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9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0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1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0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1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4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44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5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46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porte\Desktop\"/>
    </mc:Choice>
  </mc:AlternateContent>
  <bookViews>
    <workbookView xWindow="0" yWindow="0" windowWidth="20490" windowHeight="7755" tabRatio="885"/>
  </bookViews>
  <sheets>
    <sheet name="INICIO" sheetId="11" r:id="rId1"/>
    <sheet name="SWOT" sheetId="1" r:id="rId2"/>
    <sheet name="BASE DE DADOS" sheetId="3" state="hidden" r:id="rId3"/>
    <sheet name="OBJ ESTRATÉGICO" sheetId="4" r:id="rId4"/>
    <sheet name="MAPA ESTRATÉGICO" sheetId="8" r:id="rId5"/>
    <sheet name="PAINEL DE INDICADORES" sheetId="10" r:id="rId6"/>
    <sheet name="DESDOBRAMENTO" sheetId="9" r:id="rId7"/>
    <sheet name="PLANO AÇÃO 1" sheetId="32" r:id="rId8"/>
    <sheet name="PLANO AÇÃO 2" sheetId="33" r:id="rId9"/>
    <sheet name="PLANO AÇÃO 3" sheetId="34" r:id="rId10"/>
    <sheet name="PLANO AÇÃO 4" sheetId="35" r:id="rId11"/>
    <sheet name="PLANO AÇÃO 5" sheetId="36" r:id="rId12"/>
    <sheet name="PLANO AÇÃO 6" sheetId="37" r:id="rId13"/>
    <sheet name="PLANO AÇÃO 7" sheetId="38" r:id="rId14"/>
    <sheet name="PLANO AÇÃO 8" sheetId="39" r:id="rId15"/>
    <sheet name="PLANO AÇÃO 9" sheetId="40" r:id="rId16"/>
    <sheet name="PLANO AÇÃO 10" sheetId="41" r:id="rId17"/>
    <sheet name="PLANO AÇÃO 11" sheetId="42" r:id="rId18"/>
    <sheet name="PLANO AÇÃO 12" sheetId="43" r:id="rId19"/>
    <sheet name="PLANO AÇÃO 13" sheetId="44" r:id="rId20"/>
    <sheet name="PLANO AÇÃO 14" sheetId="45" r:id="rId21"/>
    <sheet name="PLANO AÇÃO 15" sheetId="46" r:id="rId22"/>
    <sheet name="PLANO AÇÃO 16" sheetId="48" r:id="rId23"/>
    <sheet name="PLANO AÇÃO 17" sheetId="49" r:id="rId24"/>
    <sheet name="PLANO AÇÃO 18" sheetId="50" r:id="rId25"/>
    <sheet name="PLANO AÇÃO 19" sheetId="51" r:id="rId26"/>
    <sheet name="PLANO AÇÃO 20" sheetId="47" r:id="rId27"/>
    <sheet name="GRAFICO 1" sheetId="12" r:id="rId28"/>
    <sheet name="GRAFICO 2" sheetId="13" r:id="rId29"/>
    <sheet name="GRAFICO 3" sheetId="14" r:id="rId30"/>
    <sheet name="GRAFICO 4" sheetId="15" r:id="rId31"/>
    <sheet name="GRAFICO 5" sheetId="16" r:id="rId32"/>
    <sheet name="GRAFICO 6" sheetId="17" r:id="rId33"/>
    <sheet name="GRAFICO 7" sheetId="18" r:id="rId34"/>
    <sheet name="GRAFICO 8" sheetId="19" r:id="rId35"/>
    <sheet name="GRAFICO 9" sheetId="20" r:id="rId36"/>
    <sheet name="GRAFICO 10" sheetId="21" r:id="rId37"/>
    <sheet name="GRAFICO 11" sheetId="22" r:id="rId38"/>
    <sheet name="GRAFICO 12" sheetId="23" r:id="rId39"/>
    <sheet name="GRAFICO 13" sheetId="24" r:id="rId40"/>
    <sheet name="GRAFICO 14" sheetId="25" r:id="rId41"/>
    <sheet name="GRAFICO 15" sheetId="26" r:id="rId42"/>
    <sheet name="GRAFICO 16" sheetId="27" r:id="rId43"/>
    <sheet name="GRAFICO 17" sheetId="28" r:id="rId44"/>
    <sheet name="GRAFICO 18" sheetId="29" r:id="rId45"/>
    <sheet name="GRAFICO 19" sheetId="30" r:id="rId46"/>
    <sheet name="GRAFICO 20" sheetId="31" r:id="rId4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9" l="1"/>
  <c r="B3" i="10"/>
  <c r="B3" i="8"/>
  <c r="B3" i="4"/>
  <c r="B3" i="1"/>
  <c r="B5" i="47" l="1"/>
  <c r="B5" i="51"/>
  <c r="B5" i="50"/>
  <c r="B5" i="49"/>
  <c r="B5" i="48"/>
  <c r="B5" i="46"/>
  <c r="B5" i="45"/>
  <c r="B5" i="44"/>
  <c r="B5" i="43"/>
  <c r="B5" i="42"/>
  <c r="B5" i="41"/>
  <c r="B5" i="40"/>
  <c r="B5" i="39"/>
  <c r="B5" i="38"/>
  <c r="B5" i="37"/>
  <c r="B5" i="36"/>
  <c r="B5" i="35"/>
  <c r="B5" i="34"/>
  <c r="B5" i="33"/>
  <c r="F5" i="51"/>
  <c r="F5" i="50"/>
  <c r="F5" i="49"/>
  <c r="F5" i="48"/>
  <c r="F5" i="47"/>
  <c r="F5" i="46"/>
  <c r="F5" i="45"/>
  <c r="F5" i="44"/>
  <c r="F5" i="43"/>
  <c r="F5" i="42"/>
  <c r="F5" i="41"/>
  <c r="F5" i="40"/>
  <c r="F5" i="39"/>
  <c r="F5" i="38"/>
  <c r="F5" i="37"/>
  <c r="F5" i="36"/>
  <c r="F5" i="35"/>
  <c r="F5" i="34"/>
  <c r="F5" i="33"/>
  <c r="B5" i="32"/>
  <c r="F5" i="32"/>
  <c r="E8" i="31"/>
  <c r="F8" i="31"/>
  <c r="G8" i="31"/>
  <c r="H8" i="31"/>
  <c r="I8" i="31"/>
  <c r="J8" i="31"/>
  <c r="K8" i="31"/>
  <c r="L8" i="31"/>
  <c r="M8" i="31"/>
  <c r="N8" i="31"/>
  <c r="O8" i="31"/>
  <c r="E9" i="31"/>
  <c r="Q11" i="31" s="1"/>
  <c r="F9" i="31"/>
  <c r="G9" i="31"/>
  <c r="H9" i="31"/>
  <c r="I9" i="31"/>
  <c r="J9" i="31"/>
  <c r="K9" i="31"/>
  <c r="L9" i="31"/>
  <c r="M9" i="31"/>
  <c r="N9" i="31"/>
  <c r="O9" i="31"/>
  <c r="D9" i="31"/>
  <c r="D8" i="31"/>
  <c r="P10" i="31" s="1"/>
  <c r="E8" i="30"/>
  <c r="F8" i="30"/>
  <c r="G8" i="30"/>
  <c r="H8" i="30"/>
  <c r="I8" i="30"/>
  <c r="J8" i="30"/>
  <c r="K8" i="30"/>
  <c r="L8" i="30"/>
  <c r="M8" i="30"/>
  <c r="N8" i="30"/>
  <c r="O8" i="30"/>
  <c r="E9" i="30"/>
  <c r="Q11" i="30" s="1"/>
  <c r="F9" i="30"/>
  <c r="G9" i="30"/>
  <c r="H9" i="30"/>
  <c r="I9" i="30"/>
  <c r="J9" i="30"/>
  <c r="K9" i="30"/>
  <c r="L9" i="30"/>
  <c r="M9" i="30"/>
  <c r="N9" i="30"/>
  <c r="O9" i="30"/>
  <c r="D9" i="30"/>
  <c r="D8" i="30"/>
  <c r="E8" i="29"/>
  <c r="F8" i="29"/>
  <c r="G8" i="29"/>
  <c r="H8" i="29"/>
  <c r="I8" i="29"/>
  <c r="J8" i="29"/>
  <c r="K8" i="29"/>
  <c r="L8" i="29"/>
  <c r="M8" i="29"/>
  <c r="N8" i="29"/>
  <c r="O8" i="29"/>
  <c r="E9" i="29"/>
  <c r="Q11" i="29" s="1"/>
  <c r="F9" i="29"/>
  <c r="G9" i="29"/>
  <c r="H9" i="29"/>
  <c r="I9" i="29"/>
  <c r="J9" i="29"/>
  <c r="K9" i="29"/>
  <c r="L9" i="29"/>
  <c r="M9" i="29"/>
  <c r="N9" i="29"/>
  <c r="O9" i="29"/>
  <c r="D9" i="29"/>
  <c r="D8" i="29"/>
  <c r="E8" i="28"/>
  <c r="F8" i="28"/>
  <c r="G8" i="28"/>
  <c r="H8" i="28"/>
  <c r="I8" i="28"/>
  <c r="J8" i="28"/>
  <c r="K8" i="28"/>
  <c r="L8" i="28"/>
  <c r="M8" i="28"/>
  <c r="N8" i="28"/>
  <c r="O8" i="28"/>
  <c r="E9" i="28"/>
  <c r="Q11" i="28" s="1"/>
  <c r="F9" i="28"/>
  <c r="G9" i="28"/>
  <c r="H9" i="28"/>
  <c r="I9" i="28"/>
  <c r="J9" i="28"/>
  <c r="K9" i="28"/>
  <c r="L9" i="28"/>
  <c r="M9" i="28"/>
  <c r="N9" i="28"/>
  <c r="O9" i="28"/>
  <c r="D9" i="28"/>
  <c r="D8" i="28"/>
  <c r="E8" i="27"/>
  <c r="F8" i="27"/>
  <c r="G8" i="27"/>
  <c r="H8" i="27"/>
  <c r="I8" i="27"/>
  <c r="J8" i="27"/>
  <c r="K8" i="27"/>
  <c r="L8" i="27"/>
  <c r="M8" i="27"/>
  <c r="N8" i="27"/>
  <c r="O8" i="27"/>
  <c r="E9" i="27"/>
  <c r="Q11" i="27" s="1"/>
  <c r="F9" i="27"/>
  <c r="G9" i="27"/>
  <c r="H9" i="27"/>
  <c r="I9" i="27"/>
  <c r="J9" i="27"/>
  <c r="K9" i="27"/>
  <c r="L9" i="27"/>
  <c r="M9" i="27"/>
  <c r="N9" i="27"/>
  <c r="O9" i="27"/>
  <c r="D9" i="27"/>
  <c r="D8" i="27"/>
  <c r="I5" i="31"/>
  <c r="I5" i="30"/>
  <c r="I5" i="29"/>
  <c r="I5" i="28"/>
  <c r="D5" i="28"/>
  <c r="I5" i="27"/>
  <c r="D5" i="31"/>
  <c r="D5" i="30"/>
  <c r="D5" i="29"/>
  <c r="D5" i="27"/>
  <c r="P10" i="30"/>
  <c r="P10" i="29"/>
  <c r="P10" i="28"/>
  <c r="P10" i="27"/>
  <c r="E8" i="26"/>
  <c r="F8" i="26"/>
  <c r="G8" i="26"/>
  <c r="H8" i="26"/>
  <c r="I8" i="26"/>
  <c r="J8" i="26"/>
  <c r="K8" i="26"/>
  <c r="L8" i="26"/>
  <c r="M8" i="26"/>
  <c r="N8" i="26"/>
  <c r="O8" i="26"/>
  <c r="E9" i="26"/>
  <c r="Q11" i="26" s="1"/>
  <c r="F9" i="26"/>
  <c r="G9" i="26"/>
  <c r="H9" i="26"/>
  <c r="I9" i="26"/>
  <c r="J9" i="26"/>
  <c r="K9" i="26"/>
  <c r="L9" i="26"/>
  <c r="M9" i="26"/>
  <c r="N9" i="26"/>
  <c r="O9" i="26"/>
  <c r="D9" i="26"/>
  <c r="D8" i="26"/>
  <c r="E8" i="25"/>
  <c r="F8" i="25"/>
  <c r="G8" i="25"/>
  <c r="H8" i="25"/>
  <c r="I8" i="25"/>
  <c r="J8" i="25"/>
  <c r="K8" i="25"/>
  <c r="L8" i="25"/>
  <c r="M8" i="25"/>
  <c r="N8" i="25"/>
  <c r="O8" i="25"/>
  <c r="E9" i="25"/>
  <c r="Q11" i="25" s="1"/>
  <c r="F9" i="25"/>
  <c r="G9" i="25"/>
  <c r="H9" i="25"/>
  <c r="I9" i="25"/>
  <c r="J9" i="25"/>
  <c r="K9" i="25"/>
  <c r="L9" i="25"/>
  <c r="M9" i="25"/>
  <c r="N9" i="25"/>
  <c r="O9" i="25"/>
  <c r="D9" i="25"/>
  <c r="D8" i="25"/>
  <c r="E8" i="24"/>
  <c r="F8" i="24"/>
  <c r="G8" i="24"/>
  <c r="H8" i="24"/>
  <c r="P10" i="24" s="1"/>
  <c r="I8" i="24"/>
  <c r="J8" i="24"/>
  <c r="K8" i="24"/>
  <c r="L8" i="24"/>
  <c r="M8" i="24"/>
  <c r="N8" i="24"/>
  <c r="O8" i="24"/>
  <c r="E9" i="24"/>
  <c r="F9" i="24"/>
  <c r="G9" i="24"/>
  <c r="H9" i="24"/>
  <c r="I9" i="24"/>
  <c r="J9" i="24"/>
  <c r="K9" i="24"/>
  <c r="L9" i="24"/>
  <c r="M9" i="24"/>
  <c r="N9" i="24"/>
  <c r="O9" i="24"/>
  <c r="D9" i="24"/>
  <c r="D8" i="24"/>
  <c r="E8" i="23"/>
  <c r="F8" i="23"/>
  <c r="G8" i="23"/>
  <c r="H8" i="23"/>
  <c r="I8" i="23"/>
  <c r="J8" i="23"/>
  <c r="K8" i="23"/>
  <c r="L8" i="23"/>
  <c r="M8" i="23"/>
  <c r="N8" i="23"/>
  <c r="O8" i="23"/>
  <c r="E9" i="23"/>
  <c r="Q11" i="23" s="1"/>
  <c r="F9" i="23"/>
  <c r="G9" i="23"/>
  <c r="H9" i="23"/>
  <c r="I9" i="23"/>
  <c r="J9" i="23"/>
  <c r="K9" i="23"/>
  <c r="L9" i="23"/>
  <c r="M9" i="23"/>
  <c r="N9" i="23"/>
  <c r="O9" i="23"/>
  <c r="D9" i="23"/>
  <c r="D8" i="23"/>
  <c r="E8" i="22"/>
  <c r="P10" i="22" s="1"/>
  <c r="F8" i="22"/>
  <c r="G8" i="22"/>
  <c r="H8" i="22"/>
  <c r="I8" i="22"/>
  <c r="J8" i="22"/>
  <c r="K8" i="22"/>
  <c r="L8" i="22"/>
  <c r="M8" i="22"/>
  <c r="N8" i="22"/>
  <c r="O8" i="22"/>
  <c r="E9" i="22"/>
  <c r="Q11" i="22" s="1"/>
  <c r="F9" i="22"/>
  <c r="G9" i="22"/>
  <c r="H9" i="22"/>
  <c r="I9" i="22"/>
  <c r="J9" i="22"/>
  <c r="K9" i="22"/>
  <c r="L9" i="22"/>
  <c r="M9" i="22"/>
  <c r="N9" i="22"/>
  <c r="O9" i="22"/>
  <c r="D9" i="22"/>
  <c r="D8" i="22"/>
  <c r="I5" i="26"/>
  <c r="I5" i="25"/>
  <c r="I5" i="24"/>
  <c r="I5" i="23"/>
  <c r="I5" i="22"/>
  <c r="D5" i="24"/>
  <c r="D5" i="23"/>
  <c r="D5" i="26"/>
  <c r="D5" i="25"/>
  <c r="D5" i="22"/>
  <c r="P10" i="26"/>
  <c r="P10" i="25"/>
  <c r="P10" i="23"/>
  <c r="E8" i="21"/>
  <c r="F8" i="21"/>
  <c r="G8" i="21"/>
  <c r="H8" i="21"/>
  <c r="P10" i="21" s="1"/>
  <c r="I8" i="21"/>
  <c r="J8" i="21"/>
  <c r="K8" i="21"/>
  <c r="L8" i="21"/>
  <c r="M8" i="21"/>
  <c r="N8" i="21"/>
  <c r="O8" i="21"/>
  <c r="E9" i="21"/>
  <c r="F9" i="21"/>
  <c r="G9" i="21"/>
  <c r="H9" i="21"/>
  <c r="I9" i="21"/>
  <c r="J9" i="21"/>
  <c r="K9" i="21"/>
  <c r="L9" i="21"/>
  <c r="M9" i="21"/>
  <c r="N9" i="21"/>
  <c r="O9" i="21"/>
  <c r="D9" i="21"/>
  <c r="D8" i="21"/>
  <c r="E8" i="20"/>
  <c r="P10" i="20" s="1"/>
  <c r="F8" i="20"/>
  <c r="G8" i="20"/>
  <c r="H8" i="20"/>
  <c r="I8" i="20"/>
  <c r="J8" i="20"/>
  <c r="K8" i="20"/>
  <c r="L8" i="20"/>
  <c r="M8" i="20"/>
  <c r="N8" i="20"/>
  <c r="O8" i="20"/>
  <c r="E9" i="20"/>
  <c r="F9" i="20"/>
  <c r="G9" i="20"/>
  <c r="H9" i="20"/>
  <c r="I9" i="20"/>
  <c r="J9" i="20"/>
  <c r="K9" i="20"/>
  <c r="L9" i="20"/>
  <c r="M9" i="20"/>
  <c r="N9" i="20"/>
  <c r="O9" i="20"/>
  <c r="D9" i="20"/>
  <c r="D8" i="20"/>
  <c r="E8" i="19"/>
  <c r="F8" i="19"/>
  <c r="G8" i="19"/>
  <c r="H8" i="19"/>
  <c r="P10" i="19" s="1"/>
  <c r="I8" i="19"/>
  <c r="J8" i="19"/>
  <c r="K8" i="19"/>
  <c r="L8" i="19"/>
  <c r="M8" i="19"/>
  <c r="N8" i="19"/>
  <c r="O8" i="19"/>
  <c r="E9" i="19"/>
  <c r="Q11" i="19" s="1"/>
  <c r="F9" i="19"/>
  <c r="G9" i="19"/>
  <c r="H9" i="19"/>
  <c r="I9" i="19"/>
  <c r="J9" i="19"/>
  <c r="K9" i="19"/>
  <c r="L9" i="19"/>
  <c r="M9" i="19"/>
  <c r="N9" i="19"/>
  <c r="O9" i="19"/>
  <c r="D9" i="19"/>
  <c r="D8" i="19"/>
  <c r="E8" i="18"/>
  <c r="F8" i="18"/>
  <c r="G8" i="18"/>
  <c r="H8" i="18"/>
  <c r="P10" i="18" s="1"/>
  <c r="I8" i="18"/>
  <c r="J8" i="18"/>
  <c r="K8" i="18"/>
  <c r="L8" i="18"/>
  <c r="M8" i="18"/>
  <c r="N8" i="18"/>
  <c r="O8" i="18"/>
  <c r="E9" i="18"/>
  <c r="Q11" i="18" s="1"/>
  <c r="F9" i="18"/>
  <c r="G9" i="18"/>
  <c r="H9" i="18"/>
  <c r="I9" i="18"/>
  <c r="J9" i="18"/>
  <c r="K9" i="18"/>
  <c r="L9" i="18"/>
  <c r="M9" i="18"/>
  <c r="N9" i="18"/>
  <c r="O9" i="18"/>
  <c r="D9" i="18"/>
  <c r="D8" i="18"/>
  <c r="E8" i="17"/>
  <c r="F8" i="17"/>
  <c r="G8" i="17"/>
  <c r="H8" i="17"/>
  <c r="P10" i="17" s="1"/>
  <c r="I8" i="17"/>
  <c r="J8" i="17"/>
  <c r="K8" i="17"/>
  <c r="L8" i="17"/>
  <c r="M8" i="17"/>
  <c r="N8" i="17"/>
  <c r="O8" i="17"/>
  <c r="E9" i="17"/>
  <c r="Q11" i="17" s="1"/>
  <c r="F9" i="17"/>
  <c r="G9" i="17"/>
  <c r="H9" i="17"/>
  <c r="I9" i="17"/>
  <c r="J9" i="17"/>
  <c r="K9" i="17"/>
  <c r="L9" i="17"/>
  <c r="M9" i="17"/>
  <c r="N9" i="17"/>
  <c r="O9" i="17"/>
  <c r="D9" i="17"/>
  <c r="D8" i="17"/>
  <c r="I5" i="21"/>
  <c r="I5" i="20"/>
  <c r="I5" i="19"/>
  <c r="Q11" i="21"/>
  <c r="D5" i="21"/>
  <c r="Q11" i="20"/>
  <c r="D5" i="20"/>
  <c r="E8" i="16"/>
  <c r="F8" i="16"/>
  <c r="G8" i="16"/>
  <c r="H8" i="16"/>
  <c r="P10" i="16" s="1"/>
  <c r="I8" i="16"/>
  <c r="J8" i="16"/>
  <c r="K8" i="16"/>
  <c r="L8" i="16"/>
  <c r="M8" i="16"/>
  <c r="N8" i="16"/>
  <c r="O8" i="16"/>
  <c r="E9" i="16"/>
  <c r="Q11" i="16" s="1"/>
  <c r="F9" i="16"/>
  <c r="G9" i="16"/>
  <c r="H9" i="16"/>
  <c r="I9" i="16"/>
  <c r="J9" i="16"/>
  <c r="K9" i="16"/>
  <c r="L9" i="16"/>
  <c r="M9" i="16"/>
  <c r="N9" i="16"/>
  <c r="O9" i="16"/>
  <c r="D9" i="16"/>
  <c r="D8" i="16"/>
  <c r="E8" i="15"/>
  <c r="F8" i="15"/>
  <c r="G8" i="15"/>
  <c r="H8" i="15"/>
  <c r="I8" i="15"/>
  <c r="J8" i="15"/>
  <c r="K8" i="15"/>
  <c r="L8" i="15"/>
  <c r="M8" i="15"/>
  <c r="N8" i="15"/>
  <c r="O8" i="15"/>
  <c r="E9" i="15"/>
  <c r="F9" i="15"/>
  <c r="G9" i="15"/>
  <c r="H9" i="15"/>
  <c r="I9" i="15"/>
  <c r="J9" i="15"/>
  <c r="K9" i="15"/>
  <c r="L9" i="15"/>
  <c r="M9" i="15"/>
  <c r="N9" i="15"/>
  <c r="O9" i="15"/>
  <c r="D9" i="15"/>
  <c r="D8" i="15"/>
  <c r="E8" i="14"/>
  <c r="F8" i="14"/>
  <c r="G8" i="14"/>
  <c r="H8" i="14"/>
  <c r="P10" i="14" s="1"/>
  <c r="I8" i="14"/>
  <c r="J8" i="14"/>
  <c r="K8" i="14"/>
  <c r="L8" i="14"/>
  <c r="M8" i="14"/>
  <c r="N8" i="14"/>
  <c r="O8" i="14"/>
  <c r="E9" i="14"/>
  <c r="F9" i="14"/>
  <c r="G9" i="14"/>
  <c r="H9" i="14"/>
  <c r="I9" i="14"/>
  <c r="J9" i="14"/>
  <c r="K9" i="14"/>
  <c r="L9" i="14"/>
  <c r="M9" i="14"/>
  <c r="N9" i="14"/>
  <c r="O9" i="14"/>
  <c r="D9" i="14"/>
  <c r="D8" i="14"/>
  <c r="E8" i="13"/>
  <c r="F8" i="13"/>
  <c r="G8" i="13"/>
  <c r="H8" i="13"/>
  <c r="P10" i="13" s="1"/>
  <c r="I8" i="13"/>
  <c r="J8" i="13"/>
  <c r="K8" i="13"/>
  <c r="L8" i="13"/>
  <c r="M8" i="13"/>
  <c r="N8" i="13"/>
  <c r="O8" i="13"/>
  <c r="E9" i="13"/>
  <c r="Q11" i="13" s="1"/>
  <c r="F9" i="13"/>
  <c r="G9" i="13"/>
  <c r="H9" i="13"/>
  <c r="I9" i="13"/>
  <c r="J9" i="13"/>
  <c r="K9" i="13"/>
  <c r="L9" i="13"/>
  <c r="M9" i="13"/>
  <c r="N9" i="13"/>
  <c r="O9" i="13"/>
  <c r="D9" i="13"/>
  <c r="D8" i="13"/>
  <c r="D5" i="19"/>
  <c r="D5" i="18"/>
  <c r="D5" i="17"/>
  <c r="I5" i="18"/>
  <c r="I5" i="17"/>
  <c r="I5" i="16"/>
  <c r="I5" i="15"/>
  <c r="I5" i="14"/>
  <c r="I5" i="13"/>
  <c r="D5" i="16"/>
  <c r="D5" i="15"/>
  <c r="D5" i="14"/>
  <c r="D5" i="13"/>
  <c r="I5" i="12"/>
  <c r="D5" i="12"/>
  <c r="Q11" i="15"/>
  <c r="P10" i="15"/>
  <c r="E8" i="12"/>
  <c r="F8" i="12"/>
  <c r="G8" i="12"/>
  <c r="H8" i="12"/>
  <c r="I8" i="12"/>
  <c r="J8" i="12"/>
  <c r="K8" i="12"/>
  <c r="L8" i="12"/>
  <c r="M8" i="12"/>
  <c r="N8" i="12"/>
  <c r="O8" i="12"/>
  <c r="E9" i="12"/>
  <c r="F9" i="12"/>
  <c r="G9" i="12"/>
  <c r="H9" i="12"/>
  <c r="I9" i="12"/>
  <c r="J9" i="12"/>
  <c r="K9" i="12"/>
  <c r="L9" i="12"/>
  <c r="M9" i="12"/>
  <c r="N9" i="12"/>
  <c r="O9" i="12"/>
  <c r="D9" i="12"/>
  <c r="D8" i="12"/>
  <c r="Q11" i="24" l="1"/>
  <c r="Q11" i="14"/>
  <c r="P10" i="12"/>
  <c r="Q11" i="12"/>
  <c r="F33" i="8"/>
  <c r="F34" i="8"/>
  <c r="F35" i="8"/>
  <c r="F36" i="8"/>
  <c r="F32" i="8"/>
  <c r="F26" i="8"/>
  <c r="F27" i="8"/>
  <c r="F28" i="8"/>
  <c r="F29" i="8"/>
  <c r="F25" i="8"/>
  <c r="F19" i="8"/>
  <c r="F20" i="8"/>
  <c r="F21" i="8"/>
  <c r="F22" i="8"/>
  <c r="F18" i="8"/>
  <c r="O35" i="10"/>
  <c r="N35" i="10"/>
  <c r="O28" i="10"/>
  <c r="N28" i="10"/>
  <c r="O21" i="10"/>
  <c r="N21" i="10"/>
  <c r="F12" i="8"/>
  <c r="F13" i="8"/>
  <c r="F14" i="8"/>
  <c r="F15" i="8"/>
  <c r="N14" i="10"/>
  <c r="K34" i="10"/>
  <c r="J34" i="10"/>
  <c r="H34" i="10"/>
  <c r="G34" i="10"/>
  <c r="K33" i="10"/>
  <c r="J33" i="10"/>
  <c r="H33" i="10"/>
  <c r="G33" i="10"/>
  <c r="K32" i="10"/>
  <c r="J32" i="10"/>
  <c r="H32" i="10"/>
  <c r="G32" i="10"/>
  <c r="K31" i="10"/>
  <c r="J31" i="10"/>
  <c r="H31" i="10"/>
  <c r="G31" i="10"/>
  <c r="K30" i="10"/>
  <c r="J30" i="10"/>
  <c r="H30" i="10"/>
  <c r="G30" i="10"/>
  <c r="K27" i="10"/>
  <c r="J27" i="10"/>
  <c r="H27" i="10"/>
  <c r="G27" i="10"/>
  <c r="K26" i="10"/>
  <c r="J26" i="10"/>
  <c r="H26" i="10"/>
  <c r="G26" i="10"/>
  <c r="K25" i="10"/>
  <c r="J25" i="10"/>
  <c r="H25" i="10"/>
  <c r="G25" i="10"/>
  <c r="K24" i="10"/>
  <c r="J24" i="10"/>
  <c r="H24" i="10"/>
  <c r="G24" i="10"/>
  <c r="K23" i="10"/>
  <c r="J23" i="10"/>
  <c r="H23" i="10"/>
  <c r="G23" i="10"/>
  <c r="G27" i="9"/>
  <c r="G25" i="9"/>
  <c r="H25" i="9" s="1"/>
  <c r="G23" i="9"/>
  <c r="H23" i="9" s="1"/>
  <c r="G21" i="9"/>
  <c r="H21" i="9" s="1"/>
  <c r="K20" i="10"/>
  <c r="J20" i="10"/>
  <c r="K19" i="10"/>
  <c r="J19" i="10"/>
  <c r="K18" i="10"/>
  <c r="J18" i="10"/>
  <c r="K17" i="10"/>
  <c r="J17" i="10"/>
  <c r="H20" i="10"/>
  <c r="H19" i="10"/>
  <c r="H18" i="10"/>
  <c r="H17" i="10"/>
  <c r="G20" i="10"/>
  <c r="G19" i="10"/>
  <c r="G18" i="10"/>
  <c r="G17" i="10"/>
  <c r="J16" i="10"/>
  <c r="G16" i="10"/>
  <c r="K16" i="10"/>
  <c r="H16" i="10"/>
  <c r="K13" i="10"/>
  <c r="J13" i="10"/>
  <c r="K12" i="10"/>
  <c r="J12" i="10"/>
  <c r="K11" i="10"/>
  <c r="J11" i="10"/>
  <c r="J9" i="10"/>
  <c r="G16" i="9"/>
  <c r="H16" i="9" s="1"/>
  <c r="G14" i="9"/>
  <c r="G12" i="9"/>
  <c r="H12" i="9" s="1"/>
  <c r="G10" i="9"/>
  <c r="H13" i="10"/>
  <c r="G13" i="10"/>
  <c r="H12" i="10"/>
  <c r="G12" i="10"/>
  <c r="H11" i="10"/>
  <c r="H10" i="10"/>
  <c r="G11" i="10"/>
  <c r="K10" i="10"/>
  <c r="J10" i="10"/>
  <c r="G10" i="10"/>
  <c r="H9" i="10"/>
  <c r="G9" i="10"/>
  <c r="K9" i="10"/>
  <c r="D34" i="10"/>
  <c r="D33" i="10"/>
  <c r="D32" i="10"/>
  <c r="D31" i="10"/>
  <c r="D30" i="10"/>
  <c r="D27" i="10"/>
  <c r="D26" i="10"/>
  <c r="D25" i="10"/>
  <c r="D24" i="10"/>
  <c r="D23" i="10"/>
  <c r="D20" i="10"/>
  <c r="D19" i="10"/>
  <c r="D18" i="10"/>
  <c r="D17" i="10"/>
  <c r="D16" i="10"/>
  <c r="D13" i="10"/>
  <c r="D12" i="10"/>
  <c r="D11" i="10"/>
  <c r="D10" i="10"/>
  <c r="D9" i="10"/>
  <c r="G49" i="9"/>
  <c r="H49" i="9" s="1"/>
  <c r="H48" i="9"/>
  <c r="G47" i="9"/>
  <c r="H47" i="9" s="1"/>
  <c r="H46" i="9"/>
  <c r="G45" i="9"/>
  <c r="H45" i="9" s="1"/>
  <c r="H44" i="9"/>
  <c r="G43" i="9"/>
  <c r="H43" i="9" s="1"/>
  <c r="H42" i="9"/>
  <c r="G41" i="9"/>
  <c r="H41" i="9" s="1"/>
  <c r="H40" i="9"/>
  <c r="G38" i="9"/>
  <c r="H38" i="9" s="1"/>
  <c r="H37" i="9"/>
  <c r="G36" i="9"/>
  <c r="H36" i="9" s="1"/>
  <c r="H35" i="9"/>
  <c r="G34" i="9"/>
  <c r="H34" i="9" s="1"/>
  <c r="H33" i="9"/>
  <c r="G32" i="9"/>
  <c r="H32" i="9" s="1"/>
  <c r="H31" i="9"/>
  <c r="G30" i="9"/>
  <c r="H30" i="9" s="1"/>
  <c r="H29" i="9"/>
  <c r="H27" i="9"/>
  <c r="H26" i="9"/>
  <c r="H24" i="9"/>
  <c r="H22" i="9"/>
  <c r="H20" i="9"/>
  <c r="G19" i="9"/>
  <c r="H19" i="9" s="1"/>
  <c r="H18" i="9"/>
  <c r="H15" i="9"/>
  <c r="H14" i="9"/>
  <c r="H13" i="9"/>
  <c r="H11" i="9"/>
  <c r="H10" i="9"/>
  <c r="H9" i="9"/>
  <c r="H7" i="9"/>
  <c r="G8" i="9"/>
  <c r="H8" i="9" s="1"/>
  <c r="E9" i="9"/>
  <c r="E11" i="9"/>
  <c r="E13" i="9"/>
  <c r="E15" i="9"/>
  <c r="E17" i="9"/>
  <c r="E18" i="9"/>
  <c r="E20" i="9"/>
  <c r="E22" i="9"/>
  <c r="E24" i="9"/>
  <c r="E26" i="9"/>
  <c r="E29" i="9"/>
  <c r="E31" i="9"/>
  <c r="E33" i="9"/>
  <c r="E35" i="9"/>
  <c r="E37" i="9"/>
  <c r="E39" i="9"/>
  <c r="E40" i="9"/>
  <c r="E42" i="9"/>
  <c r="E44" i="9"/>
  <c r="E46" i="9"/>
  <c r="E48" i="9"/>
  <c r="E7" i="9"/>
  <c r="D7" i="9"/>
  <c r="D48" i="9"/>
  <c r="D46" i="9"/>
  <c r="D44" i="9"/>
  <c r="D42" i="9"/>
  <c r="D40" i="9"/>
  <c r="D39" i="9"/>
  <c r="D37" i="9"/>
  <c r="D35" i="9"/>
  <c r="D33" i="9"/>
  <c r="D31" i="9"/>
  <c r="D29" i="9"/>
  <c r="D26" i="9"/>
  <c r="D24" i="9"/>
  <c r="D22" i="9"/>
  <c r="D20" i="9"/>
  <c r="D18" i="9"/>
  <c r="D17" i="9"/>
  <c r="D15" i="9"/>
  <c r="D13" i="9"/>
  <c r="D11" i="9"/>
  <c r="D9" i="9"/>
  <c r="D18" i="8"/>
  <c r="D19" i="8"/>
  <c r="D20" i="8"/>
  <c r="D21" i="8"/>
  <c r="D22" i="8"/>
  <c r="D25" i="8"/>
  <c r="D26" i="8"/>
  <c r="D27" i="8"/>
  <c r="D28" i="8"/>
  <c r="D29" i="8"/>
  <c r="D32" i="8"/>
  <c r="D33" i="8"/>
  <c r="D34" i="8"/>
  <c r="D35" i="8"/>
  <c r="D36" i="8"/>
  <c r="D12" i="8"/>
  <c r="D13" i="8"/>
  <c r="D14" i="8"/>
  <c r="D15" i="8"/>
  <c r="D11" i="8"/>
  <c r="I9" i="10" l="1"/>
  <c r="L32" i="10"/>
  <c r="L33" i="10"/>
  <c r="L34" i="10"/>
  <c r="L11" i="10"/>
  <c r="L20" i="10"/>
  <c r="L24" i="10"/>
  <c r="L26" i="10"/>
  <c r="L30" i="10"/>
  <c r="L13" i="10"/>
  <c r="L18" i="10"/>
  <c r="L23" i="10"/>
  <c r="L25" i="10"/>
  <c r="L27" i="10"/>
  <c r="L31" i="10"/>
  <c r="O9" i="10"/>
  <c r="O14" i="10" s="1"/>
  <c r="L9" i="10"/>
  <c r="L10" i="10"/>
  <c r="L12" i="10"/>
  <c r="L16" i="10"/>
  <c r="L17" i="10"/>
  <c r="L19" i="10"/>
  <c r="F30" i="8"/>
  <c r="F37" i="8"/>
  <c r="F23" i="8"/>
  <c r="I13" i="10"/>
  <c r="I32" i="10"/>
  <c r="I33" i="10"/>
  <c r="I34" i="10"/>
  <c r="I24" i="10"/>
  <c r="I26" i="10"/>
  <c r="I30" i="10"/>
  <c r="I19" i="10"/>
  <c r="I23" i="10"/>
  <c r="I27" i="10"/>
  <c r="I20" i="10"/>
  <c r="I11" i="10"/>
  <c r="I16" i="10"/>
  <c r="I17" i="10"/>
  <c r="I25" i="10"/>
  <c r="I31" i="10"/>
  <c r="I18" i="10"/>
  <c r="I12" i="10"/>
  <c r="I10" i="10"/>
  <c r="F11" i="8" l="1"/>
  <c r="F16" i="8" s="1"/>
  <c r="F7" i="8" s="1"/>
</calcChain>
</file>

<file path=xl/sharedStrings.xml><?xml version="1.0" encoding="utf-8"?>
<sst xmlns="http://schemas.openxmlformats.org/spreadsheetml/2006/main" count="843" uniqueCount="116">
  <si>
    <t>Fatores Positivos</t>
  </si>
  <si>
    <t>Nº</t>
  </si>
  <si>
    <t>PERSPECTIVA</t>
  </si>
  <si>
    <t>INDICADOR</t>
  </si>
  <si>
    <t>FÓRMULA DO INDICADOR</t>
  </si>
  <si>
    <t>RESPONSÁVEL</t>
  </si>
  <si>
    <t>META 2018</t>
  </si>
  <si>
    <t>PERIODICIDADE</t>
  </si>
  <si>
    <t>MENSAL</t>
  </si>
  <si>
    <t>BIMESTRAL</t>
  </si>
  <si>
    <t>TRIMESTRAL</t>
  </si>
  <si>
    <t>SEMESTRAL</t>
  </si>
  <si>
    <t>ANUAL</t>
  </si>
  <si>
    <t>FINANÇAS</t>
  </si>
  <si>
    <t>CLIENTES</t>
  </si>
  <si>
    <t>PROCESSOS INTERNOS</t>
  </si>
  <si>
    <t>APRENDIZADO E CRESCIMENTO</t>
  </si>
  <si>
    <t>MISSÃO</t>
  </si>
  <si>
    <t>VISÃO</t>
  </si>
  <si>
    <t>% SUCESSO</t>
  </si>
  <si>
    <t>OBJETIVO</t>
  </si>
  <si>
    <t>META 2019</t>
  </si>
  <si>
    <t>META 2020</t>
  </si>
  <si>
    <t>META 2021</t>
  </si>
  <si>
    <t>META 2022</t>
  </si>
  <si>
    <t>TESTE</t>
  </si>
  <si>
    <t>CONDIÇÃO</t>
  </si>
  <si>
    <t>SOMA</t>
  </si>
  <si>
    <t>MÉDIA</t>
  </si>
  <si>
    <t>ÚLTIMO RESULTADO</t>
  </si>
  <si>
    <t>META</t>
  </si>
  <si>
    <t>REALIZADO</t>
  </si>
  <si>
    <t>RESULTADO</t>
  </si>
  <si>
    <t>Teste 02</t>
  </si>
  <si>
    <t>Teste 03</t>
  </si>
  <si>
    <t>Teste 04</t>
  </si>
  <si>
    <t>Teste 05</t>
  </si>
  <si>
    <t>Clientes 1</t>
  </si>
  <si>
    <t>Cliesnte 02</t>
  </si>
  <si>
    <t>Clientes 333</t>
  </si>
  <si>
    <t>Fulano</t>
  </si>
  <si>
    <t>Beltrano</t>
  </si>
  <si>
    <t>Ciclano</t>
  </si>
  <si>
    <t>Samila</t>
  </si>
  <si>
    <t>henqie</t>
  </si>
  <si>
    <t>Fofo</t>
  </si>
  <si>
    <t>Isis</t>
  </si>
  <si>
    <t>Isabela</t>
  </si>
  <si>
    <t>Nick</t>
  </si>
  <si>
    <t xml:space="preserve"> </t>
  </si>
  <si>
    <t>CLIENTE 4</t>
  </si>
  <si>
    <t>CLIENTE 5</t>
  </si>
  <si>
    <t>PI 1</t>
  </si>
  <si>
    <t>PI 2</t>
  </si>
  <si>
    <t>PI 3</t>
  </si>
  <si>
    <t>PI 4</t>
  </si>
  <si>
    <t>PI 5</t>
  </si>
  <si>
    <t>APD 1</t>
  </si>
  <si>
    <t>APD2</t>
  </si>
  <si>
    <t>APD3</t>
  </si>
  <si>
    <t>APD4</t>
  </si>
  <si>
    <t>APD 5</t>
  </si>
  <si>
    <t>UNI MEDIDA</t>
  </si>
  <si>
    <t>ORIENTAÇÃO</t>
  </si>
  <si>
    <t>%</t>
  </si>
  <si>
    <t>PESO</t>
  </si>
  <si>
    <t>% TOTAL</t>
  </si>
  <si>
    <t>R$</t>
  </si>
  <si>
    <t>OUTROS</t>
  </si>
  <si>
    <t>MÊS</t>
  </si>
  <si>
    <t>MAIS</t>
  </si>
  <si>
    <t>MENOS</t>
  </si>
  <si>
    <t>ACUMULADO</t>
  </si>
  <si>
    <r>
      <t xml:space="preserve">OPORTUNIDADES
</t>
    </r>
    <r>
      <rPr>
        <sz val="9"/>
        <color theme="1"/>
        <rFont val="Calibri"/>
        <family val="2"/>
        <scheme val="minor"/>
      </rPr>
      <t>(O que acontece fora que posso aproveitar)</t>
    </r>
  </si>
  <si>
    <r>
      <t xml:space="preserve">FORÇAS
</t>
    </r>
    <r>
      <rPr>
        <sz val="9"/>
        <color theme="1"/>
        <rFont val="Calibri"/>
        <family val="2"/>
        <scheme val="minor"/>
      </rPr>
      <t>(O que temos de melhor na empresa)</t>
    </r>
  </si>
  <si>
    <r>
      <t xml:space="preserve">FRAQUEZAS
</t>
    </r>
    <r>
      <rPr>
        <sz val="9"/>
        <color theme="1"/>
        <rFont val="Calibri"/>
        <family val="2"/>
        <scheme val="minor"/>
      </rPr>
      <t>(O que está ruim na empresa)</t>
    </r>
  </si>
  <si>
    <r>
      <t xml:space="preserve">AMEAÇAS
</t>
    </r>
    <r>
      <rPr>
        <sz val="9"/>
        <color theme="1"/>
        <rFont val="Calibri"/>
        <family val="2"/>
        <scheme val="minor"/>
      </rPr>
      <t>(O que acontece fora e pode me prejudicar)</t>
    </r>
  </si>
  <si>
    <t>Fatores Negativos</t>
  </si>
  <si>
    <t>SWOT</t>
  </si>
  <si>
    <t>MAPA ESTRATÉGICO</t>
  </si>
  <si>
    <t>PAINEL ESTRATÉGICO</t>
  </si>
  <si>
    <t>PAINEL DE INDICADORES</t>
  </si>
  <si>
    <t>DESDOBRAMENTO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</si>
  <si>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</si>
  <si>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</si>
  <si>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</si>
  <si>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</si>
  <si>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</si>
  <si>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</si>
  <si>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</si>
  <si>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</si>
  <si>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</si>
  <si>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</si>
  <si>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</si>
  <si>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</si>
  <si>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Meta</t>
  </si>
  <si>
    <t>Realizado</t>
  </si>
  <si>
    <t>Meta Anual</t>
  </si>
  <si>
    <t>Realizado Anual</t>
  </si>
  <si>
    <t>PERSPECTIVA:</t>
  </si>
  <si>
    <t>OBJETIVO:</t>
  </si>
  <si>
    <t>PLANO DE AÇÃO</t>
  </si>
  <si>
    <t>PLANO DE AÇÃO 3Q</t>
  </si>
  <si>
    <t>DATA</t>
  </si>
  <si>
    <t>STATUS</t>
  </si>
  <si>
    <t>INICIATIVAS / AÇÕES
(O que eu vou fazer?)</t>
  </si>
  <si>
    <t>QUEM?
(Responsável por liderar a ação)</t>
  </si>
  <si>
    <t>QUANDO?
(Prazo)</t>
  </si>
  <si>
    <t>QUANTIDADE DE AÇÕES</t>
  </si>
  <si>
    <t>FOLLOW</t>
  </si>
  <si>
    <t>DATA FOLLOW 1</t>
  </si>
  <si>
    <t>DATA FOLLOW 2</t>
  </si>
  <si>
    <t>DATA FOLLOW 3</t>
  </si>
  <si>
    <t>GRAFICO</t>
  </si>
  <si>
    <t>PLANEJAMENTO ESTRATÉGICO</t>
  </si>
  <si>
    <t>[Digite aqui o nome da empresa]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</si>
</sst>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7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8"/>
      <color theme="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17" fontId="2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1" xfId="0" applyFill="1" applyBorder="1"/>
    <xf numFmtId="1" fontId="0" fillId="0" borderId="0" xfId="2" applyNumberFormat="1" applyFont="1" applyAlignment="1">
      <alignment horizontal="center" vertical="center"/>
    </xf>
    <xf numFmtId="1" fontId="0" fillId="0" borderId="1" xfId="2" applyNumberFormat="1" applyFont="1" applyBorder="1" applyAlignment="1">
      <alignment horizontal="center" vertical="center"/>
    </xf>
    <xf numFmtId="0" fontId="2" fillId="0" borderId="1" xfId="0" applyFont="1" applyBorder="1"/>
    <xf numFmtId="0" fontId="2" fillId="5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/>
    <xf numFmtId="1" fontId="0" fillId="0" borderId="2" xfId="2" applyNumberFormat="1" applyFont="1" applyBorder="1" applyAlignment="1">
      <alignment horizontal="center" vertical="center"/>
    </xf>
    <xf numFmtId="0" fontId="2" fillId="5" borderId="8" xfId="0" applyFont="1" applyFill="1" applyBorder="1"/>
    <xf numFmtId="1" fontId="0" fillId="5" borderId="4" xfId="2" applyNumberFormat="1" applyFont="1" applyFill="1" applyBorder="1" applyAlignment="1">
      <alignment horizontal="center" vertical="center"/>
    </xf>
    <xf numFmtId="1" fontId="2" fillId="5" borderId="5" xfId="2" applyNumberFormat="1" applyFont="1" applyFill="1" applyBorder="1" applyAlignment="1">
      <alignment horizontal="center" vertical="center"/>
    </xf>
    <xf numFmtId="0" fontId="2" fillId="6" borderId="7" xfId="0" applyFont="1" applyFill="1" applyBorder="1"/>
    <xf numFmtId="1" fontId="0" fillId="6" borderId="13" xfId="2" applyNumberFormat="1" applyFont="1" applyFill="1" applyBorder="1" applyAlignment="1">
      <alignment horizontal="center" vertical="center"/>
    </xf>
    <xf numFmtId="1" fontId="2" fillId="6" borderId="6" xfId="2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5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9" fontId="2" fillId="4" borderId="1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9" fontId="0" fillId="0" borderId="1" xfId="0" applyNumberForma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 textRotation="90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9" fontId="0" fillId="5" borderId="1" xfId="0" applyNumberForma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 textRotation="90" wrapText="1"/>
      <protection hidden="1"/>
    </xf>
    <xf numFmtId="9" fontId="2" fillId="2" borderId="0" xfId="0" applyNumberFormat="1" applyFont="1" applyFill="1" applyAlignment="1" applyProtection="1">
      <alignment horizontal="center" vertical="center"/>
      <protection hidden="1"/>
    </xf>
    <xf numFmtId="17" fontId="0" fillId="5" borderId="1" xfId="0" applyNumberFormat="1" applyFill="1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9" fontId="0" fillId="0" borderId="1" xfId="1" applyFont="1" applyBorder="1" applyAlignment="1" applyProtection="1">
      <alignment horizontal="center" vertical="center"/>
      <protection locked="0" hidden="1"/>
    </xf>
    <xf numFmtId="0" fontId="0" fillId="0" borderId="0" xfId="0" applyBorder="1" applyAlignment="1" applyProtection="1">
      <alignment horizontal="center" vertical="center"/>
      <protection locked="0" hidden="1"/>
    </xf>
    <xf numFmtId="0" fontId="0" fillId="5" borderId="1" xfId="0" applyFill="1" applyBorder="1" applyAlignment="1" applyProtection="1">
      <alignment horizontal="center" vertical="center"/>
      <protection locked="0" hidden="1"/>
    </xf>
    <xf numFmtId="9" fontId="0" fillId="5" borderId="1" xfId="1" applyFont="1" applyFill="1" applyBorder="1" applyAlignment="1" applyProtection="1">
      <alignment horizontal="center" vertical="center"/>
      <protection locked="0" hidden="1"/>
    </xf>
    <xf numFmtId="9" fontId="0" fillId="0" borderId="0" xfId="1" applyFont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4" borderId="7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9" fontId="2" fillId="4" borderId="1" xfId="1" applyFont="1" applyFill="1" applyBorder="1" applyAlignment="1" applyProtection="1">
      <alignment horizontal="center" vertical="center"/>
      <protection hidden="1"/>
    </xf>
    <xf numFmtId="9" fontId="0" fillId="0" borderId="0" xfId="1" applyFont="1" applyProtection="1"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9" fontId="0" fillId="0" borderId="1" xfId="1" applyFont="1" applyBorder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9" fontId="0" fillId="0" borderId="0" xfId="1" applyFont="1" applyBorder="1" applyAlignment="1" applyProtection="1">
      <alignment horizontal="center" vertical="center"/>
      <protection hidden="1"/>
    </xf>
    <xf numFmtId="9" fontId="0" fillId="2" borderId="1" xfId="1" applyFont="1" applyFill="1" applyBorder="1" applyAlignment="1" applyProtection="1">
      <alignment horizontal="center" vertical="center"/>
      <protection hidden="1"/>
    </xf>
    <xf numFmtId="0" fontId="0" fillId="5" borderId="7" xfId="0" applyFill="1" applyBorder="1" applyAlignment="1" applyProtection="1">
      <alignment horizontal="center" vertical="center"/>
      <protection hidden="1"/>
    </xf>
    <xf numFmtId="9" fontId="0" fillId="5" borderId="1" xfId="1" applyFont="1" applyFill="1" applyBorder="1" applyAlignment="1" applyProtection="1">
      <alignment horizontal="center" vertical="center"/>
      <protection hidden="1"/>
    </xf>
    <xf numFmtId="9" fontId="0" fillId="0" borderId="1" xfId="1" applyFont="1" applyFill="1" applyBorder="1" applyAlignment="1" applyProtection="1">
      <alignment horizontal="center" vertical="center"/>
      <protection hidden="1"/>
    </xf>
    <xf numFmtId="9" fontId="0" fillId="0" borderId="0" xfId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locked="0" hidden="1"/>
    </xf>
    <xf numFmtId="0" fontId="2" fillId="2" borderId="1" xfId="0" applyFont="1" applyFill="1" applyBorder="1" applyAlignment="1" applyProtection="1">
      <alignment horizontal="center" vertical="center" wrapText="1"/>
      <protection locked="0" hidden="1"/>
    </xf>
    <xf numFmtId="17" fontId="2" fillId="4" borderId="1" xfId="0" applyNumberFormat="1" applyFont="1" applyFill="1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 wrapText="1"/>
      <protection locked="0" hidden="1"/>
    </xf>
    <xf numFmtId="0" fontId="0" fillId="0" borderId="0" xfId="0" applyBorder="1" applyAlignment="1" applyProtection="1">
      <alignment vertical="center" wrapText="1"/>
      <protection locked="0" hidden="1"/>
    </xf>
    <xf numFmtId="0" fontId="0" fillId="5" borderId="1" xfId="0" applyFill="1" applyBorder="1" applyAlignment="1" applyProtection="1">
      <alignment horizontal="center" vertical="center" wrapText="1"/>
      <protection locked="0" hidden="1"/>
    </xf>
    <xf numFmtId="0" fontId="0" fillId="5" borderId="6" xfId="0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10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5" borderId="1" xfId="0" applyFont="1" applyFill="1" applyBorder="1" applyAlignment="1" applyProtection="1">
      <alignment horizontal="center" vertical="center" textRotation="90"/>
      <protection hidden="1"/>
    </xf>
    <xf numFmtId="0" fontId="2" fillId="0" borderId="1" xfId="0" applyFont="1" applyBorder="1" applyAlignment="1" applyProtection="1">
      <alignment horizontal="center" vertical="center" textRotation="90" wrapText="1"/>
      <protection hidden="1"/>
    </xf>
    <xf numFmtId="0" fontId="2" fillId="5" borderId="1" xfId="0" applyFont="1" applyFill="1" applyBorder="1" applyAlignment="1" applyProtection="1">
      <alignment horizontal="center" vertical="center" textRotation="90" wrapText="1"/>
      <protection hidden="1"/>
    </xf>
    <xf numFmtId="0" fontId="4" fillId="0" borderId="8" xfId="0" applyFont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4" fillId="0" borderId="5" xfId="0" applyFont="1" applyBorder="1" applyAlignment="1" applyProtection="1">
      <alignment horizontal="center"/>
      <protection hidden="1"/>
    </xf>
    <xf numFmtId="0" fontId="6" fillId="0" borderId="9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10" xfId="0" applyFont="1" applyBorder="1" applyAlignment="1" applyProtection="1">
      <alignment horizontal="center"/>
      <protection hidden="1"/>
    </xf>
    <xf numFmtId="0" fontId="0" fillId="5" borderId="7" xfId="0" applyFill="1" applyBorder="1" applyAlignment="1" applyProtection="1">
      <alignment horizontal="center"/>
      <protection locked="0" hidden="1"/>
    </xf>
    <xf numFmtId="0" fontId="0" fillId="5" borderId="6" xfId="0" applyFill="1" applyBorder="1" applyAlignment="1" applyProtection="1">
      <alignment horizontal="center"/>
      <protection locked="0" hidden="1"/>
    </xf>
    <xf numFmtId="0" fontId="2" fillId="0" borderId="1" xfId="0" applyFont="1" applyBorder="1" applyAlignment="1" applyProtection="1">
      <alignment horizontal="center" vertical="center" textRotation="90"/>
      <protection hidden="1"/>
    </xf>
    <xf numFmtId="0" fontId="0" fillId="5" borderId="1" xfId="0" applyFill="1" applyBorder="1" applyAlignment="1" applyProtection="1">
      <alignment horizontal="center" vertical="center" textRotation="90"/>
      <protection hidden="1"/>
    </xf>
    <xf numFmtId="0" fontId="0" fillId="0" borderId="1" xfId="0" applyBorder="1" applyAlignment="1" applyProtection="1">
      <alignment horizontal="center" vertical="center" textRotation="90" wrapText="1"/>
      <protection hidden="1"/>
    </xf>
    <xf numFmtId="0" fontId="0" fillId="5" borderId="1" xfId="0" applyFill="1" applyBorder="1" applyAlignment="1" applyProtection="1">
      <alignment horizontal="center" vertical="center" textRotation="90" wrapText="1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 textRotation="90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2" fillId="5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'GRAFICO 1'!$C$10</c:f>
              <c:strCache>
                <c:ptCount val="1"/>
                <c:pt idx="0">
                  <c:v>Meta Anual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'GRAFICO 1'!$D$7:$Q$7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1'!$D$10:$Q$10</c:f>
              <c:numCache>
                <c:formatCode>0</c:formatCode>
                <c:ptCount val="14"/>
                <c:pt idx="12">
                  <c:v>18</c:v>
                </c:pt>
              </c:numCache>
            </c:numRef>
          </c:val>
        </c:ser>
        <c:ser>
          <c:idx val="3"/>
          <c:order val="3"/>
          <c:tx>
            <c:strRef>
              <c:f>'GRAFICO 1'!$C$11</c:f>
              <c:strCache>
                <c:ptCount val="1"/>
                <c:pt idx="0">
                  <c:v>Realizado Anual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'GRAFICO 1'!$D$7:$Q$7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1'!$D$11:$Q$11</c:f>
              <c:numCache>
                <c:formatCode>0</c:formatCode>
                <c:ptCount val="14"/>
                <c:pt idx="13">
                  <c:v>14.6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60403448"/>
        <c:axId val="357294648"/>
      </c:barChart>
      <c:lineChart>
        <c:grouping val="standard"/>
        <c:varyColors val="0"/>
        <c:ser>
          <c:idx val="0"/>
          <c:order val="0"/>
          <c:tx>
            <c:strRef>
              <c:f>'GRAFICO 1'!$C$8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'GRAFICO 1'!$D$7:$Q$7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1'!$D$8:$Q$8</c:f>
              <c:numCache>
                <c:formatCode>0</c:formatCode>
                <c:ptCount val="14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'GRAFICO 1'!$C$9</c:f>
              <c:strCache>
                <c:ptCount val="1"/>
                <c:pt idx="0">
                  <c:v>Realizado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'GRAFICO 1'!$D$7:$Q$7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1'!$D$9:$Q$9</c:f>
              <c:numCache>
                <c:formatCode>0</c:formatCode>
                <c:ptCount val="14"/>
                <c:pt idx="0">
                  <c:v>5.6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293864"/>
        <c:axId val="357294256"/>
      </c:lineChart>
      <c:catAx>
        <c:axId val="357293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7294256"/>
        <c:crosses val="autoZero"/>
        <c:auto val="1"/>
        <c:lblAlgn val="ctr"/>
        <c:lblOffset val="100"/>
        <c:noMultiLvlLbl val="0"/>
      </c:catAx>
      <c:valAx>
        <c:axId val="35729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7293864"/>
        <c:crosses val="autoZero"/>
        <c:crossBetween val="between"/>
      </c:valAx>
      <c:valAx>
        <c:axId val="357294648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0403448"/>
        <c:crosses val="max"/>
        <c:crossBetween val="between"/>
      </c:valAx>
      <c:catAx>
        <c:axId val="360403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7294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'GRAFICO 10'!$C$10</c:f>
              <c:strCache>
                <c:ptCount val="1"/>
                <c:pt idx="0">
                  <c:v>Meta Anual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'GRAFICO 10'!$D$7:$Q$7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10'!$D$10:$Q$10</c:f>
              <c:numCache>
                <c:formatCode>0</c:formatCode>
                <c:ptCount val="14"/>
                <c:pt idx="12">
                  <c:v>45</c:v>
                </c:pt>
              </c:numCache>
            </c:numRef>
          </c:val>
        </c:ser>
        <c:ser>
          <c:idx val="3"/>
          <c:order val="3"/>
          <c:tx>
            <c:strRef>
              <c:f>'GRAFICO 10'!$C$11</c:f>
              <c:strCache>
                <c:ptCount val="1"/>
                <c:pt idx="0">
                  <c:v>Realizado Anual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'GRAFICO 10'!$D$7:$Q$7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10'!$D$11:$Q$11</c:f>
              <c:numCache>
                <c:formatCode>0</c:formatCode>
                <c:ptCount val="14"/>
                <c:pt idx="13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91198312"/>
        <c:axId val="391197136"/>
      </c:barChart>
      <c:lineChart>
        <c:grouping val="standard"/>
        <c:varyColors val="0"/>
        <c:ser>
          <c:idx val="0"/>
          <c:order val="0"/>
          <c:tx>
            <c:strRef>
              <c:f>'GRAFICO 10'!$C$8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'GRAFICO 10'!$D$7:$Q$7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10'!$D$8:$Q$8</c:f>
              <c:numCache>
                <c:formatCode>0</c:formatCode>
                <c:ptCount val="1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'GRAFICO 10'!$C$9</c:f>
              <c:strCache>
                <c:ptCount val="1"/>
                <c:pt idx="0">
                  <c:v>Realizado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'GRAFICO 10'!$D$7:$Q$7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10'!$D$9:$Q$9</c:f>
              <c:numCache>
                <c:formatCode>0</c:formatCode>
                <c:ptCount val="1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196744"/>
        <c:axId val="391199880"/>
      </c:lineChart>
      <c:catAx>
        <c:axId val="391196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199880"/>
        <c:crosses val="autoZero"/>
        <c:auto val="1"/>
        <c:lblAlgn val="ctr"/>
        <c:lblOffset val="100"/>
        <c:noMultiLvlLbl val="0"/>
      </c:catAx>
      <c:valAx>
        <c:axId val="391199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196744"/>
        <c:crosses val="autoZero"/>
        <c:crossBetween val="between"/>
      </c:valAx>
      <c:valAx>
        <c:axId val="391197136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198312"/>
        <c:crosses val="max"/>
        <c:crossBetween val="between"/>
      </c:valAx>
      <c:catAx>
        <c:axId val="391198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1197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'GRAFICO 11'!$C$10</c:f>
              <c:strCache>
                <c:ptCount val="1"/>
                <c:pt idx="0">
                  <c:v>Meta Anual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'GRAFICO 11'!$D$7:$Q$7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11'!$D$10:$Q$10</c:f>
              <c:numCache>
                <c:formatCode>0</c:formatCode>
                <c:ptCount val="14"/>
                <c:pt idx="12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'GRAFICO 11'!$C$11</c:f>
              <c:strCache>
                <c:ptCount val="1"/>
                <c:pt idx="0">
                  <c:v>Realizado Anual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'GRAFICO 11'!$D$7:$Q$7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11'!$D$11:$Q$11</c:f>
              <c:numCache>
                <c:formatCode>0</c:formatCode>
                <c:ptCount val="14"/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91198704"/>
        <c:axId val="391200272"/>
      </c:barChart>
      <c:lineChart>
        <c:grouping val="standard"/>
        <c:varyColors val="0"/>
        <c:ser>
          <c:idx val="0"/>
          <c:order val="0"/>
          <c:tx>
            <c:strRef>
              <c:f>'GRAFICO 11'!$C$8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'GRAFICO 11'!$D$7:$Q$7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11'!$D$8:$Q$8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'GRAFICO 11'!$C$9</c:f>
              <c:strCache>
                <c:ptCount val="1"/>
                <c:pt idx="0">
                  <c:v>Realizado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'GRAFICO 11'!$D$7:$Q$7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11'!$D$9:$Q$9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201448"/>
        <c:axId val="391201056"/>
      </c:lineChart>
      <c:catAx>
        <c:axId val="391201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201056"/>
        <c:crosses val="autoZero"/>
        <c:auto val="1"/>
        <c:lblAlgn val="ctr"/>
        <c:lblOffset val="100"/>
        <c:noMultiLvlLbl val="0"/>
      </c:catAx>
      <c:valAx>
        <c:axId val="39120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201448"/>
        <c:crosses val="autoZero"/>
        <c:crossBetween val="between"/>
      </c:valAx>
      <c:valAx>
        <c:axId val="391200272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198704"/>
        <c:crosses val="max"/>
        <c:crossBetween val="between"/>
      </c:valAx>
      <c:catAx>
        <c:axId val="391198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12002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'GRAFICO 12'!$C$10</c:f>
              <c:strCache>
                <c:ptCount val="1"/>
                <c:pt idx="0">
                  <c:v>Meta Anual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'GRAFICO 12'!$D$7:$Q$7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12'!$D$10:$Q$10</c:f>
              <c:numCache>
                <c:formatCode>0</c:formatCode>
                <c:ptCount val="14"/>
                <c:pt idx="12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'GRAFICO 12'!$C$11</c:f>
              <c:strCache>
                <c:ptCount val="1"/>
                <c:pt idx="0">
                  <c:v>Realizado Anual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'GRAFICO 12'!$D$7:$Q$7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12'!$D$11:$Q$11</c:f>
              <c:numCache>
                <c:formatCode>0</c:formatCode>
                <c:ptCount val="14"/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91199096"/>
        <c:axId val="391203016"/>
      </c:barChart>
      <c:lineChart>
        <c:grouping val="standard"/>
        <c:varyColors val="0"/>
        <c:ser>
          <c:idx val="0"/>
          <c:order val="0"/>
          <c:tx>
            <c:strRef>
              <c:f>'GRAFICO 12'!$C$8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'GRAFICO 12'!$D$7:$Q$7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12'!$D$8:$Q$8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'GRAFICO 12'!$C$9</c:f>
              <c:strCache>
                <c:ptCount val="1"/>
                <c:pt idx="0">
                  <c:v>Realizado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'GRAFICO 12'!$D$7:$Q$7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12'!$D$9:$Q$9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197528"/>
        <c:axId val="391201840"/>
      </c:lineChart>
      <c:catAx>
        <c:axId val="391197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201840"/>
        <c:crosses val="autoZero"/>
        <c:auto val="1"/>
        <c:lblAlgn val="ctr"/>
        <c:lblOffset val="100"/>
        <c:noMultiLvlLbl val="0"/>
      </c:catAx>
      <c:valAx>
        <c:axId val="39120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197528"/>
        <c:crosses val="autoZero"/>
        <c:crossBetween val="between"/>
      </c:valAx>
      <c:valAx>
        <c:axId val="391203016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199096"/>
        <c:crosses val="max"/>
        <c:crossBetween val="between"/>
      </c:valAx>
      <c:catAx>
        <c:axId val="391199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12030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'GRAFICO 13'!$C$10</c:f>
              <c:strCache>
                <c:ptCount val="1"/>
                <c:pt idx="0">
                  <c:v>Meta Anual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'GRAFICO 13'!$D$7:$Q$7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13'!$D$10:$Q$10</c:f>
              <c:numCache>
                <c:formatCode>0</c:formatCode>
                <c:ptCount val="14"/>
                <c:pt idx="12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'GRAFICO 13'!$C$11</c:f>
              <c:strCache>
                <c:ptCount val="1"/>
                <c:pt idx="0">
                  <c:v>Realizado Anual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'GRAFICO 13'!$D$7:$Q$7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13'!$D$11:$Q$11</c:f>
              <c:numCache>
                <c:formatCode>0</c:formatCode>
                <c:ptCount val="14"/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91084008"/>
        <c:axId val="391085968"/>
      </c:barChart>
      <c:lineChart>
        <c:grouping val="standard"/>
        <c:varyColors val="0"/>
        <c:ser>
          <c:idx val="0"/>
          <c:order val="0"/>
          <c:tx>
            <c:strRef>
              <c:f>'GRAFICO 13'!$C$8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'GRAFICO 13'!$D$7:$Q$7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13'!$D$8:$Q$8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'GRAFICO 13'!$C$9</c:f>
              <c:strCache>
                <c:ptCount val="1"/>
                <c:pt idx="0">
                  <c:v>Realizado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'GRAFICO 13'!$D$7:$Q$7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13'!$D$9:$Q$9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197920"/>
        <c:axId val="391202232"/>
      </c:lineChart>
      <c:catAx>
        <c:axId val="39119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202232"/>
        <c:crosses val="autoZero"/>
        <c:auto val="1"/>
        <c:lblAlgn val="ctr"/>
        <c:lblOffset val="100"/>
        <c:noMultiLvlLbl val="0"/>
      </c:catAx>
      <c:valAx>
        <c:axId val="391202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197920"/>
        <c:crosses val="autoZero"/>
        <c:crossBetween val="between"/>
      </c:valAx>
      <c:valAx>
        <c:axId val="391085968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084008"/>
        <c:crosses val="max"/>
        <c:crossBetween val="between"/>
      </c:valAx>
      <c:catAx>
        <c:axId val="391084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1085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'GRAFICO 14'!$C$10</c:f>
              <c:strCache>
                <c:ptCount val="1"/>
                <c:pt idx="0">
                  <c:v>Meta Anual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'GRAFICO 14'!$D$7:$Q$7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14'!$D$10:$Q$10</c:f>
              <c:numCache>
                <c:formatCode>0</c:formatCode>
                <c:ptCount val="14"/>
                <c:pt idx="12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'GRAFICO 14'!$C$11</c:f>
              <c:strCache>
                <c:ptCount val="1"/>
                <c:pt idx="0">
                  <c:v>Realizado Anual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'GRAFICO 14'!$D$7:$Q$7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14'!$D$11:$Q$11</c:f>
              <c:numCache>
                <c:formatCode>0</c:formatCode>
                <c:ptCount val="14"/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91082440"/>
        <c:axId val="391086360"/>
      </c:barChart>
      <c:lineChart>
        <c:grouping val="standard"/>
        <c:varyColors val="0"/>
        <c:ser>
          <c:idx val="0"/>
          <c:order val="0"/>
          <c:tx>
            <c:strRef>
              <c:f>'GRAFICO 14'!$C$8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'GRAFICO 14'!$D$7:$Q$7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14'!$D$8:$Q$8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'GRAFICO 14'!$C$9</c:f>
              <c:strCache>
                <c:ptCount val="1"/>
                <c:pt idx="0">
                  <c:v>Realizado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'GRAFICO 14'!$D$7:$Q$7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14'!$D$9:$Q$9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081656"/>
        <c:axId val="391086752"/>
      </c:lineChart>
      <c:catAx>
        <c:axId val="391081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086752"/>
        <c:crosses val="autoZero"/>
        <c:auto val="1"/>
        <c:lblAlgn val="ctr"/>
        <c:lblOffset val="100"/>
        <c:noMultiLvlLbl val="0"/>
      </c:catAx>
      <c:valAx>
        <c:axId val="39108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081656"/>
        <c:crosses val="autoZero"/>
        <c:crossBetween val="between"/>
      </c:valAx>
      <c:valAx>
        <c:axId val="391086360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082440"/>
        <c:crosses val="max"/>
        <c:crossBetween val="between"/>
      </c:valAx>
      <c:catAx>
        <c:axId val="391082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108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'GRAFICO 15'!$C$10</c:f>
              <c:strCache>
                <c:ptCount val="1"/>
                <c:pt idx="0">
                  <c:v>Meta Anual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'GRAFICO 15'!$D$7:$Q$7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15'!$D$10:$Q$10</c:f>
              <c:numCache>
                <c:formatCode>0</c:formatCode>
                <c:ptCount val="14"/>
                <c:pt idx="12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'GRAFICO 15'!$C$11</c:f>
              <c:strCache>
                <c:ptCount val="1"/>
                <c:pt idx="0">
                  <c:v>Realizado Anual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'GRAFICO 15'!$D$7:$Q$7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15'!$D$11:$Q$11</c:f>
              <c:numCache>
                <c:formatCode>0</c:formatCode>
                <c:ptCount val="14"/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91082832"/>
        <c:axId val="391084400"/>
      </c:barChart>
      <c:lineChart>
        <c:grouping val="standard"/>
        <c:varyColors val="0"/>
        <c:ser>
          <c:idx val="0"/>
          <c:order val="0"/>
          <c:tx>
            <c:strRef>
              <c:f>'GRAFICO 15'!$C$8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'GRAFICO 15'!$D$7:$Q$7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15'!$D$8:$Q$8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'GRAFICO 15'!$C$9</c:f>
              <c:strCache>
                <c:ptCount val="1"/>
                <c:pt idx="0">
                  <c:v>Realizado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'GRAFICO 15'!$D$7:$Q$7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15'!$D$9:$Q$9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087144"/>
        <c:axId val="391085184"/>
      </c:lineChart>
      <c:catAx>
        <c:axId val="39108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085184"/>
        <c:crosses val="autoZero"/>
        <c:auto val="1"/>
        <c:lblAlgn val="ctr"/>
        <c:lblOffset val="100"/>
        <c:noMultiLvlLbl val="0"/>
      </c:catAx>
      <c:valAx>
        <c:axId val="39108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087144"/>
        <c:crosses val="autoZero"/>
        <c:crossBetween val="between"/>
      </c:valAx>
      <c:valAx>
        <c:axId val="391084400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082832"/>
        <c:crosses val="max"/>
        <c:crossBetween val="between"/>
      </c:valAx>
      <c:catAx>
        <c:axId val="391082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10844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'GRAFICO 16'!$C$10</c:f>
              <c:strCache>
                <c:ptCount val="1"/>
                <c:pt idx="0">
                  <c:v>Meta Anual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'GRAFICO 16'!$D$7:$Q$7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16'!$D$10:$Q$10</c:f>
              <c:numCache>
                <c:formatCode>0</c:formatCode>
                <c:ptCount val="14"/>
                <c:pt idx="12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'GRAFICO 16'!$C$11</c:f>
              <c:strCache>
                <c:ptCount val="1"/>
                <c:pt idx="0">
                  <c:v>Realizado Anual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'GRAFICO 16'!$D$7:$Q$7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16'!$D$11:$Q$11</c:f>
              <c:numCache>
                <c:formatCode>0</c:formatCode>
                <c:ptCount val="14"/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91084792"/>
        <c:axId val="391087928"/>
      </c:barChart>
      <c:lineChart>
        <c:grouping val="standard"/>
        <c:varyColors val="0"/>
        <c:ser>
          <c:idx val="0"/>
          <c:order val="0"/>
          <c:tx>
            <c:strRef>
              <c:f>'GRAFICO 16'!$C$8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'GRAFICO 16'!$D$7:$Q$7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16'!$D$8:$Q$8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'GRAFICO 16'!$C$9</c:f>
              <c:strCache>
                <c:ptCount val="1"/>
                <c:pt idx="0">
                  <c:v>Realizado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'GRAFICO 16'!$D$7:$Q$7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16'!$D$9:$Q$9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088712"/>
        <c:axId val="391087536"/>
      </c:lineChart>
      <c:catAx>
        <c:axId val="391088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087536"/>
        <c:crosses val="autoZero"/>
        <c:auto val="1"/>
        <c:lblAlgn val="ctr"/>
        <c:lblOffset val="100"/>
        <c:noMultiLvlLbl val="0"/>
      </c:catAx>
      <c:valAx>
        <c:axId val="39108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088712"/>
        <c:crosses val="autoZero"/>
        <c:crossBetween val="between"/>
      </c:valAx>
      <c:valAx>
        <c:axId val="391087928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084792"/>
        <c:crosses val="max"/>
        <c:crossBetween val="between"/>
      </c:valAx>
      <c:catAx>
        <c:axId val="391084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1087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'GRAFICO 17'!$C$10</c:f>
              <c:strCache>
                <c:ptCount val="1"/>
                <c:pt idx="0">
                  <c:v>Meta Anual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'GRAFICO 17'!$D$7:$Q$7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17'!$D$10:$Q$10</c:f>
              <c:numCache>
                <c:formatCode>0</c:formatCode>
                <c:ptCount val="14"/>
                <c:pt idx="12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'GRAFICO 17'!$C$11</c:f>
              <c:strCache>
                <c:ptCount val="1"/>
                <c:pt idx="0">
                  <c:v>Realizado Anual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'GRAFICO 17'!$D$7:$Q$7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17'!$D$11:$Q$11</c:f>
              <c:numCache>
                <c:formatCode>0</c:formatCode>
                <c:ptCount val="14"/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92281832"/>
        <c:axId val="392283008"/>
      </c:barChart>
      <c:lineChart>
        <c:grouping val="standard"/>
        <c:varyColors val="0"/>
        <c:ser>
          <c:idx val="0"/>
          <c:order val="0"/>
          <c:tx>
            <c:strRef>
              <c:f>'GRAFICO 17'!$C$8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'GRAFICO 17'!$D$7:$Q$7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17'!$D$8:$Q$8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'GRAFICO 17'!$C$9</c:f>
              <c:strCache>
                <c:ptCount val="1"/>
                <c:pt idx="0">
                  <c:v>Realizado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'GRAFICO 17'!$D$7:$Q$7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17'!$D$9:$Q$9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088320"/>
        <c:axId val="391081264"/>
      </c:lineChart>
      <c:catAx>
        <c:axId val="39108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081264"/>
        <c:crosses val="autoZero"/>
        <c:auto val="1"/>
        <c:lblAlgn val="ctr"/>
        <c:lblOffset val="100"/>
        <c:noMultiLvlLbl val="0"/>
      </c:catAx>
      <c:valAx>
        <c:axId val="39108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088320"/>
        <c:crosses val="autoZero"/>
        <c:crossBetween val="between"/>
      </c:valAx>
      <c:valAx>
        <c:axId val="392283008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2281832"/>
        <c:crosses val="max"/>
        <c:crossBetween val="between"/>
      </c:valAx>
      <c:catAx>
        <c:axId val="392281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2283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'GRAFICO 18'!$C$10</c:f>
              <c:strCache>
                <c:ptCount val="1"/>
                <c:pt idx="0">
                  <c:v>Meta Anual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'GRAFICO 18'!$D$7:$Q$7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18'!$D$10:$Q$10</c:f>
              <c:numCache>
                <c:formatCode>0</c:formatCode>
                <c:ptCount val="14"/>
                <c:pt idx="12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'GRAFICO 18'!$C$11</c:f>
              <c:strCache>
                <c:ptCount val="1"/>
                <c:pt idx="0">
                  <c:v>Realizado Anual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'GRAFICO 18'!$D$7:$Q$7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18'!$D$11:$Q$11</c:f>
              <c:numCache>
                <c:formatCode>0</c:formatCode>
                <c:ptCount val="14"/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92282224"/>
        <c:axId val="392279088"/>
      </c:barChart>
      <c:lineChart>
        <c:grouping val="standard"/>
        <c:varyColors val="0"/>
        <c:ser>
          <c:idx val="0"/>
          <c:order val="0"/>
          <c:tx>
            <c:strRef>
              <c:f>'GRAFICO 18'!$C$8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'GRAFICO 18'!$D$7:$Q$7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18'!$D$8:$Q$8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'GRAFICO 18'!$C$9</c:f>
              <c:strCache>
                <c:ptCount val="1"/>
                <c:pt idx="0">
                  <c:v>Realizado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'GRAFICO 18'!$D$7:$Q$7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18'!$D$9:$Q$9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277128"/>
        <c:axId val="392278696"/>
      </c:lineChart>
      <c:catAx>
        <c:axId val="392277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2278696"/>
        <c:crosses val="autoZero"/>
        <c:auto val="1"/>
        <c:lblAlgn val="ctr"/>
        <c:lblOffset val="100"/>
        <c:noMultiLvlLbl val="0"/>
      </c:catAx>
      <c:valAx>
        <c:axId val="392278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2277128"/>
        <c:crosses val="autoZero"/>
        <c:crossBetween val="between"/>
      </c:valAx>
      <c:valAx>
        <c:axId val="392279088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2282224"/>
        <c:crosses val="max"/>
        <c:crossBetween val="between"/>
      </c:valAx>
      <c:catAx>
        <c:axId val="392282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2279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'GRAFICO 19'!$C$10</c:f>
              <c:strCache>
                <c:ptCount val="1"/>
                <c:pt idx="0">
                  <c:v>Meta Anual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'GRAFICO 19'!$D$7:$Q$7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19'!$D$10:$Q$10</c:f>
              <c:numCache>
                <c:formatCode>0</c:formatCode>
                <c:ptCount val="14"/>
                <c:pt idx="12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'GRAFICO 19'!$C$11</c:f>
              <c:strCache>
                <c:ptCount val="1"/>
                <c:pt idx="0">
                  <c:v>Realizado Anual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'GRAFICO 19'!$D$7:$Q$7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19'!$D$11:$Q$11</c:f>
              <c:numCache>
                <c:formatCode>0</c:formatCode>
                <c:ptCount val="14"/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92281048"/>
        <c:axId val="392280656"/>
      </c:barChart>
      <c:lineChart>
        <c:grouping val="standard"/>
        <c:varyColors val="0"/>
        <c:ser>
          <c:idx val="0"/>
          <c:order val="0"/>
          <c:tx>
            <c:strRef>
              <c:f>'GRAFICO 19'!$C$8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'GRAFICO 19'!$D$7:$Q$7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19'!$D$8:$Q$8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'GRAFICO 19'!$C$9</c:f>
              <c:strCache>
                <c:ptCount val="1"/>
                <c:pt idx="0">
                  <c:v>Realizado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'GRAFICO 19'!$D$7:$Q$7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19'!$D$9:$Q$9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279480"/>
        <c:axId val="392277912"/>
      </c:lineChart>
      <c:catAx>
        <c:axId val="39227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2277912"/>
        <c:crosses val="autoZero"/>
        <c:auto val="1"/>
        <c:lblAlgn val="ctr"/>
        <c:lblOffset val="100"/>
        <c:noMultiLvlLbl val="0"/>
      </c:catAx>
      <c:valAx>
        <c:axId val="3922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2279480"/>
        <c:crosses val="autoZero"/>
        <c:crossBetween val="between"/>
      </c:valAx>
      <c:valAx>
        <c:axId val="392280656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2281048"/>
        <c:crosses val="max"/>
        <c:crossBetween val="between"/>
      </c:valAx>
      <c:catAx>
        <c:axId val="392281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2280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'GRAFICO 2'!$C$10</c:f>
              <c:strCache>
                <c:ptCount val="1"/>
                <c:pt idx="0">
                  <c:v>Meta Anual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'GRAFICO 2'!$D$7:$Q$7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2'!$D$10:$Q$10</c:f>
              <c:numCache>
                <c:formatCode>0</c:formatCode>
                <c:ptCount val="14"/>
                <c:pt idx="12">
                  <c:v>9</c:v>
                </c:pt>
              </c:numCache>
            </c:numRef>
          </c:val>
        </c:ser>
        <c:ser>
          <c:idx val="3"/>
          <c:order val="3"/>
          <c:tx>
            <c:strRef>
              <c:f>'GRAFICO 2'!$C$11</c:f>
              <c:strCache>
                <c:ptCount val="1"/>
                <c:pt idx="0">
                  <c:v>Realizado Anual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'GRAFICO 2'!$D$7:$Q$7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2'!$D$11:$Q$11</c:f>
              <c:numCache>
                <c:formatCode>0</c:formatCode>
                <c:ptCount val="14"/>
                <c:pt idx="13">
                  <c:v>11.6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60396000"/>
        <c:axId val="360401880"/>
      </c:barChart>
      <c:lineChart>
        <c:grouping val="standard"/>
        <c:varyColors val="0"/>
        <c:ser>
          <c:idx val="0"/>
          <c:order val="0"/>
          <c:tx>
            <c:strRef>
              <c:f>'GRAFICO 2'!$C$8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'GRAFICO 2'!$D$7:$Q$7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2'!$D$8:$Q$8</c:f>
              <c:numCache>
                <c:formatCode>0</c:formatCode>
                <c:ptCount val="14"/>
                <c:pt idx="0">
                  <c:v>4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'GRAFICO 2'!$C$9</c:f>
              <c:strCache>
                <c:ptCount val="1"/>
                <c:pt idx="0">
                  <c:v>Realizado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'GRAFICO 2'!$D$7:$Q$7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2'!$D$9:$Q$9</c:f>
              <c:numCache>
                <c:formatCode>0</c:formatCode>
                <c:ptCount val="14"/>
                <c:pt idx="0">
                  <c:v>5.6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403056"/>
        <c:axId val="360396392"/>
      </c:lineChart>
      <c:catAx>
        <c:axId val="36040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0396392"/>
        <c:crosses val="autoZero"/>
        <c:auto val="1"/>
        <c:lblAlgn val="ctr"/>
        <c:lblOffset val="100"/>
        <c:noMultiLvlLbl val="0"/>
      </c:catAx>
      <c:valAx>
        <c:axId val="36039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0403056"/>
        <c:crosses val="autoZero"/>
        <c:crossBetween val="between"/>
      </c:valAx>
      <c:valAx>
        <c:axId val="360401880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0396000"/>
        <c:crosses val="max"/>
        <c:crossBetween val="between"/>
      </c:valAx>
      <c:catAx>
        <c:axId val="360396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0401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'GRAFICO 20'!$C$10</c:f>
              <c:strCache>
                <c:ptCount val="1"/>
                <c:pt idx="0">
                  <c:v>Meta Anual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'GRAFICO 20'!$D$7:$Q$7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20'!$D$10:$Q$10</c:f>
              <c:numCache>
                <c:formatCode>0</c:formatCode>
                <c:ptCount val="14"/>
                <c:pt idx="12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'GRAFICO 20'!$C$11</c:f>
              <c:strCache>
                <c:ptCount val="1"/>
                <c:pt idx="0">
                  <c:v>Realizado Anual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'GRAFICO 20'!$D$7:$Q$7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20'!$D$11:$Q$11</c:f>
              <c:numCache>
                <c:formatCode>0</c:formatCode>
                <c:ptCount val="14"/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92282616"/>
        <c:axId val="392281440"/>
      </c:barChart>
      <c:lineChart>
        <c:grouping val="standard"/>
        <c:varyColors val="0"/>
        <c:ser>
          <c:idx val="0"/>
          <c:order val="0"/>
          <c:tx>
            <c:strRef>
              <c:f>'GRAFICO 20'!$C$8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'GRAFICO 20'!$D$7:$Q$7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20'!$D$8:$Q$8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'GRAFICO 20'!$C$9</c:f>
              <c:strCache>
                <c:ptCount val="1"/>
                <c:pt idx="0">
                  <c:v>Realizado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'GRAFICO 20'!$D$7:$Q$7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20'!$D$9:$Q$9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278304"/>
        <c:axId val="392279872"/>
      </c:lineChart>
      <c:catAx>
        <c:axId val="39227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2279872"/>
        <c:crosses val="autoZero"/>
        <c:auto val="1"/>
        <c:lblAlgn val="ctr"/>
        <c:lblOffset val="100"/>
        <c:noMultiLvlLbl val="0"/>
      </c:catAx>
      <c:valAx>
        <c:axId val="39227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2278304"/>
        <c:crosses val="autoZero"/>
        <c:crossBetween val="between"/>
      </c:valAx>
      <c:valAx>
        <c:axId val="392281440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2282616"/>
        <c:crosses val="max"/>
        <c:crossBetween val="between"/>
      </c:valAx>
      <c:catAx>
        <c:axId val="392282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2281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'GRAFICO 3'!$C$10</c:f>
              <c:strCache>
                <c:ptCount val="1"/>
                <c:pt idx="0">
                  <c:v>Meta Anual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'GRAFICO 3'!$D$7:$Q$7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3'!$D$10:$Q$10</c:f>
              <c:numCache>
                <c:formatCode>0</c:formatCode>
                <c:ptCount val="14"/>
                <c:pt idx="12">
                  <c:v>11</c:v>
                </c:pt>
              </c:numCache>
            </c:numRef>
          </c:val>
        </c:ser>
        <c:ser>
          <c:idx val="3"/>
          <c:order val="3"/>
          <c:tx>
            <c:strRef>
              <c:f>'GRAFICO 3'!$C$11</c:f>
              <c:strCache>
                <c:ptCount val="1"/>
                <c:pt idx="0">
                  <c:v>Realizado Anual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'GRAFICO 3'!$D$7:$Q$7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3'!$D$11:$Q$11</c:f>
              <c:numCache>
                <c:formatCode>0</c:formatCode>
                <c:ptCount val="14"/>
                <c:pt idx="13">
                  <c:v>11.6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60397176"/>
        <c:axId val="360399528"/>
      </c:barChart>
      <c:lineChart>
        <c:grouping val="standard"/>
        <c:varyColors val="0"/>
        <c:ser>
          <c:idx val="0"/>
          <c:order val="0"/>
          <c:tx>
            <c:strRef>
              <c:f>'GRAFICO 3'!$C$8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'GRAFICO 3'!$D$7:$Q$7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3'!$D$8:$Q$8</c:f>
              <c:numCache>
                <c:formatCode>0</c:formatCode>
                <c:ptCount val="14"/>
                <c:pt idx="0">
                  <c:v>6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'GRAFICO 3'!$C$9</c:f>
              <c:strCache>
                <c:ptCount val="1"/>
                <c:pt idx="0">
                  <c:v>Realizado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'GRAFICO 3'!$D$7:$Q$7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3'!$D$9:$Q$9</c:f>
              <c:numCache>
                <c:formatCode>0</c:formatCode>
                <c:ptCount val="14"/>
                <c:pt idx="0">
                  <c:v>5.6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97568"/>
        <c:axId val="360398744"/>
      </c:lineChart>
      <c:catAx>
        <c:axId val="36039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0398744"/>
        <c:crosses val="autoZero"/>
        <c:auto val="1"/>
        <c:lblAlgn val="ctr"/>
        <c:lblOffset val="100"/>
        <c:noMultiLvlLbl val="0"/>
      </c:catAx>
      <c:valAx>
        <c:axId val="360398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0397568"/>
        <c:crosses val="autoZero"/>
        <c:crossBetween val="between"/>
      </c:valAx>
      <c:valAx>
        <c:axId val="360399528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0397176"/>
        <c:crosses val="max"/>
        <c:crossBetween val="between"/>
      </c:valAx>
      <c:catAx>
        <c:axId val="360397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03995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'GRAFICO 4'!$C$10</c:f>
              <c:strCache>
                <c:ptCount val="1"/>
                <c:pt idx="0">
                  <c:v>Meta Anual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'GRAFICO 4'!$D$7:$Q$7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4'!$D$10:$Q$10</c:f>
              <c:numCache>
                <c:formatCode>0</c:formatCode>
                <c:ptCount val="14"/>
                <c:pt idx="12">
                  <c:v>13</c:v>
                </c:pt>
              </c:numCache>
            </c:numRef>
          </c:val>
        </c:ser>
        <c:ser>
          <c:idx val="3"/>
          <c:order val="3"/>
          <c:tx>
            <c:strRef>
              <c:f>'GRAFICO 4'!$C$11</c:f>
              <c:strCache>
                <c:ptCount val="1"/>
                <c:pt idx="0">
                  <c:v>Realizado Anual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'GRAFICO 4'!$D$7:$Q$7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4'!$D$11:$Q$11</c:f>
              <c:numCache>
                <c:formatCode>0</c:formatCode>
                <c:ptCount val="14"/>
                <c:pt idx="13">
                  <c:v>11.6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60400704"/>
        <c:axId val="360399920"/>
      </c:barChart>
      <c:lineChart>
        <c:grouping val="standard"/>
        <c:varyColors val="0"/>
        <c:ser>
          <c:idx val="0"/>
          <c:order val="0"/>
          <c:tx>
            <c:strRef>
              <c:f>'GRAFICO 4'!$C$8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'GRAFICO 4'!$D$7:$Q$7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4'!$D$8:$Q$8</c:f>
              <c:numCache>
                <c:formatCode>0</c:formatCode>
                <c:ptCount val="14"/>
                <c:pt idx="0">
                  <c:v>8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'GRAFICO 4'!$C$9</c:f>
              <c:strCache>
                <c:ptCount val="1"/>
                <c:pt idx="0">
                  <c:v>Realizado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'GRAFICO 4'!$D$7:$Q$7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4'!$D$9:$Q$9</c:f>
              <c:numCache>
                <c:formatCode>0</c:formatCode>
                <c:ptCount val="14"/>
                <c:pt idx="0">
                  <c:v>5.6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400312"/>
        <c:axId val="360397960"/>
      </c:lineChart>
      <c:catAx>
        <c:axId val="36040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0397960"/>
        <c:crosses val="autoZero"/>
        <c:auto val="1"/>
        <c:lblAlgn val="ctr"/>
        <c:lblOffset val="100"/>
        <c:noMultiLvlLbl val="0"/>
      </c:catAx>
      <c:valAx>
        <c:axId val="360397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0400312"/>
        <c:crosses val="autoZero"/>
        <c:crossBetween val="between"/>
      </c:valAx>
      <c:valAx>
        <c:axId val="360399920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0400704"/>
        <c:crosses val="max"/>
        <c:crossBetween val="between"/>
      </c:valAx>
      <c:catAx>
        <c:axId val="360400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039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'GRAFICO 5'!$C$10</c:f>
              <c:strCache>
                <c:ptCount val="1"/>
                <c:pt idx="0">
                  <c:v>Meta Anual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'GRAFICO 5'!$D$7:$Q$7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5'!$D$10:$Q$10</c:f>
              <c:numCache>
                <c:formatCode>0</c:formatCode>
                <c:ptCount val="14"/>
                <c:pt idx="12">
                  <c:v>15</c:v>
                </c:pt>
              </c:numCache>
            </c:numRef>
          </c:val>
        </c:ser>
        <c:ser>
          <c:idx val="3"/>
          <c:order val="3"/>
          <c:tx>
            <c:strRef>
              <c:f>'GRAFICO 5'!$C$11</c:f>
              <c:strCache>
                <c:ptCount val="1"/>
                <c:pt idx="0">
                  <c:v>Realizado Anual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'GRAFICO 5'!$D$7:$Q$7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5'!$D$11:$Q$11</c:f>
              <c:numCache>
                <c:formatCode>0</c:formatCode>
                <c:ptCount val="14"/>
                <c:pt idx="13">
                  <c:v>11.6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90474568"/>
        <c:axId val="360401488"/>
      </c:barChart>
      <c:lineChart>
        <c:grouping val="standard"/>
        <c:varyColors val="0"/>
        <c:ser>
          <c:idx val="0"/>
          <c:order val="0"/>
          <c:tx>
            <c:strRef>
              <c:f>'GRAFICO 5'!$C$8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'GRAFICO 5'!$D$7:$Q$7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5'!$D$8:$Q$8</c:f>
              <c:numCache>
                <c:formatCode>0</c:formatCode>
                <c:ptCount val="14"/>
                <c:pt idx="0">
                  <c:v>10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'GRAFICO 5'!$C$9</c:f>
              <c:strCache>
                <c:ptCount val="1"/>
                <c:pt idx="0">
                  <c:v>Realizado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'GRAFICO 5'!$D$7:$Q$7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5'!$D$9:$Q$9</c:f>
              <c:numCache>
                <c:formatCode>0</c:formatCode>
                <c:ptCount val="14"/>
                <c:pt idx="0">
                  <c:v>5.6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98352"/>
        <c:axId val="360401096"/>
      </c:lineChart>
      <c:catAx>
        <c:axId val="36039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0401096"/>
        <c:crosses val="autoZero"/>
        <c:auto val="1"/>
        <c:lblAlgn val="ctr"/>
        <c:lblOffset val="100"/>
        <c:noMultiLvlLbl val="0"/>
      </c:catAx>
      <c:valAx>
        <c:axId val="360401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0398352"/>
        <c:crosses val="autoZero"/>
        <c:crossBetween val="between"/>
      </c:valAx>
      <c:valAx>
        <c:axId val="360401488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0474568"/>
        <c:crosses val="max"/>
        <c:crossBetween val="between"/>
      </c:valAx>
      <c:catAx>
        <c:axId val="390474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0401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'GRAFICO 6'!$C$10</c:f>
              <c:strCache>
                <c:ptCount val="1"/>
                <c:pt idx="0">
                  <c:v>Meta Anual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'GRAFICO 6'!$D$7:$Q$7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6'!$D$10:$Q$10</c:f>
              <c:numCache>
                <c:formatCode>0</c:formatCode>
                <c:ptCount val="14"/>
                <c:pt idx="12">
                  <c:v>45</c:v>
                </c:pt>
              </c:numCache>
            </c:numRef>
          </c:val>
        </c:ser>
        <c:ser>
          <c:idx val="3"/>
          <c:order val="3"/>
          <c:tx>
            <c:strRef>
              <c:f>'GRAFICO 6'!$C$11</c:f>
              <c:strCache>
                <c:ptCount val="1"/>
                <c:pt idx="0">
                  <c:v>Realizado Anual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'GRAFICO 6'!$D$7:$Q$7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6'!$D$11:$Q$11</c:f>
              <c:numCache>
                <c:formatCode>0</c:formatCode>
                <c:ptCount val="14"/>
                <c:pt idx="13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90474960"/>
        <c:axId val="390473784"/>
      </c:barChart>
      <c:lineChart>
        <c:grouping val="standard"/>
        <c:varyColors val="0"/>
        <c:ser>
          <c:idx val="0"/>
          <c:order val="0"/>
          <c:tx>
            <c:strRef>
              <c:f>'GRAFICO 6'!$C$8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'GRAFICO 6'!$D$7:$Q$7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6'!$D$8:$Q$8</c:f>
              <c:numCache>
                <c:formatCode>0</c:formatCode>
                <c:ptCount val="1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'GRAFICO 6'!$C$9</c:f>
              <c:strCache>
                <c:ptCount val="1"/>
                <c:pt idx="0">
                  <c:v>Realizado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'GRAFICO 6'!$D$7:$Q$7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6'!$D$9:$Q$9</c:f>
              <c:numCache>
                <c:formatCode>0</c:formatCode>
                <c:ptCount val="1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472216"/>
        <c:axId val="390471824"/>
      </c:lineChart>
      <c:catAx>
        <c:axId val="390472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0471824"/>
        <c:crosses val="autoZero"/>
        <c:auto val="1"/>
        <c:lblAlgn val="ctr"/>
        <c:lblOffset val="100"/>
        <c:noMultiLvlLbl val="0"/>
      </c:catAx>
      <c:valAx>
        <c:axId val="39047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0472216"/>
        <c:crosses val="autoZero"/>
        <c:crossBetween val="between"/>
      </c:valAx>
      <c:valAx>
        <c:axId val="39047378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0474960"/>
        <c:crosses val="max"/>
        <c:crossBetween val="between"/>
      </c:valAx>
      <c:catAx>
        <c:axId val="390474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0473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'GRAFICO 7'!$C$10</c:f>
              <c:strCache>
                <c:ptCount val="1"/>
                <c:pt idx="0">
                  <c:v>Meta Anual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'GRAFICO 7'!$D$7:$Q$7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7'!$D$10:$Q$10</c:f>
              <c:numCache>
                <c:formatCode>0</c:formatCode>
                <c:ptCount val="14"/>
                <c:pt idx="12">
                  <c:v>27</c:v>
                </c:pt>
              </c:numCache>
            </c:numRef>
          </c:val>
        </c:ser>
        <c:ser>
          <c:idx val="3"/>
          <c:order val="3"/>
          <c:tx>
            <c:strRef>
              <c:f>'GRAFICO 7'!$C$11</c:f>
              <c:strCache>
                <c:ptCount val="1"/>
                <c:pt idx="0">
                  <c:v>Realizado Anual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'GRAFICO 7'!$D$7:$Q$7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7'!$D$11:$Q$11</c:f>
              <c:numCache>
                <c:formatCode>0</c:formatCode>
                <c:ptCount val="14"/>
                <c:pt idx="13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90475744"/>
        <c:axId val="390477704"/>
      </c:barChart>
      <c:lineChart>
        <c:grouping val="standard"/>
        <c:varyColors val="0"/>
        <c:ser>
          <c:idx val="0"/>
          <c:order val="0"/>
          <c:tx>
            <c:strRef>
              <c:f>'GRAFICO 7'!$C$8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'GRAFICO 7'!$D$7:$Q$7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7'!$D$8:$Q$8</c:f>
              <c:numCache>
                <c:formatCode>0</c:formatCode>
                <c:ptCount val="14"/>
                <c:pt idx="0">
                  <c:v>2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8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'GRAFICO 7'!$C$9</c:f>
              <c:strCache>
                <c:ptCount val="1"/>
                <c:pt idx="0">
                  <c:v>Realizado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'GRAFICO 7'!$D$7:$Q$7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7'!$D$9:$Q$9</c:f>
              <c:numCache>
                <c:formatCode>0</c:formatCode>
                <c:ptCount val="14"/>
                <c:pt idx="0">
                  <c:v>2</c:v>
                </c:pt>
                <c:pt idx="1">
                  <c:v>5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472608"/>
        <c:axId val="390478096"/>
      </c:lineChart>
      <c:catAx>
        <c:axId val="3904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0478096"/>
        <c:crosses val="autoZero"/>
        <c:auto val="1"/>
        <c:lblAlgn val="ctr"/>
        <c:lblOffset val="100"/>
        <c:noMultiLvlLbl val="0"/>
      </c:catAx>
      <c:valAx>
        <c:axId val="39047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0472608"/>
        <c:crosses val="autoZero"/>
        <c:crossBetween val="between"/>
      </c:valAx>
      <c:valAx>
        <c:axId val="39047770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0475744"/>
        <c:crosses val="max"/>
        <c:crossBetween val="between"/>
      </c:valAx>
      <c:catAx>
        <c:axId val="39047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0477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'GRAFICO 8'!$C$10</c:f>
              <c:strCache>
                <c:ptCount val="1"/>
                <c:pt idx="0">
                  <c:v>Meta Anual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'GRAFICO 8'!$D$7:$Q$7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8'!$D$10:$Q$10</c:f>
              <c:numCache>
                <c:formatCode>0</c:formatCode>
                <c:ptCount val="14"/>
                <c:pt idx="12">
                  <c:v>12</c:v>
                </c:pt>
              </c:numCache>
            </c:numRef>
          </c:val>
        </c:ser>
        <c:ser>
          <c:idx val="3"/>
          <c:order val="3"/>
          <c:tx>
            <c:strRef>
              <c:f>'GRAFICO 8'!$C$11</c:f>
              <c:strCache>
                <c:ptCount val="1"/>
                <c:pt idx="0">
                  <c:v>Realizado Anual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'GRAFICO 8'!$D$7:$Q$7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8'!$D$11:$Q$11</c:f>
              <c:numCache>
                <c:formatCode>0</c:formatCode>
                <c:ptCount val="14"/>
                <c:pt idx="13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90476528"/>
        <c:axId val="390476136"/>
      </c:barChart>
      <c:lineChart>
        <c:grouping val="standard"/>
        <c:varyColors val="0"/>
        <c:ser>
          <c:idx val="0"/>
          <c:order val="0"/>
          <c:tx>
            <c:strRef>
              <c:f>'GRAFICO 8'!$C$8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'GRAFICO 8'!$D$7:$Q$7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8'!$D$8:$Q$8</c:f>
              <c:numCache>
                <c:formatCode>0</c:formatCode>
                <c:ptCount val="1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'GRAFICO 8'!$C$9</c:f>
              <c:strCache>
                <c:ptCount val="1"/>
                <c:pt idx="0">
                  <c:v>Realizado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'GRAFICO 8'!$D$7:$Q$7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8'!$D$9:$Q$9</c:f>
              <c:numCache>
                <c:formatCode>0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473000"/>
        <c:axId val="390478488"/>
      </c:lineChart>
      <c:catAx>
        <c:axId val="39047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0478488"/>
        <c:crosses val="autoZero"/>
        <c:auto val="1"/>
        <c:lblAlgn val="ctr"/>
        <c:lblOffset val="100"/>
        <c:noMultiLvlLbl val="0"/>
      </c:catAx>
      <c:valAx>
        <c:axId val="39047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0473000"/>
        <c:crosses val="autoZero"/>
        <c:crossBetween val="between"/>
      </c:valAx>
      <c:valAx>
        <c:axId val="390476136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0476528"/>
        <c:crosses val="max"/>
        <c:crossBetween val="between"/>
      </c:valAx>
      <c:catAx>
        <c:axId val="390476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0476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'GRAFICO 9'!$C$10</c:f>
              <c:strCache>
                <c:ptCount val="1"/>
                <c:pt idx="0">
                  <c:v>Meta Anual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'GRAFICO 9'!$D$7:$Q$7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9'!$D$10:$Q$10</c:f>
              <c:numCache>
                <c:formatCode>0</c:formatCode>
                <c:ptCount val="14"/>
                <c:pt idx="12">
                  <c:v>45</c:v>
                </c:pt>
              </c:numCache>
            </c:numRef>
          </c:val>
        </c:ser>
        <c:ser>
          <c:idx val="3"/>
          <c:order val="3"/>
          <c:tx>
            <c:strRef>
              <c:f>'GRAFICO 9'!$C$11</c:f>
              <c:strCache>
                <c:ptCount val="1"/>
                <c:pt idx="0">
                  <c:v>Realizado Anual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'GRAFICO 9'!$D$7:$Q$7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9'!$D$11:$Q$11</c:f>
              <c:numCache>
                <c:formatCode>0</c:formatCode>
                <c:ptCount val="14"/>
                <c:pt idx="13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91199488"/>
        <c:axId val="390479272"/>
      </c:barChart>
      <c:lineChart>
        <c:grouping val="standard"/>
        <c:varyColors val="0"/>
        <c:ser>
          <c:idx val="0"/>
          <c:order val="0"/>
          <c:tx>
            <c:strRef>
              <c:f>'GRAFICO 9'!$C$8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'GRAFICO 9'!$D$7:$Q$7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9'!$D$8:$Q$8</c:f>
              <c:numCache>
                <c:formatCode>0</c:formatCode>
                <c:ptCount val="1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'GRAFICO 9'!$C$9</c:f>
              <c:strCache>
                <c:ptCount val="1"/>
                <c:pt idx="0">
                  <c:v>Realizado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'GRAFICO 9'!$D$7:$Q$7</c:f>
              <c:strCache>
                <c:ptCount val="1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Meta Anual</c:v>
                </c:pt>
                <c:pt idx="13">
                  <c:v>Realizado Anual</c:v>
                </c:pt>
              </c:strCache>
            </c:strRef>
          </c:cat>
          <c:val>
            <c:numRef>
              <c:f>'GRAFICO 9'!$D$9:$Q$9</c:f>
              <c:numCache>
                <c:formatCode>0</c:formatCode>
                <c:ptCount val="1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478880"/>
        <c:axId val="390477312"/>
      </c:lineChart>
      <c:catAx>
        <c:axId val="39047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0477312"/>
        <c:crosses val="autoZero"/>
        <c:auto val="1"/>
        <c:lblAlgn val="ctr"/>
        <c:lblOffset val="100"/>
        <c:noMultiLvlLbl val="0"/>
      </c:catAx>
      <c:valAx>
        <c:axId val="39047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0478880"/>
        <c:crosses val="autoZero"/>
        <c:crossBetween val="between"/>
      </c:valAx>
      <c:valAx>
        <c:axId val="390479272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199488"/>
        <c:crosses val="max"/>
        <c:crossBetween val="between"/>
      </c:valAx>
      <c:catAx>
        <c:axId val="391199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04792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SWOT!A1"/><Relationship Id="rId2" Type="http://schemas.openxmlformats.org/officeDocument/2006/relationships/hyperlink" Target="#'MAPA ESTRAT&#201;GICO'!A1"/><Relationship Id="rId1" Type="http://schemas.openxmlformats.org/officeDocument/2006/relationships/hyperlink" Target="#'OBJ ESTRAT&#201;GICO'!A1"/><Relationship Id="rId6" Type="http://schemas.openxmlformats.org/officeDocument/2006/relationships/image" Target="../media/image2.jpeg"/><Relationship Id="rId5" Type="http://schemas.openxmlformats.org/officeDocument/2006/relationships/image" Target="../media/image1.jpeg"/><Relationship Id="rId4" Type="http://schemas.openxmlformats.org/officeDocument/2006/relationships/hyperlink" Target="#'PAINEL DE INDICADORES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INICIO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INICIO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INICIO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INICIO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4.png"/><Relationship Id="rId1" Type="http://schemas.openxmlformats.org/officeDocument/2006/relationships/hyperlink" Target="#INICIO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4.png"/><Relationship Id="rId1" Type="http://schemas.openxmlformats.org/officeDocument/2006/relationships/hyperlink" Target="#INICIO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4.png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ICIO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4.png"/><Relationship Id="rId1" Type="http://schemas.openxmlformats.org/officeDocument/2006/relationships/hyperlink" Target="#INICIO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4.png"/><Relationship Id="rId1" Type="http://schemas.openxmlformats.org/officeDocument/2006/relationships/hyperlink" Target="#INICIO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4.png"/><Relationship Id="rId1" Type="http://schemas.openxmlformats.org/officeDocument/2006/relationships/hyperlink" Target="#INICIO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4.png"/><Relationship Id="rId1" Type="http://schemas.openxmlformats.org/officeDocument/2006/relationships/hyperlink" Target="#INICIO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4.png"/><Relationship Id="rId1" Type="http://schemas.openxmlformats.org/officeDocument/2006/relationships/hyperlink" Target="#INICIO!A1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image" Target="../media/image4.png"/><Relationship Id="rId1" Type="http://schemas.openxmlformats.org/officeDocument/2006/relationships/hyperlink" Target="#INICIO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image" Target="../media/image4.png"/><Relationship Id="rId1" Type="http://schemas.openxmlformats.org/officeDocument/2006/relationships/hyperlink" Target="#INICIO!A1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image" Target="../media/image4.png"/><Relationship Id="rId1" Type="http://schemas.openxmlformats.org/officeDocument/2006/relationships/hyperlink" Target="#INICIO!A1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image" Target="../media/image4.png"/><Relationship Id="rId1" Type="http://schemas.openxmlformats.org/officeDocument/2006/relationships/hyperlink" Target="#INICIO!A1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image" Target="../media/image4.png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ICIO!A1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4.png"/><Relationship Id="rId1" Type="http://schemas.openxmlformats.org/officeDocument/2006/relationships/hyperlink" Target="#INICIO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image" Target="../media/image4.png"/><Relationship Id="rId1" Type="http://schemas.openxmlformats.org/officeDocument/2006/relationships/hyperlink" Target="#INICIO!A1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image" Target="../media/image4.png"/><Relationship Id="rId1" Type="http://schemas.openxmlformats.org/officeDocument/2006/relationships/hyperlink" Target="#INICIO!A1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image" Target="../media/image4.png"/><Relationship Id="rId1" Type="http://schemas.openxmlformats.org/officeDocument/2006/relationships/hyperlink" Target="#INICIO!A1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image" Target="../media/image4.png"/><Relationship Id="rId1" Type="http://schemas.openxmlformats.org/officeDocument/2006/relationships/hyperlink" Target="#INICIO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image" Target="../media/image4.png"/><Relationship Id="rId1" Type="http://schemas.openxmlformats.org/officeDocument/2006/relationships/hyperlink" Target="#INICIO!A1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image" Target="../media/image4.png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PLANO A&#199;&#195;O 2'!A1"/><Relationship Id="rId13" Type="http://schemas.openxmlformats.org/officeDocument/2006/relationships/hyperlink" Target="#'GRAFICO 5'!A1"/><Relationship Id="rId18" Type="http://schemas.openxmlformats.org/officeDocument/2006/relationships/hyperlink" Target="#'PLANO A&#199;&#195;O 7'!A1"/><Relationship Id="rId26" Type="http://schemas.openxmlformats.org/officeDocument/2006/relationships/hyperlink" Target="#'PLANO A&#199;&#195;O 11'!A1"/><Relationship Id="rId39" Type="http://schemas.openxmlformats.org/officeDocument/2006/relationships/hyperlink" Target="#'GRAFICO 18'!A1"/><Relationship Id="rId3" Type="http://schemas.openxmlformats.org/officeDocument/2006/relationships/hyperlink" Target="#'GRAFICO 1'!A1"/><Relationship Id="rId21" Type="http://schemas.openxmlformats.org/officeDocument/2006/relationships/hyperlink" Target="#'GRAFICO 9'!A1"/><Relationship Id="rId34" Type="http://schemas.openxmlformats.org/officeDocument/2006/relationships/hyperlink" Target="#'PLANO A&#199;&#195;O 15'!A1"/><Relationship Id="rId42" Type="http://schemas.openxmlformats.org/officeDocument/2006/relationships/hyperlink" Target="#'PLANO A&#199;&#195;O 19'!A1"/><Relationship Id="rId7" Type="http://schemas.openxmlformats.org/officeDocument/2006/relationships/hyperlink" Target="#'GRAFICO 2'!A1"/><Relationship Id="rId12" Type="http://schemas.openxmlformats.org/officeDocument/2006/relationships/hyperlink" Target="#'PLANO A&#199;&#195;O 4'!A1"/><Relationship Id="rId17" Type="http://schemas.openxmlformats.org/officeDocument/2006/relationships/hyperlink" Target="#'GRAFICO 7'!A1"/><Relationship Id="rId25" Type="http://schemas.openxmlformats.org/officeDocument/2006/relationships/hyperlink" Target="#'GRAFICO 11'!A1"/><Relationship Id="rId33" Type="http://schemas.openxmlformats.org/officeDocument/2006/relationships/hyperlink" Target="#'GRAFICO 15'!A1"/><Relationship Id="rId38" Type="http://schemas.openxmlformats.org/officeDocument/2006/relationships/hyperlink" Target="#'PLANO A&#199;&#195;O 17'!A1"/><Relationship Id="rId2" Type="http://schemas.openxmlformats.org/officeDocument/2006/relationships/image" Target="../media/image4.png"/><Relationship Id="rId16" Type="http://schemas.openxmlformats.org/officeDocument/2006/relationships/hyperlink" Target="#'PLANO A&#199;&#195;O 6'!A1"/><Relationship Id="rId20" Type="http://schemas.openxmlformats.org/officeDocument/2006/relationships/hyperlink" Target="#'PLANO A&#199;&#195;O 8'!A1"/><Relationship Id="rId29" Type="http://schemas.openxmlformats.org/officeDocument/2006/relationships/hyperlink" Target="#'GRAFICO 13'!A1"/><Relationship Id="rId41" Type="http://schemas.openxmlformats.org/officeDocument/2006/relationships/hyperlink" Target="#'GRAFICO 19'!A1"/><Relationship Id="rId1" Type="http://schemas.openxmlformats.org/officeDocument/2006/relationships/hyperlink" Target="#INICIO!A1"/><Relationship Id="rId6" Type="http://schemas.openxmlformats.org/officeDocument/2006/relationships/image" Target="../media/image6.jpeg"/><Relationship Id="rId11" Type="http://schemas.openxmlformats.org/officeDocument/2006/relationships/hyperlink" Target="#'GRAFICO 4'!A1"/><Relationship Id="rId24" Type="http://schemas.openxmlformats.org/officeDocument/2006/relationships/hyperlink" Target="#'PLANO A&#199;&#195;O 10'!A1"/><Relationship Id="rId32" Type="http://schemas.openxmlformats.org/officeDocument/2006/relationships/hyperlink" Target="#'PLANO A&#199;&#195;O 14'!A1"/><Relationship Id="rId37" Type="http://schemas.openxmlformats.org/officeDocument/2006/relationships/hyperlink" Target="#'GRAFICO 17'!A1"/><Relationship Id="rId40" Type="http://schemas.openxmlformats.org/officeDocument/2006/relationships/hyperlink" Target="#'PLANO A&#199;&#195;O 18'!A1"/><Relationship Id="rId5" Type="http://schemas.openxmlformats.org/officeDocument/2006/relationships/hyperlink" Target="#'PLANO A&#199;&#195;O 1'!A1"/><Relationship Id="rId15" Type="http://schemas.openxmlformats.org/officeDocument/2006/relationships/hyperlink" Target="#'GRAFICO 6'!A1"/><Relationship Id="rId23" Type="http://schemas.openxmlformats.org/officeDocument/2006/relationships/hyperlink" Target="#'GRAFICO 10'!A1"/><Relationship Id="rId28" Type="http://schemas.openxmlformats.org/officeDocument/2006/relationships/hyperlink" Target="#'PLANO A&#199;&#195;O 12'!A1"/><Relationship Id="rId36" Type="http://schemas.openxmlformats.org/officeDocument/2006/relationships/hyperlink" Target="#'PLANO A&#199;&#195;O 16'!A1"/><Relationship Id="rId10" Type="http://schemas.openxmlformats.org/officeDocument/2006/relationships/hyperlink" Target="#'PLANO A&#199;&#195;O 3'!A1"/><Relationship Id="rId19" Type="http://schemas.openxmlformats.org/officeDocument/2006/relationships/hyperlink" Target="#'GRAFICO 8'!A1"/><Relationship Id="rId31" Type="http://schemas.openxmlformats.org/officeDocument/2006/relationships/hyperlink" Target="#'GRAFICO 14'!A1"/><Relationship Id="rId44" Type="http://schemas.openxmlformats.org/officeDocument/2006/relationships/hyperlink" Target="#'PLANO A&#199;&#195;O 20'!A1"/><Relationship Id="rId4" Type="http://schemas.openxmlformats.org/officeDocument/2006/relationships/image" Target="../media/image5.jpeg"/><Relationship Id="rId9" Type="http://schemas.openxmlformats.org/officeDocument/2006/relationships/hyperlink" Target="#'GRAFICO 3'!A1"/><Relationship Id="rId14" Type="http://schemas.openxmlformats.org/officeDocument/2006/relationships/hyperlink" Target="#'PLANO A&#199;&#195;O 5'!A1"/><Relationship Id="rId22" Type="http://schemas.openxmlformats.org/officeDocument/2006/relationships/hyperlink" Target="#'PLANO A&#199;&#195;O 9'!A1"/><Relationship Id="rId27" Type="http://schemas.openxmlformats.org/officeDocument/2006/relationships/hyperlink" Target="#'GRAFICO 12'!A1"/><Relationship Id="rId30" Type="http://schemas.openxmlformats.org/officeDocument/2006/relationships/hyperlink" Target="#'PLANO A&#199;&#195;O 13'!A1"/><Relationship Id="rId35" Type="http://schemas.openxmlformats.org/officeDocument/2006/relationships/hyperlink" Target="#'GRAFICO 16'!A1"/><Relationship Id="rId43" Type="http://schemas.openxmlformats.org/officeDocument/2006/relationships/hyperlink" Target="#'GRAFICO 20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13</xdr:row>
      <xdr:rowOff>95250</xdr:rowOff>
    </xdr:from>
    <xdr:to>
      <xdr:col>18</xdr:col>
      <xdr:colOff>508275</xdr:colOff>
      <xdr:row>17</xdr:row>
      <xdr:rowOff>89250</xdr:rowOff>
    </xdr:to>
    <xdr:grpSp>
      <xdr:nvGrpSpPr>
        <xdr:cNvPr id="9" name="Grupo 8"/>
        <xdr:cNvGrpSpPr/>
      </xdr:nvGrpSpPr>
      <xdr:grpSpPr>
        <a:xfrm>
          <a:off x="495300" y="2695575"/>
          <a:ext cx="10985775" cy="756000"/>
          <a:chOff x="609600" y="2305050"/>
          <a:chExt cx="10985775" cy="756000"/>
        </a:xfrm>
      </xdr:grpSpPr>
      <xdr:sp macro="" textlink="">
        <xdr:nvSpPr>
          <xdr:cNvPr id="3" name="Divisa 2">
            <a:hlinkClick xmlns:r="http://schemas.openxmlformats.org/officeDocument/2006/relationships" r:id="rId1"/>
          </xdr:cNvPr>
          <xdr:cNvSpPr/>
        </xdr:nvSpPr>
        <xdr:spPr>
          <a:xfrm>
            <a:off x="3238500" y="2305050"/>
            <a:ext cx="2880000" cy="756000"/>
          </a:xfrm>
          <a:prstGeom prst="chevron">
            <a:avLst/>
          </a:prstGeom>
        </xdr:spPr>
        <xdr:style>
          <a:lnRef idx="1">
            <a:schemeClr val="accent4"/>
          </a:lnRef>
          <a:fillRef idx="3">
            <a:schemeClr val="accent4"/>
          </a:fillRef>
          <a:effectRef idx="2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>
                <a:solidFill>
                  <a:schemeClr val="tx1"/>
                </a:solidFill>
              </a:rPr>
              <a:t>OBJETIVO ESTRATÉGICO</a:t>
            </a:r>
          </a:p>
        </xdr:txBody>
      </xdr:sp>
      <xdr:sp macro="" textlink="">
        <xdr:nvSpPr>
          <xdr:cNvPr id="5" name="Divisa 4">
            <a:hlinkClick xmlns:r="http://schemas.openxmlformats.org/officeDocument/2006/relationships" r:id="rId2"/>
          </xdr:cNvPr>
          <xdr:cNvSpPr/>
        </xdr:nvSpPr>
        <xdr:spPr>
          <a:xfrm>
            <a:off x="5943600" y="2305050"/>
            <a:ext cx="2880000" cy="756000"/>
          </a:xfrm>
          <a:prstGeom prst="chevron">
            <a:avLst/>
          </a:prstGeom>
        </xdr:spPr>
        <xdr:style>
          <a:lnRef idx="1">
            <a:schemeClr val="accent3"/>
          </a:lnRef>
          <a:fillRef idx="3">
            <a:schemeClr val="accent3"/>
          </a:fillRef>
          <a:effectRef idx="2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>
                <a:solidFill>
                  <a:schemeClr val="tx1"/>
                </a:solidFill>
              </a:rPr>
              <a:t>MAPA</a:t>
            </a:r>
            <a:r>
              <a:rPr lang="pt-BR" sz="1400" b="1" baseline="0">
                <a:solidFill>
                  <a:schemeClr val="tx1"/>
                </a:solidFill>
              </a:rPr>
              <a:t> ESTRATÉGICO</a:t>
            </a:r>
            <a:endParaRPr lang="pt-BR" sz="1400" b="1">
              <a:solidFill>
                <a:schemeClr val="tx1"/>
              </a:solidFill>
            </a:endParaRPr>
          </a:p>
        </xdr:txBody>
      </xdr:sp>
      <xdr:sp macro="" textlink="">
        <xdr:nvSpPr>
          <xdr:cNvPr id="6" name="Divisa 5">
            <a:hlinkClick xmlns:r="http://schemas.openxmlformats.org/officeDocument/2006/relationships" r:id="rId3"/>
          </xdr:cNvPr>
          <xdr:cNvSpPr/>
        </xdr:nvSpPr>
        <xdr:spPr>
          <a:xfrm>
            <a:off x="609600" y="2305050"/>
            <a:ext cx="2880000" cy="756000"/>
          </a:xfrm>
          <a:prstGeom prst="chevron">
            <a:avLst/>
          </a:prstGeom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>
                <a:solidFill>
                  <a:schemeClr val="tx1"/>
                </a:solidFill>
              </a:rPr>
              <a:t>SWOT</a:t>
            </a:r>
          </a:p>
        </xdr:txBody>
      </xdr:sp>
      <xdr:sp macro="" textlink="">
        <xdr:nvSpPr>
          <xdr:cNvPr id="8" name="Divisa 7">
            <a:hlinkClick xmlns:r="http://schemas.openxmlformats.org/officeDocument/2006/relationships" r:id="rId4"/>
          </xdr:cNvPr>
          <xdr:cNvSpPr/>
        </xdr:nvSpPr>
        <xdr:spPr>
          <a:xfrm>
            <a:off x="8715375" y="2305050"/>
            <a:ext cx="2880000" cy="756000"/>
          </a:xfrm>
          <a:prstGeom prst="chevron">
            <a:avLst/>
          </a:prstGeom>
        </xdr:spPr>
        <xdr:style>
          <a:lnRef idx="1">
            <a:schemeClr val="accent5"/>
          </a:lnRef>
          <a:fillRef idx="3">
            <a:schemeClr val="accent5"/>
          </a:fillRef>
          <a:effectRef idx="2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>
                <a:solidFill>
                  <a:schemeClr val="tx1"/>
                </a:solidFill>
              </a:rPr>
              <a:t>ACOMPANHAMENTO</a:t>
            </a:r>
          </a:p>
        </xdr:txBody>
      </xdr:sp>
    </xdr:grpSp>
    <xdr:clientData/>
  </xdr:twoCellAnchor>
  <xdr:twoCellAnchor editAs="oneCell">
    <xdr:from>
      <xdr:col>1</xdr:col>
      <xdr:colOff>514350</xdr:colOff>
      <xdr:row>5</xdr:row>
      <xdr:rowOff>19050</xdr:rowOff>
    </xdr:from>
    <xdr:to>
      <xdr:col>5</xdr:col>
      <xdr:colOff>235950</xdr:colOff>
      <xdr:row>8</xdr:row>
      <xdr:rowOff>121171</xdr:rowOff>
    </xdr:to>
    <xdr:pic>
      <xdr:nvPicPr>
        <xdr:cNvPr id="10" name="Imagem 9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3950" y="971550"/>
          <a:ext cx="2160000" cy="721246"/>
        </a:xfrm>
        <a:prstGeom prst="rect">
          <a:avLst/>
        </a:prstGeom>
      </xdr:spPr>
    </xdr:pic>
    <xdr:clientData/>
  </xdr:twoCellAnchor>
  <xdr:twoCellAnchor editAs="oneCell">
    <xdr:from>
      <xdr:col>14</xdr:col>
      <xdr:colOff>585989</xdr:colOff>
      <xdr:row>5</xdr:row>
      <xdr:rowOff>47850</xdr:rowOff>
    </xdr:from>
    <xdr:to>
      <xdr:col>17</xdr:col>
      <xdr:colOff>557189</xdr:colOff>
      <xdr:row>7</xdr:row>
      <xdr:rowOff>197146</xdr:rowOff>
    </xdr:to>
    <xdr:pic>
      <xdr:nvPicPr>
        <xdr:cNvPr id="11" name="Imagem 1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20389" y="1076550"/>
          <a:ext cx="1800000" cy="53029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209550</xdr:colOff>
      <xdr:row>1</xdr:row>
      <xdr:rowOff>226541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209550" cy="22654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209550</xdr:colOff>
      <xdr:row>1</xdr:row>
      <xdr:rowOff>226541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209550" cy="22654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209550</xdr:colOff>
      <xdr:row>1</xdr:row>
      <xdr:rowOff>226541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209550" cy="22654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209550</xdr:colOff>
      <xdr:row>1</xdr:row>
      <xdr:rowOff>226541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209550" cy="22654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209550</xdr:colOff>
      <xdr:row>1</xdr:row>
      <xdr:rowOff>226541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209550" cy="22654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209550</xdr:colOff>
      <xdr:row>1</xdr:row>
      <xdr:rowOff>226541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209550" cy="22654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209550</xdr:colOff>
      <xdr:row>1</xdr:row>
      <xdr:rowOff>226541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209550" cy="22654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209550</xdr:colOff>
      <xdr:row>1</xdr:row>
      <xdr:rowOff>226541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209550" cy="22654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209550</xdr:colOff>
      <xdr:row>1</xdr:row>
      <xdr:rowOff>226541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209550" cy="22654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209550</xdr:colOff>
      <xdr:row>1</xdr:row>
      <xdr:rowOff>226541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209550" cy="2265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38101</xdr:rowOff>
    </xdr:from>
    <xdr:to>
      <xdr:col>1</xdr:col>
      <xdr:colOff>398100</xdr:colOff>
      <xdr:row>2</xdr:row>
      <xdr:rowOff>167115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04776"/>
          <a:ext cx="360000" cy="3671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209550</xdr:colOff>
      <xdr:row>1</xdr:row>
      <xdr:rowOff>226541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209550" cy="22654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209550</xdr:colOff>
      <xdr:row>1</xdr:row>
      <xdr:rowOff>226541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209550" cy="22654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209550</xdr:colOff>
      <xdr:row>1</xdr:row>
      <xdr:rowOff>226541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209550" cy="22654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209550</xdr:colOff>
      <xdr:row>1</xdr:row>
      <xdr:rowOff>226541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209550" cy="22654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209550</xdr:colOff>
      <xdr:row>1</xdr:row>
      <xdr:rowOff>226541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209550" cy="22654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209550</xdr:colOff>
      <xdr:row>1</xdr:row>
      <xdr:rowOff>226541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209550" cy="22654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11583</xdr:rowOff>
    </xdr:from>
    <xdr:to>
      <xdr:col>1</xdr:col>
      <xdr:colOff>257175</xdr:colOff>
      <xdr:row>1</xdr:row>
      <xdr:rowOff>238124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02083"/>
          <a:ext cx="209550" cy="22654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  <xdr:twoCellAnchor>
    <xdr:from>
      <xdr:col>0</xdr:col>
      <xdr:colOff>609599</xdr:colOff>
      <xdr:row>11</xdr:row>
      <xdr:rowOff>100012</xdr:rowOff>
    </xdr:from>
    <xdr:to>
      <xdr:col>16</xdr:col>
      <xdr:colOff>609599</xdr:colOff>
      <xdr:row>25</xdr:row>
      <xdr:rowOff>176212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  <xdr:twoCellAnchor>
    <xdr:from>
      <xdr:col>0</xdr:col>
      <xdr:colOff>609599</xdr:colOff>
      <xdr:row>11</xdr:row>
      <xdr:rowOff>100012</xdr:rowOff>
    </xdr:from>
    <xdr:to>
      <xdr:col>16</xdr:col>
      <xdr:colOff>609599</xdr:colOff>
      <xdr:row>25</xdr:row>
      <xdr:rowOff>176212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  <xdr:twoCellAnchor>
    <xdr:from>
      <xdr:col>0</xdr:col>
      <xdr:colOff>609599</xdr:colOff>
      <xdr:row>11</xdr:row>
      <xdr:rowOff>100012</xdr:rowOff>
    </xdr:from>
    <xdr:to>
      <xdr:col>16</xdr:col>
      <xdr:colOff>609599</xdr:colOff>
      <xdr:row>25</xdr:row>
      <xdr:rowOff>176212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0</xdr:rowOff>
    </xdr:from>
    <xdr:to>
      <xdr:col>1</xdr:col>
      <xdr:colOff>398100</xdr:colOff>
      <xdr:row>2</xdr:row>
      <xdr:rowOff>176639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0500"/>
          <a:ext cx="360000" cy="41476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  <xdr:twoCellAnchor>
    <xdr:from>
      <xdr:col>0</xdr:col>
      <xdr:colOff>609599</xdr:colOff>
      <xdr:row>11</xdr:row>
      <xdr:rowOff>100012</xdr:rowOff>
    </xdr:from>
    <xdr:to>
      <xdr:col>16</xdr:col>
      <xdr:colOff>609599</xdr:colOff>
      <xdr:row>25</xdr:row>
      <xdr:rowOff>176212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  <xdr:twoCellAnchor>
    <xdr:from>
      <xdr:col>0</xdr:col>
      <xdr:colOff>609599</xdr:colOff>
      <xdr:row>11</xdr:row>
      <xdr:rowOff>100012</xdr:rowOff>
    </xdr:from>
    <xdr:to>
      <xdr:col>16</xdr:col>
      <xdr:colOff>609599</xdr:colOff>
      <xdr:row>25</xdr:row>
      <xdr:rowOff>176212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  <xdr:twoCellAnchor>
    <xdr:from>
      <xdr:col>0</xdr:col>
      <xdr:colOff>609599</xdr:colOff>
      <xdr:row>11</xdr:row>
      <xdr:rowOff>100012</xdr:rowOff>
    </xdr:from>
    <xdr:to>
      <xdr:col>16</xdr:col>
      <xdr:colOff>609599</xdr:colOff>
      <xdr:row>25</xdr:row>
      <xdr:rowOff>176212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  <xdr:twoCellAnchor>
    <xdr:from>
      <xdr:col>0</xdr:col>
      <xdr:colOff>609599</xdr:colOff>
      <xdr:row>11</xdr:row>
      <xdr:rowOff>100012</xdr:rowOff>
    </xdr:from>
    <xdr:to>
      <xdr:col>16</xdr:col>
      <xdr:colOff>609599</xdr:colOff>
      <xdr:row>25</xdr:row>
      <xdr:rowOff>176212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  <xdr:twoCellAnchor>
    <xdr:from>
      <xdr:col>0</xdr:col>
      <xdr:colOff>609599</xdr:colOff>
      <xdr:row>11</xdr:row>
      <xdr:rowOff>100012</xdr:rowOff>
    </xdr:from>
    <xdr:to>
      <xdr:col>16</xdr:col>
      <xdr:colOff>609599</xdr:colOff>
      <xdr:row>25</xdr:row>
      <xdr:rowOff>176212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  <xdr:twoCellAnchor>
    <xdr:from>
      <xdr:col>0</xdr:col>
      <xdr:colOff>609599</xdr:colOff>
      <xdr:row>11</xdr:row>
      <xdr:rowOff>100012</xdr:rowOff>
    </xdr:from>
    <xdr:to>
      <xdr:col>16</xdr:col>
      <xdr:colOff>609599</xdr:colOff>
      <xdr:row>25</xdr:row>
      <xdr:rowOff>176212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  <xdr:twoCellAnchor>
    <xdr:from>
      <xdr:col>0</xdr:col>
      <xdr:colOff>609599</xdr:colOff>
      <xdr:row>11</xdr:row>
      <xdr:rowOff>100012</xdr:rowOff>
    </xdr:from>
    <xdr:to>
      <xdr:col>16</xdr:col>
      <xdr:colOff>609599</xdr:colOff>
      <xdr:row>25</xdr:row>
      <xdr:rowOff>176212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  <xdr:twoCellAnchor>
    <xdr:from>
      <xdr:col>0</xdr:col>
      <xdr:colOff>609599</xdr:colOff>
      <xdr:row>11</xdr:row>
      <xdr:rowOff>100012</xdr:rowOff>
    </xdr:from>
    <xdr:to>
      <xdr:col>16</xdr:col>
      <xdr:colOff>609599</xdr:colOff>
      <xdr:row>25</xdr:row>
      <xdr:rowOff>176212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  <xdr:twoCellAnchor>
    <xdr:from>
      <xdr:col>0</xdr:col>
      <xdr:colOff>609599</xdr:colOff>
      <xdr:row>11</xdr:row>
      <xdr:rowOff>100012</xdr:rowOff>
    </xdr:from>
    <xdr:to>
      <xdr:col>16</xdr:col>
      <xdr:colOff>609599</xdr:colOff>
      <xdr:row>25</xdr:row>
      <xdr:rowOff>176212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  <xdr:twoCellAnchor>
    <xdr:from>
      <xdr:col>0</xdr:col>
      <xdr:colOff>609599</xdr:colOff>
      <xdr:row>11</xdr:row>
      <xdr:rowOff>100012</xdr:rowOff>
    </xdr:from>
    <xdr:to>
      <xdr:col>16</xdr:col>
      <xdr:colOff>609599</xdr:colOff>
      <xdr:row>25</xdr:row>
      <xdr:rowOff>176212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19051</xdr:rowOff>
    </xdr:from>
    <xdr:to>
      <xdr:col>1</xdr:col>
      <xdr:colOff>398100</xdr:colOff>
      <xdr:row>3</xdr:row>
      <xdr:rowOff>5190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09551"/>
          <a:ext cx="360000" cy="414764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  <xdr:twoCellAnchor>
    <xdr:from>
      <xdr:col>0</xdr:col>
      <xdr:colOff>609599</xdr:colOff>
      <xdr:row>11</xdr:row>
      <xdr:rowOff>100012</xdr:rowOff>
    </xdr:from>
    <xdr:to>
      <xdr:col>16</xdr:col>
      <xdr:colOff>609599</xdr:colOff>
      <xdr:row>25</xdr:row>
      <xdr:rowOff>176212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  <xdr:twoCellAnchor>
    <xdr:from>
      <xdr:col>0</xdr:col>
      <xdr:colOff>609599</xdr:colOff>
      <xdr:row>11</xdr:row>
      <xdr:rowOff>100012</xdr:rowOff>
    </xdr:from>
    <xdr:to>
      <xdr:col>16</xdr:col>
      <xdr:colOff>609599</xdr:colOff>
      <xdr:row>25</xdr:row>
      <xdr:rowOff>176212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38100</xdr:colOff>
      <xdr:row>34</xdr:row>
      <xdr:rowOff>28575</xdr:rowOff>
    </xdr:from>
    <xdr:to>
      <xdr:col>3</xdr:col>
      <xdr:colOff>390525</xdr:colOff>
      <xdr:row>36</xdr:row>
      <xdr:rowOff>28575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5" name="Imagem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  <xdr:twoCellAnchor>
    <xdr:from>
      <xdr:col>0</xdr:col>
      <xdr:colOff>609599</xdr:colOff>
      <xdr:row>11</xdr:row>
      <xdr:rowOff>100012</xdr:rowOff>
    </xdr:from>
    <xdr:to>
      <xdr:col>16</xdr:col>
      <xdr:colOff>609599</xdr:colOff>
      <xdr:row>25</xdr:row>
      <xdr:rowOff>176212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  <xdr:twoCellAnchor>
    <xdr:from>
      <xdr:col>0</xdr:col>
      <xdr:colOff>609599</xdr:colOff>
      <xdr:row>11</xdr:row>
      <xdr:rowOff>100012</xdr:rowOff>
    </xdr:from>
    <xdr:to>
      <xdr:col>16</xdr:col>
      <xdr:colOff>609599</xdr:colOff>
      <xdr:row>25</xdr:row>
      <xdr:rowOff>176212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  <xdr:twoCellAnchor>
    <xdr:from>
      <xdr:col>0</xdr:col>
      <xdr:colOff>609599</xdr:colOff>
      <xdr:row>11</xdr:row>
      <xdr:rowOff>100012</xdr:rowOff>
    </xdr:from>
    <xdr:to>
      <xdr:col>16</xdr:col>
      <xdr:colOff>609599</xdr:colOff>
      <xdr:row>25</xdr:row>
      <xdr:rowOff>176212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  <xdr:twoCellAnchor>
    <xdr:from>
      <xdr:col>0</xdr:col>
      <xdr:colOff>609599</xdr:colOff>
      <xdr:row>11</xdr:row>
      <xdr:rowOff>100012</xdr:rowOff>
    </xdr:from>
    <xdr:to>
      <xdr:col>16</xdr:col>
      <xdr:colOff>609599</xdr:colOff>
      <xdr:row>25</xdr:row>
      <xdr:rowOff>176212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  <xdr:twoCellAnchor>
    <xdr:from>
      <xdr:col>0</xdr:col>
      <xdr:colOff>609599</xdr:colOff>
      <xdr:row>11</xdr:row>
      <xdr:rowOff>100012</xdr:rowOff>
    </xdr:from>
    <xdr:to>
      <xdr:col>16</xdr:col>
      <xdr:colOff>609599</xdr:colOff>
      <xdr:row>25</xdr:row>
      <xdr:rowOff>176212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38100</xdr:colOff>
      <xdr:row>1</xdr:row>
      <xdr:rowOff>28575</xdr:rowOff>
    </xdr:from>
    <xdr:to>
      <xdr:col>2</xdr:col>
      <xdr:colOff>142875</xdr:colOff>
      <xdr:row>2</xdr:row>
      <xdr:rowOff>171450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075"/>
          <a:ext cx="352425" cy="381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19051</xdr:rowOff>
    </xdr:from>
    <xdr:to>
      <xdr:col>1</xdr:col>
      <xdr:colOff>398100</xdr:colOff>
      <xdr:row>2</xdr:row>
      <xdr:rowOff>220904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14301"/>
          <a:ext cx="360000" cy="414764"/>
        </a:xfrm>
        <a:prstGeom prst="rect">
          <a:avLst/>
        </a:prstGeom>
      </xdr:spPr>
    </xdr:pic>
    <xdr:clientData/>
  </xdr:twoCellAnchor>
  <xdr:twoCellAnchor editAs="oneCell">
    <xdr:from>
      <xdr:col>16</xdr:col>
      <xdr:colOff>156886</xdr:colOff>
      <xdr:row>8</xdr:row>
      <xdr:rowOff>56030</xdr:rowOff>
    </xdr:from>
    <xdr:to>
      <xdr:col>16</xdr:col>
      <xdr:colOff>444886</xdr:colOff>
      <xdr:row>8</xdr:row>
      <xdr:rowOff>334556</xdr:rowOff>
    </xdr:to>
    <xdr:pic>
      <xdr:nvPicPr>
        <xdr:cNvPr id="4" name="Imagem 3" descr="Imagem relacionad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5" t="11579" r="8970" b="11052"/>
        <a:stretch/>
      </xdr:blipFill>
      <xdr:spPr bwMode="auto">
        <a:xfrm>
          <a:off x="11732562" y="1546412"/>
          <a:ext cx="288000" cy="278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190500</xdr:colOff>
      <xdr:row>8</xdr:row>
      <xdr:rowOff>22414</xdr:rowOff>
    </xdr:from>
    <xdr:to>
      <xdr:col>17</xdr:col>
      <xdr:colOff>442500</xdr:colOff>
      <xdr:row>8</xdr:row>
      <xdr:rowOff>353164</xdr:rowOff>
    </xdr:to>
    <xdr:pic>
      <xdr:nvPicPr>
        <xdr:cNvPr id="5" name="Imagem 4" descr="Resultado de imagem para PLANO  ICONE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91" t="17351" r="22804" b="17583"/>
        <a:stretch/>
      </xdr:blipFill>
      <xdr:spPr bwMode="auto">
        <a:xfrm>
          <a:off x="12371294" y="1512796"/>
          <a:ext cx="252000" cy="33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156886</xdr:colOff>
      <xdr:row>9</xdr:row>
      <xdr:rowOff>56030</xdr:rowOff>
    </xdr:from>
    <xdr:ext cx="288000" cy="278526"/>
    <xdr:pic>
      <xdr:nvPicPr>
        <xdr:cNvPr id="6" name="Imagem 5" descr="Imagem relacionad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5" t="11579" r="8970" b="11052"/>
        <a:stretch/>
      </xdr:blipFill>
      <xdr:spPr bwMode="auto">
        <a:xfrm>
          <a:off x="11732562" y="1546412"/>
          <a:ext cx="288000" cy="278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190500</xdr:colOff>
      <xdr:row>9</xdr:row>
      <xdr:rowOff>22414</xdr:rowOff>
    </xdr:from>
    <xdr:ext cx="252000" cy="330750"/>
    <xdr:pic>
      <xdr:nvPicPr>
        <xdr:cNvPr id="7" name="Imagem 6" descr="Resultado de imagem para PLANO  ICONE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91" t="17351" r="22804" b="17583"/>
        <a:stretch/>
      </xdr:blipFill>
      <xdr:spPr bwMode="auto">
        <a:xfrm>
          <a:off x="12371294" y="1512796"/>
          <a:ext cx="252000" cy="33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156886</xdr:colOff>
      <xdr:row>10</xdr:row>
      <xdr:rowOff>56030</xdr:rowOff>
    </xdr:from>
    <xdr:ext cx="288000" cy="278526"/>
    <xdr:pic>
      <xdr:nvPicPr>
        <xdr:cNvPr id="8" name="Imagem 7" descr="Imagem relacionad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5" t="11579" r="8970" b="11052"/>
        <a:stretch/>
      </xdr:blipFill>
      <xdr:spPr bwMode="auto">
        <a:xfrm>
          <a:off x="11732562" y="1546412"/>
          <a:ext cx="288000" cy="278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190500</xdr:colOff>
      <xdr:row>10</xdr:row>
      <xdr:rowOff>22414</xdr:rowOff>
    </xdr:from>
    <xdr:ext cx="252000" cy="330750"/>
    <xdr:pic>
      <xdr:nvPicPr>
        <xdr:cNvPr id="9" name="Imagem 8" descr="Resultado de imagem para PLANO  ICONE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91" t="17351" r="22804" b="17583"/>
        <a:stretch/>
      </xdr:blipFill>
      <xdr:spPr bwMode="auto">
        <a:xfrm>
          <a:off x="12371294" y="1512796"/>
          <a:ext cx="252000" cy="33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156886</xdr:colOff>
      <xdr:row>11</xdr:row>
      <xdr:rowOff>56030</xdr:rowOff>
    </xdr:from>
    <xdr:ext cx="288000" cy="278526"/>
    <xdr:pic>
      <xdr:nvPicPr>
        <xdr:cNvPr id="10" name="Imagem 9" descr="Imagem relacionad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5" t="11579" r="8970" b="11052"/>
        <a:stretch/>
      </xdr:blipFill>
      <xdr:spPr bwMode="auto">
        <a:xfrm>
          <a:off x="11732562" y="1546412"/>
          <a:ext cx="288000" cy="278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190500</xdr:colOff>
      <xdr:row>11</xdr:row>
      <xdr:rowOff>22414</xdr:rowOff>
    </xdr:from>
    <xdr:ext cx="252000" cy="330750"/>
    <xdr:pic>
      <xdr:nvPicPr>
        <xdr:cNvPr id="11" name="Imagem 10" descr="Resultado de imagem para PLANO  ICONE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91" t="17351" r="22804" b="17583"/>
        <a:stretch/>
      </xdr:blipFill>
      <xdr:spPr bwMode="auto">
        <a:xfrm>
          <a:off x="12371294" y="1512796"/>
          <a:ext cx="252000" cy="33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156886</xdr:colOff>
      <xdr:row>12</xdr:row>
      <xdr:rowOff>56030</xdr:rowOff>
    </xdr:from>
    <xdr:ext cx="288000" cy="278526"/>
    <xdr:pic>
      <xdr:nvPicPr>
        <xdr:cNvPr id="12" name="Imagem 11" descr="Imagem relacionad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5" t="11579" r="8970" b="11052"/>
        <a:stretch/>
      </xdr:blipFill>
      <xdr:spPr bwMode="auto">
        <a:xfrm>
          <a:off x="11732562" y="1546412"/>
          <a:ext cx="288000" cy="278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190500</xdr:colOff>
      <xdr:row>12</xdr:row>
      <xdr:rowOff>22414</xdr:rowOff>
    </xdr:from>
    <xdr:ext cx="252000" cy="330750"/>
    <xdr:pic>
      <xdr:nvPicPr>
        <xdr:cNvPr id="13" name="Imagem 12" descr="Resultado de imagem para PLANO  ICONE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91" t="17351" r="22804" b="17583"/>
        <a:stretch/>
      </xdr:blipFill>
      <xdr:spPr bwMode="auto">
        <a:xfrm>
          <a:off x="12371294" y="1512796"/>
          <a:ext cx="252000" cy="33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156886</xdr:colOff>
      <xdr:row>15</xdr:row>
      <xdr:rowOff>56030</xdr:rowOff>
    </xdr:from>
    <xdr:ext cx="288000" cy="278526"/>
    <xdr:pic>
      <xdr:nvPicPr>
        <xdr:cNvPr id="14" name="Imagem 13" descr="Imagem relacionada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5" t="11579" r="8970" b="11052"/>
        <a:stretch/>
      </xdr:blipFill>
      <xdr:spPr bwMode="auto">
        <a:xfrm>
          <a:off x="11732562" y="1546412"/>
          <a:ext cx="288000" cy="278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190500</xdr:colOff>
      <xdr:row>15</xdr:row>
      <xdr:rowOff>22414</xdr:rowOff>
    </xdr:from>
    <xdr:ext cx="252000" cy="330750"/>
    <xdr:pic>
      <xdr:nvPicPr>
        <xdr:cNvPr id="15" name="Imagem 14" descr="Resultado de imagem para PLANO  ICONE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91" t="17351" r="22804" b="17583"/>
        <a:stretch/>
      </xdr:blipFill>
      <xdr:spPr bwMode="auto">
        <a:xfrm>
          <a:off x="12371294" y="1512796"/>
          <a:ext cx="252000" cy="33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156886</xdr:colOff>
      <xdr:row>16</xdr:row>
      <xdr:rowOff>56030</xdr:rowOff>
    </xdr:from>
    <xdr:ext cx="288000" cy="278526"/>
    <xdr:pic>
      <xdr:nvPicPr>
        <xdr:cNvPr id="16" name="Imagem 15" descr="Imagem relacionada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5" t="11579" r="8970" b="11052"/>
        <a:stretch/>
      </xdr:blipFill>
      <xdr:spPr bwMode="auto">
        <a:xfrm>
          <a:off x="11732562" y="1916206"/>
          <a:ext cx="288000" cy="278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190500</xdr:colOff>
      <xdr:row>16</xdr:row>
      <xdr:rowOff>22414</xdr:rowOff>
    </xdr:from>
    <xdr:ext cx="252000" cy="330750"/>
    <xdr:pic>
      <xdr:nvPicPr>
        <xdr:cNvPr id="17" name="Imagem 16" descr="Resultado de imagem para PLANO  ICONE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91" t="17351" r="22804" b="17583"/>
        <a:stretch/>
      </xdr:blipFill>
      <xdr:spPr bwMode="auto">
        <a:xfrm>
          <a:off x="12371294" y="1882590"/>
          <a:ext cx="252000" cy="33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156886</xdr:colOff>
      <xdr:row>17</xdr:row>
      <xdr:rowOff>56030</xdr:rowOff>
    </xdr:from>
    <xdr:ext cx="288000" cy="278526"/>
    <xdr:pic>
      <xdr:nvPicPr>
        <xdr:cNvPr id="18" name="Imagem 17" descr="Imagem relacionada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5" t="11579" r="8970" b="11052"/>
        <a:stretch/>
      </xdr:blipFill>
      <xdr:spPr bwMode="auto">
        <a:xfrm>
          <a:off x="11732562" y="2286001"/>
          <a:ext cx="288000" cy="278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190500</xdr:colOff>
      <xdr:row>17</xdr:row>
      <xdr:rowOff>22414</xdr:rowOff>
    </xdr:from>
    <xdr:ext cx="252000" cy="330750"/>
    <xdr:pic>
      <xdr:nvPicPr>
        <xdr:cNvPr id="19" name="Imagem 18" descr="Resultado de imagem para PLANO  ICONE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91" t="17351" r="22804" b="17583"/>
        <a:stretch/>
      </xdr:blipFill>
      <xdr:spPr bwMode="auto">
        <a:xfrm>
          <a:off x="12371294" y="2252385"/>
          <a:ext cx="252000" cy="33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156886</xdr:colOff>
      <xdr:row>18</xdr:row>
      <xdr:rowOff>56030</xdr:rowOff>
    </xdr:from>
    <xdr:ext cx="288000" cy="278526"/>
    <xdr:pic>
      <xdr:nvPicPr>
        <xdr:cNvPr id="20" name="Imagem 19" descr="Imagem relacionada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5" t="11579" r="8970" b="11052"/>
        <a:stretch/>
      </xdr:blipFill>
      <xdr:spPr bwMode="auto">
        <a:xfrm>
          <a:off x="11732562" y="2655795"/>
          <a:ext cx="288000" cy="278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190500</xdr:colOff>
      <xdr:row>18</xdr:row>
      <xdr:rowOff>22414</xdr:rowOff>
    </xdr:from>
    <xdr:ext cx="252000" cy="330750"/>
    <xdr:pic>
      <xdr:nvPicPr>
        <xdr:cNvPr id="21" name="Imagem 20" descr="Resultado de imagem para PLANO  ICONE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91" t="17351" r="22804" b="17583"/>
        <a:stretch/>
      </xdr:blipFill>
      <xdr:spPr bwMode="auto">
        <a:xfrm>
          <a:off x="12371294" y="2622179"/>
          <a:ext cx="252000" cy="33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156886</xdr:colOff>
      <xdr:row>19</xdr:row>
      <xdr:rowOff>56030</xdr:rowOff>
    </xdr:from>
    <xdr:ext cx="288000" cy="278526"/>
    <xdr:pic>
      <xdr:nvPicPr>
        <xdr:cNvPr id="22" name="Imagem 21" descr="Imagem relacionad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5" t="11579" r="8970" b="11052"/>
        <a:stretch/>
      </xdr:blipFill>
      <xdr:spPr bwMode="auto">
        <a:xfrm>
          <a:off x="11732562" y="3025589"/>
          <a:ext cx="288000" cy="278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190500</xdr:colOff>
      <xdr:row>19</xdr:row>
      <xdr:rowOff>22414</xdr:rowOff>
    </xdr:from>
    <xdr:ext cx="252000" cy="330750"/>
    <xdr:pic>
      <xdr:nvPicPr>
        <xdr:cNvPr id="23" name="Imagem 22" descr="Resultado de imagem para PLANO  ICONE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91" t="17351" r="22804" b="17583"/>
        <a:stretch/>
      </xdr:blipFill>
      <xdr:spPr bwMode="auto">
        <a:xfrm>
          <a:off x="12371294" y="2991973"/>
          <a:ext cx="252000" cy="33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156886</xdr:colOff>
      <xdr:row>22</xdr:row>
      <xdr:rowOff>56030</xdr:rowOff>
    </xdr:from>
    <xdr:ext cx="288000" cy="278526"/>
    <xdr:pic>
      <xdr:nvPicPr>
        <xdr:cNvPr id="24" name="Imagem 23" descr="Imagem relacionada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5" t="11579" r="8970" b="11052"/>
        <a:stretch/>
      </xdr:blipFill>
      <xdr:spPr bwMode="auto">
        <a:xfrm>
          <a:off x="11732562" y="1546412"/>
          <a:ext cx="288000" cy="278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190500</xdr:colOff>
      <xdr:row>22</xdr:row>
      <xdr:rowOff>22414</xdr:rowOff>
    </xdr:from>
    <xdr:ext cx="252000" cy="330750"/>
    <xdr:pic>
      <xdr:nvPicPr>
        <xdr:cNvPr id="25" name="Imagem 24" descr="Resultado de imagem para PLANO  ICONE">
          <a:hlinkClick xmlns:r="http://schemas.openxmlformats.org/officeDocument/2006/relationships" r:id="rId26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91" t="17351" r="22804" b="17583"/>
        <a:stretch/>
      </xdr:blipFill>
      <xdr:spPr bwMode="auto">
        <a:xfrm>
          <a:off x="12371294" y="1512796"/>
          <a:ext cx="252000" cy="33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156886</xdr:colOff>
      <xdr:row>23</xdr:row>
      <xdr:rowOff>56030</xdr:rowOff>
    </xdr:from>
    <xdr:ext cx="288000" cy="278526"/>
    <xdr:pic>
      <xdr:nvPicPr>
        <xdr:cNvPr id="26" name="Imagem 25" descr="Imagem relacionada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5" t="11579" r="8970" b="11052"/>
        <a:stretch/>
      </xdr:blipFill>
      <xdr:spPr bwMode="auto">
        <a:xfrm>
          <a:off x="11732562" y="1916206"/>
          <a:ext cx="288000" cy="278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190500</xdr:colOff>
      <xdr:row>23</xdr:row>
      <xdr:rowOff>22414</xdr:rowOff>
    </xdr:from>
    <xdr:ext cx="252000" cy="330750"/>
    <xdr:pic>
      <xdr:nvPicPr>
        <xdr:cNvPr id="27" name="Imagem 26" descr="Resultado de imagem para PLANO  ICONE">
          <a:hlinkClick xmlns:r="http://schemas.openxmlformats.org/officeDocument/2006/relationships" r:id="rId28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91" t="17351" r="22804" b="17583"/>
        <a:stretch/>
      </xdr:blipFill>
      <xdr:spPr bwMode="auto">
        <a:xfrm>
          <a:off x="12371294" y="1882590"/>
          <a:ext cx="252000" cy="33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156886</xdr:colOff>
      <xdr:row>24</xdr:row>
      <xdr:rowOff>56030</xdr:rowOff>
    </xdr:from>
    <xdr:ext cx="288000" cy="278526"/>
    <xdr:pic>
      <xdr:nvPicPr>
        <xdr:cNvPr id="28" name="Imagem 27" descr="Imagem relacionada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5" t="11579" r="8970" b="11052"/>
        <a:stretch/>
      </xdr:blipFill>
      <xdr:spPr bwMode="auto">
        <a:xfrm>
          <a:off x="11732562" y="2286001"/>
          <a:ext cx="288000" cy="278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190500</xdr:colOff>
      <xdr:row>24</xdr:row>
      <xdr:rowOff>22414</xdr:rowOff>
    </xdr:from>
    <xdr:ext cx="252000" cy="330750"/>
    <xdr:pic>
      <xdr:nvPicPr>
        <xdr:cNvPr id="29" name="Imagem 28" descr="Resultado de imagem para PLANO  ICONE">
          <a:hlinkClick xmlns:r="http://schemas.openxmlformats.org/officeDocument/2006/relationships" r:id="rId30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91" t="17351" r="22804" b="17583"/>
        <a:stretch/>
      </xdr:blipFill>
      <xdr:spPr bwMode="auto">
        <a:xfrm>
          <a:off x="12371294" y="2252385"/>
          <a:ext cx="252000" cy="33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156886</xdr:colOff>
      <xdr:row>25</xdr:row>
      <xdr:rowOff>56030</xdr:rowOff>
    </xdr:from>
    <xdr:ext cx="288000" cy="278526"/>
    <xdr:pic>
      <xdr:nvPicPr>
        <xdr:cNvPr id="30" name="Imagem 29" descr="Imagem relacionada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5" t="11579" r="8970" b="11052"/>
        <a:stretch/>
      </xdr:blipFill>
      <xdr:spPr bwMode="auto">
        <a:xfrm>
          <a:off x="11732562" y="2655795"/>
          <a:ext cx="288000" cy="278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190500</xdr:colOff>
      <xdr:row>25</xdr:row>
      <xdr:rowOff>22414</xdr:rowOff>
    </xdr:from>
    <xdr:ext cx="252000" cy="330750"/>
    <xdr:pic>
      <xdr:nvPicPr>
        <xdr:cNvPr id="31" name="Imagem 30" descr="Resultado de imagem para PLANO  ICONE">
          <a:hlinkClick xmlns:r="http://schemas.openxmlformats.org/officeDocument/2006/relationships" r:id="rId32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91" t="17351" r="22804" b="17583"/>
        <a:stretch/>
      </xdr:blipFill>
      <xdr:spPr bwMode="auto">
        <a:xfrm>
          <a:off x="12371294" y="2622179"/>
          <a:ext cx="252000" cy="33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156886</xdr:colOff>
      <xdr:row>26</xdr:row>
      <xdr:rowOff>56030</xdr:rowOff>
    </xdr:from>
    <xdr:ext cx="288000" cy="278526"/>
    <xdr:pic>
      <xdr:nvPicPr>
        <xdr:cNvPr id="32" name="Imagem 31" descr="Imagem relacionada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5" t="11579" r="8970" b="11052"/>
        <a:stretch/>
      </xdr:blipFill>
      <xdr:spPr bwMode="auto">
        <a:xfrm>
          <a:off x="11732562" y="3025589"/>
          <a:ext cx="288000" cy="278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190500</xdr:colOff>
      <xdr:row>26</xdr:row>
      <xdr:rowOff>22414</xdr:rowOff>
    </xdr:from>
    <xdr:ext cx="252000" cy="330750"/>
    <xdr:pic>
      <xdr:nvPicPr>
        <xdr:cNvPr id="33" name="Imagem 32" descr="Resultado de imagem para PLANO  ICONE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91" t="17351" r="22804" b="17583"/>
        <a:stretch/>
      </xdr:blipFill>
      <xdr:spPr bwMode="auto">
        <a:xfrm>
          <a:off x="12371294" y="2991973"/>
          <a:ext cx="252000" cy="33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156886</xdr:colOff>
      <xdr:row>29</xdr:row>
      <xdr:rowOff>56030</xdr:rowOff>
    </xdr:from>
    <xdr:ext cx="288000" cy="278526"/>
    <xdr:pic>
      <xdr:nvPicPr>
        <xdr:cNvPr id="34" name="Imagem 33" descr="Imagem relacionada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5" t="11579" r="8970" b="11052"/>
        <a:stretch/>
      </xdr:blipFill>
      <xdr:spPr bwMode="auto">
        <a:xfrm>
          <a:off x="11732562" y="1546412"/>
          <a:ext cx="288000" cy="278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190500</xdr:colOff>
      <xdr:row>29</xdr:row>
      <xdr:rowOff>22414</xdr:rowOff>
    </xdr:from>
    <xdr:ext cx="252000" cy="330750"/>
    <xdr:pic>
      <xdr:nvPicPr>
        <xdr:cNvPr id="35" name="Imagem 34" descr="Resultado de imagem para PLANO  ICONE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91" t="17351" r="22804" b="17583"/>
        <a:stretch/>
      </xdr:blipFill>
      <xdr:spPr bwMode="auto">
        <a:xfrm>
          <a:off x="12371294" y="1512796"/>
          <a:ext cx="252000" cy="33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156886</xdr:colOff>
      <xdr:row>30</xdr:row>
      <xdr:rowOff>56030</xdr:rowOff>
    </xdr:from>
    <xdr:ext cx="288000" cy="278526"/>
    <xdr:pic>
      <xdr:nvPicPr>
        <xdr:cNvPr id="36" name="Imagem 35" descr="Imagem relacionada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5" t="11579" r="8970" b="11052"/>
        <a:stretch/>
      </xdr:blipFill>
      <xdr:spPr bwMode="auto">
        <a:xfrm>
          <a:off x="11732562" y="1916206"/>
          <a:ext cx="288000" cy="278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190500</xdr:colOff>
      <xdr:row>30</xdr:row>
      <xdr:rowOff>22414</xdr:rowOff>
    </xdr:from>
    <xdr:ext cx="252000" cy="330750"/>
    <xdr:pic>
      <xdr:nvPicPr>
        <xdr:cNvPr id="37" name="Imagem 36" descr="Resultado de imagem para PLANO  ICONE">
          <a:hlinkClick xmlns:r="http://schemas.openxmlformats.org/officeDocument/2006/relationships" r:id="rId38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91" t="17351" r="22804" b="17583"/>
        <a:stretch/>
      </xdr:blipFill>
      <xdr:spPr bwMode="auto">
        <a:xfrm>
          <a:off x="12371294" y="1882590"/>
          <a:ext cx="252000" cy="33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156886</xdr:colOff>
      <xdr:row>31</xdr:row>
      <xdr:rowOff>56030</xdr:rowOff>
    </xdr:from>
    <xdr:ext cx="288000" cy="278526"/>
    <xdr:pic>
      <xdr:nvPicPr>
        <xdr:cNvPr id="38" name="Imagem 37" descr="Imagem relacionada">
          <a:hlinkClick xmlns:r="http://schemas.openxmlformats.org/officeDocument/2006/relationships" r:id="rId39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5" t="11579" r="8970" b="11052"/>
        <a:stretch/>
      </xdr:blipFill>
      <xdr:spPr bwMode="auto">
        <a:xfrm>
          <a:off x="11732562" y="2286001"/>
          <a:ext cx="288000" cy="278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190500</xdr:colOff>
      <xdr:row>31</xdr:row>
      <xdr:rowOff>22414</xdr:rowOff>
    </xdr:from>
    <xdr:ext cx="252000" cy="330750"/>
    <xdr:pic>
      <xdr:nvPicPr>
        <xdr:cNvPr id="39" name="Imagem 38" descr="Resultado de imagem para PLANO  ICONE">
          <a:hlinkClick xmlns:r="http://schemas.openxmlformats.org/officeDocument/2006/relationships" r:id="rId40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91" t="17351" r="22804" b="17583"/>
        <a:stretch/>
      </xdr:blipFill>
      <xdr:spPr bwMode="auto">
        <a:xfrm>
          <a:off x="12371294" y="2252385"/>
          <a:ext cx="252000" cy="33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156886</xdr:colOff>
      <xdr:row>32</xdr:row>
      <xdr:rowOff>56030</xdr:rowOff>
    </xdr:from>
    <xdr:ext cx="288000" cy="278526"/>
    <xdr:pic>
      <xdr:nvPicPr>
        <xdr:cNvPr id="40" name="Imagem 39" descr="Imagem relacionada">
          <a:hlinkClick xmlns:r="http://schemas.openxmlformats.org/officeDocument/2006/relationships" r:id="rId4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5" t="11579" r="8970" b="11052"/>
        <a:stretch/>
      </xdr:blipFill>
      <xdr:spPr bwMode="auto">
        <a:xfrm>
          <a:off x="11732562" y="2655795"/>
          <a:ext cx="288000" cy="278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190500</xdr:colOff>
      <xdr:row>32</xdr:row>
      <xdr:rowOff>22414</xdr:rowOff>
    </xdr:from>
    <xdr:ext cx="252000" cy="330750"/>
    <xdr:pic>
      <xdr:nvPicPr>
        <xdr:cNvPr id="41" name="Imagem 40" descr="Resultado de imagem para PLANO  ICONE">
          <a:hlinkClick xmlns:r="http://schemas.openxmlformats.org/officeDocument/2006/relationships" r:id="rId42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91" t="17351" r="22804" b="17583"/>
        <a:stretch/>
      </xdr:blipFill>
      <xdr:spPr bwMode="auto">
        <a:xfrm>
          <a:off x="12371294" y="2622179"/>
          <a:ext cx="252000" cy="33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156886</xdr:colOff>
      <xdr:row>33</xdr:row>
      <xdr:rowOff>56030</xdr:rowOff>
    </xdr:from>
    <xdr:ext cx="288000" cy="278526"/>
    <xdr:pic>
      <xdr:nvPicPr>
        <xdr:cNvPr id="42" name="Imagem 41" descr="Imagem relacionada">
          <a:hlinkClick xmlns:r="http://schemas.openxmlformats.org/officeDocument/2006/relationships" r:id="rId43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5" t="11579" r="8970" b="11052"/>
        <a:stretch/>
      </xdr:blipFill>
      <xdr:spPr bwMode="auto">
        <a:xfrm>
          <a:off x="11732562" y="3025589"/>
          <a:ext cx="288000" cy="278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190500</xdr:colOff>
      <xdr:row>33</xdr:row>
      <xdr:rowOff>22414</xdr:rowOff>
    </xdr:from>
    <xdr:ext cx="252000" cy="330750"/>
    <xdr:pic>
      <xdr:nvPicPr>
        <xdr:cNvPr id="43" name="Imagem 42" descr="Resultado de imagem para PLANO  ICONE">
          <a:hlinkClick xmlns:r="http://schemas.openxmlformats.org/officeDocument/2006/relationships" r:id="rId44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91" t="17351" r="22804" b="17583"/>
        <a:stretch/>
      </xdr:blipFill>
      <xdr:spPr bwMode="auto">
        <a:xfrm>
          <a:off x="12371294" y="2991973"/>
          <a:ext cx="252000" cy="33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19051</xdr:rowOff>
    </xdr:from>
    <xdr:to>
      <xdr:col>1</xdr:col>
      <xdr:colOff>398100</xdr:colOff>
      <xdr:row>2</xdr:row>
      <xdr:rowOff>232109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14301"/>
          <a:ext cx="360000" cy="4147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209550</xdr:colOff>
      <xdr:row>1</xdr:row>
      <xdr:rowOff>226541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209550" cy="2265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209550</xdr:colOff>
      <xdr:row>1</xdr:row>
      <xdr:rowOff>226541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209550" cy="2265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209550</xdr:colOff>
      <xdr:row>1</xdr:row>
      <xdr:rowOff>226541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209550" cy="226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showGridLines="0" tabSelected="1" workbookViewId="0"/>
  </sheetViews>
  <sheetFormatPr defaultColWidth="0" defaultRowHeight="15" zeroHeight="1" x14ac:dyDescent="0.25"/>
  <cols>
    <col min="1" max="19" width="9.140625" customWidth="1"/>
    <col min="20" max="20" width="3.85546875" customWidth="1"/>
    <col min="21" max="16384" width="9.140625" hidden="1"/>
  </cols>
  <sheetData>
    <row r="1" spans="7:14" x14ac:dyDescent="0.25"/>
    <row r="2" spans="7:14" x14ac:dyDescent="0.25"/>
    <row r="3" spans="7:14" ht="21" customHeight="1" x14ac:dyDescent="0.25">
      <c r="G3" s="83" t="s">
        <v>114</v>
      </c>
      <c r="H3" s="83"/>
      <c r="I3" s="83"/>
      <c r="J3" s="83"/>
      <c r="K3" s="83"/>
      <c r="L3" s="83"/>
      <c r="M3" s="83"/>
      <c r="N3" s="83"/>
    </row>
    <row r="4" spans="7:14" x14ac:dyDescent="0.25">
      <c r="G4" s="83"/>
      <c r="H4" s="83"/>
      <c r="I4" s="83"/>
      <c r="J4" s="83"/>
      <c r="K4" s="83"/>
      <c r="L4" s="83"/>
      <c r="M4" s="83"/>
      <c r="N4" s="83"/>
    </row>
    <row r="5" spans="7:14" x14ac:dyDescent="0.25"/>
    <row r="6" spans="7:14" x14ac:dyDescent="0.25"/>
    <row r="7" spans="7:14" x14ac:dyDescent="0.25"/>
    <row r="8" spans="7:14" ht="18.75" x14ac:dyDescent="0.3">
      <c r="G8" s="157" t="s">
        <v>115</v>
      </c>
      <c r="H8" s="157"/>
      <c r="I8" s="157"/>
      <c r="J8" s="157"/>
      <c r="K8" s="157"/>
      <c r="L8" s="157"/>
      <c r="M8" s="157"/>
      <c r="N8" s="157"/>
    </row>
    <row r="9" spans="7:14" x14ac:dyDescent="0.25"/>
    <row r="10" spans="7:14" x14ac:dyDescent="0.25"/>
    <row r="11" spans="7:14" x14ac:dyDescent="0.25"/>
    <row r="12" spans="7:14" x14ac:dyDescent="0.25"/>
    <row r="13" spans="7:14" x14ac:dyDescent="0.25"/>
    <row r="14" spans="7:14" x14ac:dyDescent="0.25"/>
    <row r="15" spans="7:14" x14ac:dyDescent="0.25"/>
    <row r="16" spans="7:14" x14ac:dyDescent="0.25"/>
    <row r="17" x14ac:dyDescent="0.25"/>
    <row r="18" x14ac:dyDescent="0.25"/>
    <row r="19" x14ac:dyDescent="0.25"/>
  </sheetData>
  <sheetProtection algorithmName="SHA-512" hashValue="RtWrmy9EeJe7CqWVYDmn/oKX/Y7K20SYl6/HBRe2Wq9a4hGCI5T4cpWUsZstS4dn+tna35GdoaFnClm6WFuReg==" saltValue="rHgBODdZgkl4kdWaxTXIqA==" spinCount="100000" sheet="1" objects="1" scenarios="1"/>
  <mergeCells count="2">
    <mergeCell ref="G3:N4"/>
    <mergeCell ref="G8:N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J27"/>
  <sheetViews>
    <sheetView showGridLines="0" workbookViewId="0">
      <selection activeCell="B2" sqref="B2:J2"/>
    </sheetView>
  </sheetViews>
  <sheetFormatPr defaultRowHeight="15" x14ac:dyDescent="0.25"/>
  <cols>
    <col min="1" max="1" width="2.7109375" customWidth="1"/>
    <col min="2" max="2" width="10.140625" customWidth="1"/>
    <col min="3" max="3" width="1" customWidth="1"/>
    <col min="4" max="4" width="48.42578125" customWidth="1"/>
    <col min="5" max="5" width="0.7109375" customWidth="1"/>
    <col min="6" max="6" width="29.42578125" customWidth="1"/>
    <col min="7" max="7" width="1.140625" customWidth="1"/>
    <col min="8" max="8" width="21.28515625" style="1" customWidth="1"/>
    <col min="9" max="9" width="1.28515625" customWidth="1"/>
    <col min="10" max="10" width="21.28515625" style="1" customWidth="1"/>
  </cols>
  <sheetData>
    <row r="2" spans="2:10" ht="18.75" x14ac:dyDescent="0.3">
      <c r="B2" s="131" t="s">
        <v>102</v>
      </c>
      <c r="C2" s="132"/>
      <c r="D2" s="132"/>
      <c r="E2" s="132"/>
      <c r="F2" s="132"/>
      <c r="G2" s="132"/>
      <c r="H2" s="132"/>
      <c r="I2" s="132"/>
      <c r="J2" s="133"/>
    </row>
    <row r="4" spans="2:10" x14ac:dyDescent="0.25">
      <c r="B4" s="134" t="s">
        <v>20</v>
      </c>
      <c r="C4" s="135"/>
      <c r="D4" s="136"/>
      <c r="F4" s="17" t="s">
        <v>108</v>
      </c>
      <c r="H4" s="126" t="s">
        <v>109</v>
      </c>
      <c r="I4" s="126"/>
      <c r="J4" s="126"/>
    </row>
    <row r="5" spans="2:10" x14ac:dyDescent="0.25">
      <c r="B5" s="137" t="str">
        <f>DESDOBRAMENTO!D11</f>
        <v>Teste 03</v>
      </c>
      <c r="C5" s="138"/>
      <c r="D5" s="139"/>
      <c r="F5" s="12">
        <f>COUNTA(D10:D1048576)</f>
        <v>0</v>
      </c>
      <c r="H5" s="29" t="s">
        <v>110</v>
      </c>
      <c r="I5" s="127"/>
      <c r="J5" s="128"/>
    </row>
    <row r="6" spans="2:10" x14ac:dyDescent="0.25">
      <c r="B6" s="140"/>
      <c r="C6" s="141"/>
      <c r="D6" s="142"/>
      <c r="F6" s="28"/>
      <c r="H6" s="29" t="s">
        <v>111</v>
      </c>
      <c r="I6" s="127"/>
      <c r="J6" s="128"/>
    </row>
    <row r="7" spans="2:10" x14ac:dyDescent="0.25">
      <c r="B7" s="143"/>
      <c r="C7" s="144"/>
      <c r="D7" s="145"/>
      <c r="F7" s="28"/>
      <c r="H7" s="30" t="s">
        <v>112</v>
      </c>
      <c r="I7" s="129"/>
      <c r="J7" s="130"/>
    </row>
    <row r="9" spans="2:10" s="1" customFormat="1" ht="45" x14ac:dyDescent="0.25">
      <c r="B9" s="10" t="s">
        <v>103</v>
      </c>
      <c r="C9" s="9"/>
      <c r="D9" s="31" t="s">
        <v>105</v>
      </c>
      <c r="E9" s="9"/>
      <c r="F9" s="31" t="s">
        <v>106</v>
      </c>
      <c r="G9" s="9"/>
      <c r="H9" s="31" t="s">
        <v>107</v>
      </c>
      <c r="I9" s="9"/>
      <c r="J9" s="10" t="s">
        <v>104</v>
      </c>
    </row>
    <row r="10" spans="2:10" x14ac:dyDescent="0.25">
      <c r="B10" s="3"/>
      <c r="D10" s="3"/>
      <c r="F10" s="3"/>
      <c r="H10" s="11"/>
      <c r="J10" s="11"/>
    </row>
    <row r="11" spans="2:10" x14ac:dyDescent="0.25">
      <c r="B11" s="3"/>
      <c r="D11" s="3"/>
      <c r="F11" s="3"/>
      <c r="H11" s="11"/>
      <c r="J11" s="11"/>
    </row>
    <row r="12" spans="2:10" x14ac:dyDescent="0.25">
      <c r="B12" s="3"/>
      <c r="D12" s="3"/>
      <c r="F12" s="3"/>
      <c r="H12" s="11"/>
      <c r="J12" s="11"/>
    </row>
    <row r="13" spans="2:10" x14ac:dyDescent="0.25">
      <c r="B13" s="3"/>
      <c r="D13" s="3"/>
      <c r="F13" s="3"/>
      <c r="H13" s="11"/>
      <c r="J13" s="11"/>
    </row>
    <row r="14" spans="2:10" x14ac:dyDescent="0.25">
      <c r="B14" s="3"/>
      <c r="D14" s="3"/>
      <c r="F14" s="3"/>
      <c r="H14" s="11"/>
      <c r="J14" s="11"/>
    </row>
    <row r="15" spans="2:10" x14ac:dyDescent="0.25">
      <c r="B15" s="3"/>
      <c r="D15" s="3"/>
      <c r="F15" s="3"/>
      <c r="H15" s="11"/>
      <c r="J15" s="11"/>
    </row>
    <row r="16" spans="2:10" x14ac:dyDescent="0.25">
      <c r="B16" s="3"/>
      <c r="D16" s="3"/>
      <c r="F16" s="3"/>
      <c r="H16" s="11"/>
      <c r="J16" s="11"/>
    </row>
    <row r="17" spans="2:10" x14ac:dyDescent="0.25">
      <c r="B17" s="3"/>
      <c r="D17" s="3"/>
      <c r="F17" s="3"/>
      <c r="H17" s="11"/>
      <c r="J17" s="11"/>
    </row>
    <row r="18" spans="2:10" x14ac:dyDescent="0.25">
      <c r="B18" s="3"/>
      <c r="D18" s="3"/>
      <c r="F18" s="3"/>
      <c r="H18" s="11"/>
      <c r="J18" s="11"/>
    </row>
    <row r="19" spans="2:10" x14ac:dyDescent="0.25">
      <c r="B19" s="3"/>
      <c r="D19" s="3"/>
      <c r="F19" s="3"/>
      <c r="H19" s="11"/>
      <c r="J19" s="11"/>
    </row>
    <row r="20" spans="2:10" x14ac:dyDescent="0.25">
      <c r="B20" s="3"/>
      <c r="D20" s="3"/>
      <c r="F20" s="3"/>
      <c r="H20" s="11"/>
      <c r="J20" s="11"/>
    </row>
    <row r="21" spans="2:10" x14ac:dyDescent="0.25">
      <c r="B21" s="3"/>
      <c r="D21" s="3"/>
      <c r="F21" s="3"/>
      <c r="H21" s="11"/>
      <c r="J21" s="11"/>
    </row>
    <row r="22" spans="2:10" x14ac:dyDescent="0.25">
      <c r="B22" s="3"/>
      <c r="D22" s="3"/>
      <c r="F22" s="3"/>
      <c r="H22" s="11"/>
      <c r="J22" s="11"/>
    </row>
    <row r="23" spans="2:10" x14ac:dyDescent="0.25">
      <c r="B23" s="3"/>
      <c r="D23" s="3"/>
      <c r="F23" s="3"/>
      <c r="H23" s="11"/>
      <c r="J23" s="11"/>
    </row>
    <row r="24" spans="2:10" x14ac:dyDescent="0.25">
      <c r="B24" s="3"/>
      <c r="D24" s="3"/>
      <c r="F24" s="3"/>
      <c r="H24" s="11"/>
      <c r="J24" s="11"/>
    </row>
    <row r="25" spans="2:10" x14ac:dyDescent="0.25">
      <c r="B25" s="3"/>
      <c r="D25" s="3"/>
      <c r="F25" s="3"/>
      <c r="H25" s="11"/>
      <c r="J25" s="11"/>
    </row>
    <row r="26" spans="2:10" x14ac:dyDescent="0.25">
      <c r="B26" s="3"/>
      <c r="D26" s="3"/>
      <c r="F26" s="3"/>
      <c r="H26" s="11"/>
      <c r="J26" s="11"/>
    </row>
    <row r="27" spans="2:10" x14ac:dyDescent="0.25">
      <c r="B27" s="3"/>
      <c r="D27" s="3"/>
      <c r="F27" s="3"/>
      <c r="H27" s="11"/>
      <c r="J27" s="11"/>
    </row>
  </sheetData>
  <mergeCells count="7">
    <mergeCell ref="B2:J2"/>
    <mergeCell ref="B4:D4"/>
    <mergeCell ref="H4:J4"/>
    <mergeCell ref="B5:D7"/>
    <mergeCell ref="I5:J5"/>
    <mergeCell ref="I6:J6"/>
    <mergeCell ref="I7:J7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J27"/>
  <sheetViews>
    <sheetView showGridLines="0" workbookViewId="0">
      <selection activeCell="B2" sqref="B2:J2"/>
    </sheetView>
  </sheetViews>
  <sheetFormatPr defaultRowHeight="15" x14ac:dyDescent="0.25"/>
  <cols>
    <col min="1" max="1" width="2.7109375" customWidth="1"/>
    <col min="2" max="2" width="10.140625" customWidth="1"/>
    <col min="3" max="3" width="1" customWidth="1"/>
    <col min="4" max="4" width="48.42578125" customWidth="1"/>
    <col min="5" max="5" width="0.7109375" customWidth="1"/>
    <col min="6" max="6" width="29.42578125" customWidth="1"/>
    <col min="7" max="7" width="1.140625" customWidth="1"/>
    <col min="8" max="8" width="21.28515625" style="1" customWidth="1"/>
    <col min="9" max="9" width="1.28515625" customWidth="1"/>
    <col min="10" max="10" width="21.28515625" style="1" customWidth="1"/>
  </cols>
  <sheetData>
    <row r="2" spans="2:10" ht="18.75" x14ac:dyDescent="0.3">
      <c r="B2" s="131" t="s">
        <v>102</v>
      </c>
      <c r="C2" s="132"/>
      <c r="D2" s="132"/>
      <c r="E2" s="132"/>
      <c r="F2" s="132"/>
      <c r="G2" s="132"/>
      <c r="H2" s="132"/>
      <c r="I2" s="132"/>
      <c r="J2" s="133"/>
    </row>
    <row r="4" spans="2:10" x14ac:dyDescent="0.25">
      <c r="B4" s="134" t="s">
        <v>20</v>
      </c>
      <c r="C4" s="135"/>
      <c r="D4" s="136"/>
      <c r="F4" s="17" t="s">
        <v>108</v>
      </c>
      <c r="H4" s="126" t="s">
        <v>109</v>
      </c>
      <c r="I4" s="126"/>
      <c r="J4" s="126"/>
    </row>
    <row r="5" spans="2:10" x14ac:dyDescent="0.25">
      <c r="B5" s="137" t="str">
        <f>DESDOBRAMENTO!D13</f>
        <v>Teste 04</v>
      </c>
      <c r="C5" s="138"/>
      <c r="D5" s="139"/>
      <c r="F5" s="12">
        <f>COUNTA(D10:D1048576)</f>
        <v>0</v>
      </c>
      <c r="H5" s="29" t="s">
        <v>110</v>
      </c>
      <c r="I5" s="127"/>
      <c r="J5" s="128"/>
    </row>
    <row r="6" spans="2:10" x14ac:dyDescent="0.25">
      <c r="B6" s="140"/>
      <c r="C6" s="141"/>
      <c r="D6" s="142"/>
      <c r="F6" s="28"/>
      <c r="H6" s="29" t="s">
        <v>111</v>
      </c>
      <c r="I6" s="127"/>
      <c r="J6" s="128"/>
    </row>
    <row r="7" spans="2:10" x14ac:dyDescent="0.25">
      <c r="B7" s="143"/>
      <c r="C7" s="144"/>
      <c r="D7" s="145"/>
      <c r="F7" s="28"/>
      <c r="H7" s="30" t="s">
        <v>112</v>
      </c>
      <c r="I7" s="129"/>
      <c r="J7" s="130"/>
    </row>
    <row r="9" spans="2:10" s="1" customFormat="1" ht="45" x14ac:dyDescent="0.25">
      <c r="B9" s="10" t="s">
        <v>103</v>
      </c>
      <c r="C9" s="9"/>
      <c r="D9" s="31" t="s">
        <v>105</v>
      </c>
      <c r="E9" s="9"/>
      <c r="F9" s="31" t="s">
        <v>106</v>
      </c>
      <c r="G9" s="9"/>
      <c r="H9" s="31" t="s">
        <v>107</v>
      </c>
      <c r="I9" s="9"/>
      <c r="J9" s="10" t="s">
        <v>104</v>
      </c>
    </row>
    <row r="10" spans="2:10" x14ac:dyDescent="0.25">
      <c r="B10" s="3"/>
      <c r="D10" s="3"/>
      <c r="F10" s="3"/>
      <c r="H10" s="11"/>
      <c r="J10" s="11"/>
    </row>
    <row r="11" spans="2:10" x14ac:dyDescent="0.25">
      <c r="B11" s="3"/>
      <c r="D11" s="3"/>
      <c r="F11" s="3"/>
      <c r="H11" s="11"/>
      <c r="J11" s="11"/>
    </row>
    <row r="12" spans="2:10" x14ac:dyDescent="0.25">
      <c r="B12" s="3"/>
      <c r="D12" s="3"/>
      <c r="F12" s="3"/>
      <c r="H12" s="11"/>
      <c r="J12" s="11"/>
    </row>
    <row r="13" spans="2:10" x14ac:dyDescent="0.25">
      <c r="B13" s="3"/>
      <c r="D13" s="3"/>
      <c r="F13" s="3"/>
      <c r="H13" s="11"/>
      <c r="J13" s="11"/>
    </row>
    <row r="14" spans="2:10" x14ac:dyDescent="0.25">
      <c r="B14" s="3"/>
      <c r="D14" s="3"/>
      <c r="F14" s="3"/>
      <c r="H14" s="11"/>
      <c r="J14" s="11"/>
    </row>
    <row r="15" spans="2:10" x14ac:dyDescent="0.25">
      <c r="B15" s="3"/>
      <c r="D15" s="3"/>
      <c r="F15" s="3"/>
      <c r="H15" s="11"/>
      <c r="J15" s="11"/>
    </row>
    <row r="16" spans="2:10" x14ac:dyDescent="0.25">
      <c r="B16" s="3"/>
      <c r="D16" s="3"/>
      <c r="F16" s="3"/>
      <c r="H16" s="11"/>
      <c r="J16" s="11"/>
    </row>
    <row r="17" spans="2:10" x14ac:dyDescent="0.25">
      <c r="B17" s="3"/>
      <c r="D17" s="3"/>
      <c r="F17" s="3"/>
      <c r="H17" s="11"/>
      <c r="J17" s="11"/>
    </row>
    <row r="18" spans="2:10" x14ac:dyDescent="0.25">
      <c r="B18" s="3"/>
      <c r="D18" s="3"/>
      <c r="F18" s="3"/>
      <c r="H18" s="11"/>
      <c r="J18" s="11"/>
    </row>
    <row r="19" spans="2:10" x14ac:dyDescent="0.25">
      <c r="B19" s="3"/>
      <c r="D19" s="3"/>
      <c r="F19" s="3"/>
      <c r="H19" s="11"/>
      <c r="J19" s="11"/>
    </row>
    <row r="20" spans="2:10" x14ac:dyDescent="0.25">
      <c r="B20" s="3"/>
      <c r="D20" s="3"/>
      <c r="F20" s="3"/>
      <c r="H20" s="11"/>
      <c r="J20" s="11"/>
    </row>
    <row r="21" spans="2:10" x14ac:dyDescent="0.25">
      <c r="B21" s="3"/>
      <c r="D21" s="3"/>
      <c r="F21" s="3"/>
      <c r="H21" s="11"/>
      <c r="J21" s="11"/>
    </row>
    <row r="22" spans="2:10" x14ac:dyDescent="0.25">
      <c r="B22" s="3"/>
      <c r="D22" s="3"/>
      <c r="F22" s="3"/>
      <c r="H22" s="11"/>
      <c r="J22" s="11"/>
    </row>
    <row r="23" spans="2:10" x14ac:dyDescent="0.25">
      <c r="B23" s="3"/>
      <c r="D23" s="3"/>
      <c r="F23" s="3"/>
      <c r="H23" s="11"/>
      <c r="J23" s="11"/>
    </row>
    <row r="24" spans="2:10" x14ac:dyDescent="0.25">
      <c r="B24" s="3"/>
      <c r="D24" s="3"/>
      <c r="F24" s="3"/>
      <c r="H24" s="11"/>
      <c r="J24" s="11"/>
    </row>
    <row r="25" spans="2:10" x14ac:dyDescent="0.25">
      <c r="B25" s="3"/>
      <c r="D25" s="3"/>
      <c r="F25" s="3"/>
      <c r="H25" s="11"/>
      <c r="J25" s="11"/>
    </row>
    <row r="26" spans="2:10" x14ac:dyDescent="0.25">
      <c r="B26" s="3"/>
      <c r="D26" s="3"/>
      <c r="F26" s="3"/>
      <c r="H26" s="11"/>
      <c r="J26" s="11"/>
    </row>
    <row r="27" spans="2:10" x14ac:dyDescent="0.25">
      <c r="B27" s="3"/>
      <c r="D27" s="3"/>
      <c r="F27" s="3"/>
      <c r="H27" s="11"/>
      <c r="J27" s="11"/>
    </row>
  </sheetData>
  <mergeCells count="7">
    <mergeCell ref="B2:J2"/>
    <mergeCell ref="B4:D4"/>
    <mergeCell ref="H4:J4"/>
    <mergeCell ref="B5:D7"/>
    <mergeCell ref="I5:J5"/>
    <mergeCell ref="I6:J6"/>
    <mergeCell ref="I7:J7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J27"/>
  <sheetViews>
    <sheetView showGridLines="0" workbookViewId="0">
      <selection activeCell="B2" sqref="B2:J2"/>
    </sheetView>
  </sheetViews>
  <sheetFormatPr defaultRowHeight="15" x14ac:dyDescent="0.25"/>
  <cols>
    <col min="1" max="1" width="2.7109375" customWidth="1"/>
    <col min="2" max="2" width="10.140625" customWidth="1"/>
    <col min="3" max="3" width="1" customWidth="1"/>
    <col min="4" max="4" width="48.42578125" customWidth="1"/>
    <col min="5" max="5" width="0.7109375" customWidth="1"/>
    <col min="6" max="6" width="29.42578125" customWidth="1"/>
    <col min="7" max="7" width="1.140625" customWidth="1"/>
    <col min="8" max="8" width="21.28515625" style="1" customWidth="1"/>
    <col min="9" max="9" width="1.28515625" customWidth="1"/>
    <col min="10" max="10" width="21.28515625" style="1" customWidth="1"/>
  </cols>
  <sheetData>
    <row r="2" spans="2:10" ht="18.75" x14ac:dyDescent="0.3">
      <c r="B2" s="131" t="s">
        <v>102</v>
      </c>
      <c r="C2" s="132"/>
      <c r="D2" s="132"/>
      <c r="E2" s="132"/>
      <c r="F2" s="132"/>
      <c r="G2" s="132"/>
      <c r="H2" s="132"/>
      <c r="I2" s="132"/>
      <c r="J2" s="133"/>
    </row>
    <row r="4" spans="2:10" x14ac:dyDescent="0.25">
      <c r="B4" s="134" t="s">
        <v>20</v>
      </c>
      <c r="C4" s="135"/>
      <c r="D4" s="136"/>
      <c r="F4" s="17" t="s">
        <v>108</v>
      </c>
      <c r="H4" s="126" t="s">
        <v>109</v>
      </c>
      <c r="I4" s="126"/>
      <c r="J4" s="126"/>
    </row>
    <row r="5" spans="2:10" x14ac:dyDescent="0.25">
      <c r="B5" s="137" t="str">
        <f>DESDOBRAMENTO!D15</f>
        <v>Teste 05</v>
      </c>
      <c r="C5" s="138"/>
      <c r="D5" s="139"/>
      <c r="F5" s="12">
        <f>COUNTA(D10:D1048576)</f>
        <v>0</v>
      </c>
      <c r="H5" s="29" t="s">
        <v>110</v>
      </c>
      <c r="I5" s="127"/>
      <c r="J5" s="128"/>
    </row>
    <row r="6" spans="2:10" x14ac:dyDescent="0.25">
      <c r="B6" s="140"/>
      <c r="C6" s="141"/>
      <c r="D6" s="142"/>
      <c r="F6" s="28"/>
      <c r="H6" s="29" t="s">
        <v>111</v>
      </c>
      <c r="I6" s="127"/>
      <c r="J6" s="128"/>
    </row>
    <row r="7" spans="2:10" x14ac:dyDescent="0.25">
      <c r="B7" s="143"/>
      <c r="C7" s="144"/>
      <c r="D7" s="145"/>
      <c r="F7" s="28"/>
      <c r="H7" s="30" t="s">
        <v>112</v>
      </c>
      <c r="I7" s="129"/>
      <c r="J7" s="130"/>
    </row>
    <row r="9" spans="2:10" s="1" customFormat="1" ht="45" x14ac:dyDescent="0.25">
      <c r="B9" s="10" t="s">
        <v>103</v>
      </c>
      <c r="C9" s="9"/>
      <c r="D9" s="31" t="s">
        <v>105</v>
      </c>
      <c r="E9" s="9"/>
      <c r="F9" s="31" t="s">
        <v>106</v>
      </c>
      <c r="G9" s="9"/>
      <c r="H9" s="31" t="s">
        <v>107</v>
      </c>
      <c r="I9" s="9"/>
      <c r="J9" s="10" t="s">
        <v>104</v>
      </c>
    </row>
    <row r="10" spans="2:10" x14ac:dyDescent="0.25">
      <c r="B10" s="3"/>
      <c r="D10" s="3"/>
      <c r="F10" s="3"/>
      <c r="H10" s="11"/>
      <c r="J10" s="11"/>
    </row>
    <row r="11" spans="2:10" x14ac:dyDescent="0.25">
      <c r="B11" s="3"/>
      <c r="D11" s="3"/>
      <c r="F11" s="3"/>
      <c r="H11" s="11"/>
      <c r="J11" s="11"/>
    </row>
    <row r="12" spans="2:10" x14ac:dyDescent="0.25">
      <c r="B12" s="3"/>
      <c r="D12" s="3"/>
      <c r="F12" s="3"/>
      <c r="H12" s="11"/>
      <c r="J12" s="11"/>
    </row>
    <row r="13" spans="2:10" x14ac:dyDescent="0.25">
      <c r="B13" s="3"/>
      <c r="D13" s="3"/>
      <c r="F13" s="3"/>
      <c r="H13" s="11"/>
      <c r="J13" s="11"/>
    </row>
    <row r="14" spans="2:10" x14ac:dyDescent="0.25">
      <c r="B14" s="3"/>
      <c r="D14" s="3"/>
      <c r="F14" s="3"/>
      <c r="H14" s="11"/>
      <c r="J14" s="11"/>
    </row>
    <row r="15" spans="2:10" x14ac:dyDescent="0.25">
      <c r="B15" s="3"/>
      <c r="D15" s="3"/>
      <c r="F15" s="3"/>
      <c r="H15" s="11"/>
      <c r="J15" s="11"/>
    </row>
    <row r="16" spans="2:10" x14ac:dyDescent="0.25">
      <c r="B16" s="3"/>
      <c r="D16" s="3"/>
      <c r="F16" s="3"/>
      <c r="H16" s="11"/>
      <c r="J16" s="11"/>
    </row>
    <row r="17" spans="2:10" x14ac:dyDescent="0.25">
      <c r="B17" s="3"/>
      <c r="D17" s="3"/>
      <c r="F17" s="3"/>
      <c r="H17" s="11"/>
      <c r="J17" s="11"/>
    </row>
    <row r="18" spans="2:10" x14ac:dyDescent="0.25">
      <c r="B18" s="3"/>
      <c r="D18" s="3"/>
      <c r="F18" s="3"/>
      <c r="H18" s="11"/>
      <c r="J18" s="11"/>
    </row>
    <row r="19" spans="2:10" x14ac:dyDescent="0.25">
      <c r="B19" s="3"/>
      <c r="D19" s="3"/>
      <c r="F19" s="3"/>
      <c r="H19" s="11"/>
      <c r="J19" s="11"/>
    </row>
    <row r="20" spans="2:10" x14ac:dyDescent="0.25">
      <c r="B20" s="3"/>
      <c r="D20" s="3"/>
      <c r="F20" s="3"/>
      <c r="H20" s="11"/>
      <c r="J20" s="11"/>
    </row>
    <row r="21" spans="2:10" x14ac:dyDescent="0.25">
      <c r="B21" s="3"/>
      <c r="D21" s="3"/>
      <c r="F21" s="3"/>
      <c r="H21" s="11"/>
      <c r="J21" s="11"/>
    </row>
    <row r="22" spans="2:10" x14ac:dyDescent="0.25">
      <c r="B22" s="3"/>
      <c r="D22" s="3"/>
      <c r="F22" s="3"/>
      <c r="H22" s="11"/>
      <c r="J22" s="11"/>
    </row>
    <row r="23" spans="2:10" x14ac:dyDescent="0.25">
      <c r="B23" s="3"/>
      <c r="D23" s="3"/>
      <c r="F23" s="3"/>
      <c r="H23" s="11"/>
      <c r="J23" s="11"/>
    </row>
    <row r="24" spans="2:10" x14ac:dyDescent="0.25">
      <c r="B24" s="3"/>
      <c r="D24" s="3"/>
      <c r="F24" s="3"/>
      <c r="H24" s="11"/>
      <c r="J24" s="11"/>
    </row>
    <row r="25" spans="2:10" x14ac:dyDescent="0.25">
      <c r="B25" s="3"/>
      <c r="D25" s="3"/>
      <c r="F25" s="3"/>
      <c r="H25" s="11"/>
      <c r="J25" s="11"/>
    </row>
    <row r="26" spans="2:10" x14ac:dyDescent="0.25">
      <c r="B26" s="3"/>
      <c r="D26" s="3"/>
      <c r="F26" s="3"/>
      <c r="H26" s="11"/>
      <c r="J26" s="11"/>
    </row>
    <row r="27" spans="2:10" x14ac:dyDescent="0.25">
      <c r="B27" s="3"/>
      <c r="D27" s="3"/>
      <c r="F27" s="3"/>
      <c r="H27" s="11"/>
      <c r="J27" s="11"/>
    </row>
  </sheetData>
  <mergeCells count="7">
    <mergeCell ref="B2:J2"/>
    <mergeCell ref="B4:D4"/>
    <mergeCell ref="H4:J4"/>
    <mergeCell ref="B5:D7"/>
    <mergeCell ref="I5:J5"/>
    <mergeCell ref="I6:J6"/>
    <mergeCell ref="I7:J7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J27"/>
  <sheetViews>
    <sheetView showGridLines="0" workbookViewId="0">
      <selection activeCell="B2" sqref="B2:J2"/>
    </sheetView>
  </sheetViews>
  <sheetFormatPr defaultRowHeight="15" x14ac:dyDescent="0.25"/>
  <cols>
    <col min="1" max="1" width="2.7109375" customWidth="1"/>
    <col min="2" max="2" width="10.140625" customWidth="1"/>
    <col min="3" max="3" width="1" customWidth="1"/>
    <col min="4" max="4" width="48.42578125" customWidth="1"/>
    <col min="5" max="5" width="0.7109375" customWidth="1"/>
    <col min="6" max="6" width="29.42578125" customWidth="1"/>
    <col min="7" max="7" width="1.140625" customWidth="1"/>
    <col min="8" max="8" width="21.28515625" style="1" customWidth="1"/>
    <col min="9" max="9" width="1.28515625" customWidth="1"/>
    <col min="10" max="10" width="21.28515625" style="1" customWidth="1"/>
  </cols>
  <sheetData>
    <row r="2" spans="2:10" ht="18.75" x14ac:dyDescent="0.3">
      <c r="B2" s="131" t="s">
        <v>102</v>
      </c>
      <c r="C2" s="132"/>
      <c r="D2" s="132"/>
      <c r="E2" s="132"/>
      <c r="F2" s="132"/>
      <c r="G2" s="132"/>
      <c r="H2" s="132"/>
      <c r="I2" s="132"/>
      <c r="J2" s="133"/>
    </row>
    <row r="4" spans="2:10" x14ac:dyDescent="0.25">
      <c r="B4" s="134" t="s">
        <v>20</v>
      </c>
      <c r="C4" s="135"/>
      <c r="D4" s="136"/>
      <c r="F4" s="17" t="s">
        <v>108</v>
      </c>
      <c r="H4" s="126" t="s">
        <v>109</v>
      </c>
      <c r="I4" s="126"/>
      <c r="J4" s="126"/>
    </row>
    <row r="5" spans="2:10" x14ac:dyDescent="0.25">
      <c r="B5" s="137" t="str">
        <f>DESDOBRAMENTO!D18</f>
        <v>Clientes 1</v>
      </c>
      <c r="C5" s="138"/>
      <c r="D5" s="139"/>
      <c r="F5" s="12">
        <f>COUNTA(D10:D1048576)</f>
        <v>0</v>
      </c>
      <c r="H5" s="29" t="s">
        <v>110</v>
      </c>
      <c r="I5" s="127"/>
      <c r="J5" s="128"/>
    </row>
    <row r="6" spans="2:10" x14ac:dyDescent="0.25">
      <c r="B6" s="140"/>
      <c r="C6" s="141"/>
      <c r="D6" s="142"/>
      <c r="F6" s="28"/>
      <c r="H6" s="29" t="s">
        <v>111</v>
      </c>
      <c r="I6" s="127"/>
      <c r="J6" s="128"/>
    </row>
    <row r="7" spans="2:10" x14ac:dyDescent="0.25">
      <c r="B7" s="143"/>
      <c r="C7" s="144"/>
      <c r="D7" s="145"/>
      <c r="F7" s="28"/>
      <c r="H7" s="30" t="s">
        <v>112</v>
      </c>
      <c r="I7" s="129"/>
      <c r="J7" s="130"/>
    </row>
    <row r="9" spans="2:10" s="1" customFormat="1" ht="45" x14ac:dyDescent="0.25">
      <c r="B9" s="10" t="s">
        <v>103</v>
      </c>
      <c r="C9" s="9"/>
      <c r="D9" s="31" t="s">
        <v>105</v>
      </c>
      <c r="E9" s="9"/>
      <c r="F9" s="31" t="s">
        <v>106</v>
      </c>
      <c r="G9" s="9"/>
      <c r="H9" s="31" t="s">
        <v>107</v>
      </c>
      <c r="I9" s="9"/>
      <c r="J9" s="10" t="s">
        <v>104</v>
      </c>
    </row>
    <row r="10" spans="2:10" x14ac:dyDescent="0.25">
      <c r="B10" s="3"/>
      <c r="D10" s="3"/>
      <c r="F10" s="3"/>
      <c r="H10" s="11"/>
      <c r="J10" s="11"/>
    </row>
    <row r="11" spans="2:10" x14ac:dyDescent="0.25">
      <c r="B11" s="3"/>
      <c r="D11" s="3"/>
      <c r="F11" s="3"/>
      <c r="H11" s="11"/>
      <c r="J11" s="11"/>
    </row>
    <row r="12" spans="2:10" x14ac:dyDescent="0.25">
      <c r="B12" s="3"/>
      <c r="D12" s="3"/>
      <c r="F12" s="3"/>
      <c r="H12" s="11"/>
      <c r="J12" s="11"/>
    </row>
    <row r="13" spans="2:10" x14ac:dyDescent="0.25">
      <c r="B13" s="3"/>
      <c r="D13" s="3"/>
      <c r="F13" s="3"/>
      <c r="H13" s="11"/>
      <c r="J13" s="11"/>
    </row>
    <row r="14" spans="2:10" x14ac:dyDescent="0.25">
      <c r="B14" s="3"/>
      <c r="D14" s="3"/>
      <c r="F14" s="3"/>
      <c r="H14" s="11"/>
      <c r="J14" s="11"/>
    </row>
    <row r="15" spans="2:10" x14ac:dyDescent="0.25">
      <c r="B15" s="3"/>
      <c r="D15" s="3"/>
      <c r="F15" s="3"/>
      <c r="H15" s="11"/>
      <c r="J15" s="11"/>
    </row>
    <row r="16" spans="2:10" x14ac:dyDescent="0.25">
      <c r="B16" s="3"/>
      <c r="D16" s="3"/>
      <c r="F16" s="3"/>
      <c r="H16" s="11"/>
      <c r="J16" s="11"/>
    </row>
    <row r="17" spans="2:10" x14ac:dyDescent="0.25">
      <c r="B17" s="3"/>
      <c r="D17" s="3"/>
      <c r="F17" s="3"/>
      <c r="H17" s="11"/>
      <c r="J17" s="11"/>
    </row>
    <row r="18" spans="2:10" x14ac:dyDescent="0.25">
      <c r="B18" s="3"/>
      <c r="D18" s="3"/>
      <c r="F18" s="3"/>
      <c r="H18" s="11"/>
      <c r="J18" s="11"/>
    </row>
    <row r="19" spans="2:10" x14ac:dyDescent="0.25">
      <c r="B19" s="3"/>
      <c r="D19" s="3"/>
      <c r="F19" s="3"/>
      <c r="H19" s="11"/>
      <c r="J19" s="11"/>
    </row>
    <row r="20" spans="2:10" x14ac:dyDescent="0.25">
      <c r="B20" s="3"/>
      <c r="D20" s="3"/>
      <c r="F20" s="3"/>
      <c r="H20" s="11"/>
      <c r="J20" s="11"/>
    </row>
    <row r="21" spans="2:10" x14ac:dyDescent="0.25">
      <c r="B21" s="3"/>
      <c r="D21" s="3"/>
      <c r="F21" s="3"/>
      <c r="H21" s="11"/>
      <c r="J21" s="11"/>
    </row>
    <row r="22" spans="2:10" x14ac:dyDescent="0.25">
      <c r="B22" s="3"/>
      <c r="D22" s="3"/>
      <c r="F22" s="3"/>
      <c r="H22" s="11"/>
      <c r="J22" s="11"/>
    </row>
    <row r="23" spans="2:10" x14ac:dyDescent="0.25">
      <c r="B23" s="3"/>
      <c r="D23" s="3"/>
      <c r="F23" s="3"/>
      <c r="H23" s="11"/>
      <c r="J23" s="11"/>
    </row>
    <row r="24" spans="2:10" x14ac:dyDescent="0.25">
      <c r="B24" s="3"/>
      <c r="D24" s="3"/>
      <c r="F24" s="3"/>
      <c r="H24" s="11"/>
      <c r="J24" s="11"/>
    </row>
    <row r="25" spans="2:10" x14ac:dyDescent="0.25">
      <c r="B25" s="3"/>
      <c r="D25" s="3"/>
      <c r="F25" s="3"/>
      <c r="H25" s="11"/>
      <c r="J25" s="11"/>
    </row>
    <row r="26" spans="2:10" x14ac:dyDescent="0.25">
      <c r="B26" s="3"/>
      <c r="D26" s="3"/>
      <c r="F26" s="3"/>
      <c r="H26" s="11"/>
      <c r="J26" s="11"/>
    </row>
    <row r="27" spans="2:10" x14ac:dyDescent="0.25">
      <c r="B27" s="3"/>
      <c r="D27" s="3"/>
      <c r="F27" s="3"/>
      <c r="H27" s="11"/>
      <c r="J27" s="11"/>
    </row>
  </sheetData>
  <mergeCells count="7">
    <mergeCell ref="B2:J2"/>
    <mergeCell ref="B4:D4"/>
    <mergeCell ref="H4:J4"/>
    <mergeCell ref="B5:D7"/>
    <mergeCell ref="I5:J5"/>
    <mergeCell ref="I6:J6"/>
    <mergeCell ref="I7:J7"/>
  </mergeCell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J27"/>
  <sheetViews>
    <sheetView showGridLines="0" workbookViewId="0">
      <selection activeCell="B2" sqref="B2:J2"/>
    </sheetView>
  </sheetViews>
  <sheetFormatPr defaultRowHeight="15" x14ac:dyDescent="0.25"/>
  <cols>
    <col min="1" max="1" width="2.7109375" customWidth="1"/>
    <col min="2" max="2" width="10.140625" customWidth="1"/>
    <col min="3" max="3" width="1" customWidth="1"/>
    <col min="4" max="4" width="48.42578125" customWidth="1"/>
    <col min="5" max="5" width="0.7109375" customWidth="1"/>
    <col min="6" max="6" width="29.42578125" customWidth="1"/>
    <col min="7" max="7" width="1.140625" customWidth="1"/>
    <col min="8" max="8" width="21.28515625" style="1" customWidth="1"/>
    <col min="9" max="9" width="1.28515625" customWidth="1"/>
    <col min="10" max="10" width="21.28515625" style="1" customWidth="1"/>
  </cols>
  <sheetData>
    <row r="2" spans="2:10" ht="18.75" x14ac:dyDescent="0.3">
      <c r="B2" s="131" t="s">
        <v>102</v>
      </c>
      <c r="C2" s="132"/>
      <c r="D2" s="132"/>
      <c r="E2" s="132"/>
      <c r="F2" s="132"/>
      <c r="G2" s="132"/>
      <c r="H2" s="132"/>
      <c r="I2" s="132"/>
      <c r="J2" s="133"/>
    </row>
    <row r="4" spans="2:10" x14ac:dyDescent="0.25">
      <c r="B4" s="134" t="s">
        <v>20</v>
      </c>
      <c r="C4" s="135"/>
      <c r="D4" s="136"/>
      <c r="F4" s="17" t="s">
        <v>108</v>
      </c>
      <c r="H4" s="126" t="s">
        <v>109</v>
      </c>
      <c r="I4" s="126"/>
      <c r="J4" s="126"/>
    </row>
    <row r="5" spans="2:10" x14ac:dyDescent="0.25">
      <c r="B5" s="137" t="str">
        <f>DESDOBRAMENTO!D20</f>
        <v>Cliesnte 02</v>
      </c>
      <c r="C5" s="138"/>
      <c r="D5" s="139"/>
      <c r="F5" s="12">
        <f>COUNTA(D10:D1048576)</f>
        <v>0</v>
      </c>
      <c r="H5" s="29" t="s">
        <v>110</v>
      </c>
      <c r="I5" s="127"/>
      <c r="J5" s="128"/>
    </row>
    <row r="6" spans="2:10" x14ac:dyDescent="0.25">
      <c r="B6" s="140"/>
      <c r="C6" s="141"/>
      <c r="D6" s="142"/>
      <c r="F6" s="28"/>
      <c r="H6" s="29" t="s">
        <v>111</v>
      </c>
      <c r="I6" s="127"/>
      <c r="J6" s="128"/>
    </row>
    <row r="7" spans="2:10" x14ac:dyDescent="0.25">
      <c r="B7" s="143"/>
      <c r="C7" s="144"/>
      <c r="D7" s="145"/>
      <c r="F7" s="28"/>
      <c r="H7" s="30" t="s">
        <v>112</v>
      </c>
      <c r="I7" s="129"/>
      <c r="J7" s="130"/>
    </row>
    <row r="9" spans="2:10" s="1" customFormat="1" ht="45" x14ac:dyDescent="0.25">
      <c r="B9" s="10" t="s">
        <v>103</v>
      </c>
      <c r="C9" s="9"/>
      <c r="D9" s="31" t="s">
        <v>105</v>
      </c>
      <c r="E9" s="9"/>
      <c r="F9" s="31" t="s">
        <v>106</v>
      </c>
      <c r="G9" s="9"/>
      <c r="H9" s="31" t="s">
        <v>107</v>
      </c>
      <c r="I9" s="9"/>
      <c r="J9" s="10" t="s">
        <v>104</v>
      </c>
    </row>
    <row r="10" spans="2:10" x14ac:dyDescent="0.25">
      <c r="B10" s="3"/>
      <c r="D10" s="3"/>
      <c r="F10" s="3"/>
      <c r="H10" s="11"/>
      <c r="J10" s="11"/>
    </row>
    <row r="11" spans="2:10" x14ac:dyDescent="0.25">
      <c r="B11" s="3"/>
      <c r="D11" s="3"/>
      <c r="F11" s="3"/>
      <c r="H11" s="11"/>
      <c r="J11" s="11"/>
    </row>
    <row r="12" spans="2:10" x14ac:dyDescent="0.25">
      <c r="B12" s="3"/>
      <c r="D12" s="3"/>
      <c r="F12" s="3"/>
      <c r="H12" s="11"/>
      <c r="J12" s="11"/>
    </row>
    <row r="13" spans="2:10" x14ac:dyDescent="0.25">
      <c r="B13" s="3"/>
      <c r="D13" s="3"/>
      <c r="F13" s="3"/>
      <c r="H13" s="11"/>
      <c r="J13" s="11"/>
    </row>
    <row r="14" spans="2:10" x14ac:dyDescent="0.25">
      <c r="B14" s="3"/>
      <c r="D14" s="3"/>
      <c r="F14" s="3"/>
      <c r="H14" s="11"/>
      <c r="J14" s="11"/>
    </row>
    <row r="15" spans="2:10" x14ac:dyDescent="0.25">
      <c r="B15" s="3"/>
      <c r="D15" s="3"/>
      <c r="F15" s="3"/>
      <c r="H15" s="11"/>
      <c r="J15" s="11"/>
    </row>
    <row r="16" spans="2:10" x14ac:dyDescent="0.25">
      <c r="B16" s="3"/>
      <c r="D16" s="3"/>
      <c r="F16" s="3"/>
      <c r="H16" s="11"/>
      <c r="J16" s="11"/>
    </row>
    <row r="17" spans="2:10" x14ac:dyDescent="0.25">
      <c r="B17" s="3"/>
      <c r="D17" s="3"/>
      <c r="F17" s="3"/>
      <c r="H17" s="11"/>
      <c r="J17" s="11"/>
    </row>
    <row r="18" spans="2:10" x14ac:dyDescent="0.25">
      <c r="B18" s="3"/>
      <c r="D18" s="3"/>
      <c r="F18" s="3"/>
      <c r="H18" s="11"/>
      <c r="J18" s="11"/>
    </row>
    <row r="19" spans="2:10" x14ac:dyDescent="0.25">
      <c r="B19" s="3"/>
      <c r="D19" s="3"/>
      <c r="F19" s="3"/>
      <c r="H19" s="11"/>
      <c r="J19" s="11"/>
    </row>
    <row r="20" spans="2:10" x14ac:dyDescent="0.25">
      <c r="B20" s="3"/>
      <c r="D20" s="3"/>
      <c r="F20" s="3"/>
      <c r="H20" s="11"/>
      <c r="J20" s="11"/>
    </row>
    <row r="21" spans="2:10" x14ac:dyDescent="0.25">
      <c r="B21" s="3"/>
      <c r="D21" s="3"/>
      <c r="F21" s="3"/>
      <c r="H21" s="11"/>
      <c r="J21" s="11"/>
    </row>
    <row r="22" spans="2:10" x14ac:dyDescent="0.25">
      <c r="B22" s="3"/>
      <c r="D22" s="3"/>
      <c r="F22" s="3"/>
      <c r="H22" s="11"/>
      <c r="J22" s="11"/>
    </row>
    <row r="23" spans="2:10" x14ac:dyDescent="0.25">
      <c r="B23" s="3"/>
      <c r="D23" s="3"/>
      <c r="F23" s="3"/>
      <c r="H23" s="11"/>
      <c r="J23" s="11"/>
    </row>
    <row r="24" spans="2:10" x14ac:dyDescent="0.25">
      <c r="B24" s="3"/>
      <c r="D24" s="3"/>
      <c r="F24" s="3"/>
      <c r="H24" s="11"/>
      <c r="J24" s="11"/>
    </row>
    <row r="25" spans="2:10" x14ac:dyDescent="0.25">
      <c r="B25" s="3"/>
      <c r="D25" s="3"/>
      <c r="F25" s="3"/>
      <c r="H25" s="11"/>
      <c r="J25" s="11"/>
    </row>
    <row r="26" spans="2:10" x14ac:dyDescent="0.25">
      <c r="B26" s="3"/>
      <c r="D26" s="3"/>
      <c r="F26" s="3"/>
      <c r="H26" s="11"/>
      <c r="J26" s="11"/>
    </row>
    <row r="27" spans="2:10" x14ac:dyDescent="0.25">
      <c r="B27" s="3"/>
      <c r="D27" s="3"/>
      <c r="F27" s="3"/>
      <c r="H27" s="11"/>
      <c r="J27" s="11"/>
    </row>
  </sheetData>
  <mergeCells count="7">
    <mergeCell ref="B2:J2"/>
    <mergeCell ref="B4:D4"/>
    <mergeCell ref="H4:J4"/>
    <mergeCell ref="B5:D7"/>
    <mergeCell ref="I5:J5"/>
    <mergeCell ref="I6:J6"/>
    <mergeCell ref="I7:J7"/>
  </mergeCell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J27"/>
  <sheetViews>
    <sheetView showGridLines="0" workbookViewId="0">
      <selection activeCell="B2" sqref="B2:J2"/>
    </sheetView>
  </sheetViews>
  <sheetFormatPr defaultRowHeight="15" x14ac:dyDescent="0.25"/>
  <cols>
    <col min="1" max="1" width="2.7109375" customWidth="1"/>
    <col min="2" max="2" width="10.140625" customWidth="1"/>
    <col min="3" max="3" width="1" customWidth="1"/>
    <col min="4" max="4" width="48.42578125" customWidth="1"/>
    <col min="5" max="5" width="0.7109375" customWidth="1"/>
    <col min="6" max="6" width="29.42578125" customWidth="1"/>
    <col min="7" max="7" width="1.140625" customWidth="1"/>
    <col min="8" max="8" width="21.28515625" style="1" customWidth="1"/>
    <col min="9" max="9" width="1.28515625" customWidth="1"/>
    <col min="10" max="10" width="21.28515625" style="1" customWidth="1"/>
  </cols>
  <sheetData>
    <row r="2" spans="2:10" ht="18.75" x14ac:dyDescent="0.3">
      <c r="B2" s="131" t="s">
        <v>102</v>
      </c>
      <c r="C2" s="132"/>
      <c r="D2" s="132"/>
      <c r="E2" s="132"/>
      <c r="F2" s="132"/>
      <c r="G2" s="132"/>
      <c r="H2" s="132"/>
      <c r="I2" s="132"/>
      <c r="J2" s="133"/>
    </row>
    <row r="4" spans="2:10" x14ac:dyDescent="0.25">
      <c r="B4" s="134" t="s">
        <v>20</v>
      </c>
      <c r="C4" s="135"/>
      <c r="D4" s="136"/>
      <c r="F4" s="17" t="s">
        <v>108</v>
      </c>
      <c r="H4" s="126" t="s">
        <v>109</v>
      </c>
      <c r="I4" s="126"/>
      <c r="J4" s="126"/>
    </row>
    <row r="5" spans="2:10" x14ac:dyDescent="0.25">
      <c r="B5" s="137" t="str">
        <f>DESDOBRAMENTO!D22</f>
        <v>Clientes 333</v>
      </c>
      <c r="C5" s="138"/>
      <c r="D5" s="139"/>
      <c r="F5" s="12">
        <f>COUNTA(D10:D1048576)</f>
        <v>0</v>
      </c>
      <c r="H5" s="29" t="s">
        <v>110</v>
      </c>
      <c r="I5" s="127"/>
      <c r="J5" s="128"/>
    </row>
    <row r="6" spans="2:10" x14ac:dyDescent="0.25">
      <c r="B6" s="140"/>
      <c r="C6" s="141"/>
      <c r="D6" s="142"/>
      <c r="F6" s="28"/>
      <c r="H6" s="29" t="s">
        <v>111</v>
      </c>
      <c r="I6" s="127"/>
      <c r="J6" s="128"/>
    </row>
    <row r="7" spans="2:10" x14ac:dyDescent="0.25">
      <c r="B7" s="143"/>
      <c r="C7" s="144"/>
      <c r="D7" s="145"/>
      <c r="F7" s="28"/>
      <c r="H7" s="30" t="s">
        <v>112</v>
      </c>
      <c r="I7" s="129"/>
      <c r="J7" s="130"/>
    </row>
    <row r="9" spans="2:10" s="1" customFormat="1" ht="45" x14ac:dyDescent="0.25">
      <c r="B9" s="10" t="s">
        <v>103</v>
      </c>
      <c r="C9" s="9"/>
      <c r="D9" s="31" t="s">
        <v>105</v>
      </c>
      <c r="E9" s="9"/>
      <c r="F9" s="31" t="s">
        <v>106</v>
      </c>
      <c r="G9" s="9"/>
      <c r="H9" s="31" t="s">
        <v>107</v>
      </c>
      <c r="I9" s="9"/>
      <c r="J9" s="10" t="s">
        <v>104</v>
      </c>
    </row>
    <row r="10" spans="2:10" x14ac:dyDescent="0.25">
      <c r="B10" s="3"/>
      <c r="D10" s="3"/>
      <c r="F10" s="3"/>
      <c r="H10" s="11"/>
      <c r="J10" s="11"/>
    </row>
    <row r="11" spans="2:10" x14ac:dyDescent="0.25">
      <c r="B11" s="3"/>
      <c r="D11" s="3"/>
      <c r="F11" s="3"/>
      <c r="H11" s="11"/>
      <c r="J11" s="11"/>
    </row>
    <row r="12" spans="2:10" x14ac:dyDescent="0.25">
      <c r="B12" s="3"/>
      <c r="D12" s="3"/>
      <c r="F12" s="3"/>
      <c r="H12" s="11"/>
      <c r="J12" s="11"/>
    </row>
    <row r="13" spans="2:10" x14ac:dyDescent="0.25">
      <c r="B13" s="3"/>
      <c r="D13" s="3"/>
      <c r="F13" s="3"/>
      <c r="H13" s="11"/>
      <c r="J13" s="11"/>
    </row>
    <row r="14" spans="2:10" x14ac:dyDescent="0.25">
      <c r="B14" s="3"/>
      <c r="D14" s="3"/>
      <c r="F14" s="3"/>
      <c r="H14" s="11"/>
      <c r="J14" s="11"/>
    </row>
    <row r="15" spans="2:10" x14ac:dyDescent="0.25">
      <c r="B15" s="3"/>
      <c r="D15" s="3"/>
      <c r="F15" s="3"/>
      <c r="H15" s="11"/>
      <c r="J15" s="11"/>
    </row>
    <row r="16" spans="2:10" x14ac:dyDescent="0.25">
      <c r="B16" s="3"/>
      <c r="D16" s="3"/>
      <c r="F16" s="3"/>
      <c r="H16" s="11"/>
      <c r="J16" s="11"/>
    </row>
    <row r="17" spans="2:10" x14ac:dyDescent="0.25">
      <c r="B17" s="3"/>
      <c r="D17" s="3"/>
      <c r="F17" s="3"/>
      <c r="H17" s="11"/>
      <c r="J17" s="11"/>
    </row>
    <row r="18" spans="2:10" x14ac:dyDescent="0.25">
      <c r="B18" s="3"/>
      <c r="D18" s="3"/>
      <c r="F18" s="3"/>
      <c r="H18" s="11"/>
      <c r="J18" s="11"/>
    </row>
    <row r="19" spans="2:10" x14ac:dyDescent="0.25">
      <c r="B19" s="3"/>
      <c r="D19" s="3"/>
      <c r="F19" s="3"/>
      <c r="H19" s="11"/>
      <c r="J19" s="11"/>
    </row>
    <row r="20" spans="2:10" x14ac:dyDescent="0.25">
      <c r="B20" s="3"/>
      <c r="D20" s="3"/>
      <c r="F20" s="3"/>
      <c r="H20" s="11"/>
      <c r="J20" s="11"/>
    </row>
    <row r="21" spans="2:10" x14ac:dyDescent="0.25">
      <c r="B21" s="3"/>
      <c r="D21" s="3"/>
      <c r="F21" s="3"/>
      <c r="H21" s="11"/>
      <c r="J21" s="11"/>
    </row>
    <row r="22" spans="2:10" x14ac:dyDescent="0.25">
      <c r="B22" s="3"/>
      <c r="D22" s="3"/>
      <c r="F22" s="3"/>
      <c r="H22" s="11"/>
      <c r="J22" s="11"/>
    </row>
    <row r="23" spans="2:10" x14ac:dyDescent="0.25">
      <c r="B23" s="3"/>
      <c r="D23" s="3"/>
      <c r="F23" s="3"/>
      <c r="H23" s="11"/>
      <c r="J23" s="11"/>
    </row>
    <row r="24" spans="2:10" x14ac:dyDescent="0.25">
      <c r="B24" s="3"/>
      <c r="D24" s="3"/>
      <c r="F24" s="3"/>
      <c r="H24" s="11"/>
      <c r="J24" s="11"/>
    </row>
    <row r="25" spans="2:10" x14ac:dyDescent="0.25">
      <c r="B25" s="3"/>
      <c r="D25" s="3"/>
      <c r="F25" s="3"/>
      <c r="H25" s="11"/>
      <c r="J25" s="11"/>
    </row>
    <row r="26" spans="2:10" x14ac:dyDescent="0.25">
      <c r="B26" s="3"/>
      <c r="D26" s="3"/>
      <c r="F26" s="3"/>
      <c r="H26" s="11"/>
      <c r="J26" s="11"/>
    </row>
    <row r="27" spans="2:10" x14ac:dyDescent="0.25">
      <c r="B27" s="3"/>
      <c r="D27" s="3"/>
      <c r="F27" s="3"/>
      <c r="H27" s="11"/>
      <c r="J27" s="11"/>
    </row>
  </sheetData>
  <mergeCells count="7">
    <mergeCell ref="B2:J2"/>
    <mergeCell ref="B4:D4"/>
    <mergeCell ref="H4:J4"/>
    <mergeCell ref="B5:D7"/>
    <mergeCell ref="I5:J5"/>
    <mergeCell ref="I6:J6"/>
    <mergeCell ref="I7:J7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J27"/>
  <sheetViews>
    <sheetView showGridLines="0" workbookViewId="0">
      <selection activeCell="B2" sqref="B2:J2"/>
    </sheetView>
  </sheetViews>
  <sheetFormatPr defaultRowHeight="15" x14ac:dyDescent="0.25"/>
  <cols>
    <col min="1" max="1" width="2.7109375" customWidth="1"/>
    <col min="2" max="2" width="10.140625" customWidth="1"/>
    <col min="3" max="3" width="1" customWidth="1"/>
    <col min="4" max="4" width="48.42578125" customWidth="1"/>
    <col min="5" max="5" width="0.7109375" customWidth="1"/>
    <col min="6" max="6" width="29.42578125" customWidth="1"/>
    <col min="7" max="7" width="1.140625" customWidth="1"/>
    <col min="8" max="8" width="21.28515625" style="1" customWidth="1"/>
    <col min="9" max="9" width="1.28515625" customWidth="1"/>
    <col min="10" max="10" width="21.28515625" style="1" customWidth="1"/>
  </cols>
  <sheetData>
    <row r="2" spans="2:10" ht="18.75" x14ac:dyDescent="0.3">
      <c r="B2" s="131" t="s">
        <v>102</v>
      </c>
      <c r="C2" s="132"/>
      <c r="D2" s="132"/>
      <c r="E2" s="132"/>
      <c r="F2" s="132"/>
      <c r="G2" s="132"/>
      <c r="H2" s="132"/>
      <c r="I2" s="132"/>
      <c r="J2" s="133"/>
    </row>
    <row r="4" spans="2:10" x14ac:dyDescent="0.25">
      <c r="B4" s="134" t="s">
        <v>20</v>
      </c>
      <c r="C4" s="135"/>
      <c r="D4" s="136"/>
      <c r="F4" s="17" t="s">
        <v>108</v>
      </c>
      <c r="H4" s="126" t="s">
        <v>109</v>
      </c>
      <c r="I4" s="126"/>
      <c r="J4" s="126"/>
    </row>
    <row r="5" spans="2:10" x14ac:dyDescent="0.25">
      <c r="B5" s="137" t="str">
        <f>DESDOBRAMENTO!D24</f>
        <v>CLIENTE 4</v>
      </c>
      <c r="C5" s="138"/>
      <c r="D5" s="139"/>
      <c r="F5" s="12">
        <f>COUNTA(D10:D1048576)</f>
        <v>0</v>
      </c>
      <c r="H5" s="29" t="s">
        <v>110</v>
      </c>
      <c r="I5" s="127"/>
      <c r="J5" s="128"/>
    </row>
    <row r="6" spans="2:10" x14ac:dyDescent="0.25">
      <c r="B6" s="140"/>
      <c r="C6" s="141"/>
      <c r="D6" s="142"/>
      <c r="F6" s="28"/>
      <c r="H6" s="29" t="s">
        <v>111</v>
      </c>
      <c r="I6" s="127"/>
      <c r="J6" s="128"/>
    </row>
    <row r="7" spans="2:10" x14ac:dyDescent="0.25">
      <c r="B7" s="143"/>
      <c r="C7" s="144"/>
      <c r="D7" s="145"/>
      <c r="F7" s="28"/>
      <c r="H7" s="30" t="s">
        <v>112</v>
      </c>
      <c r="I7" s="129"/>
      <c r="J7" s="130"/>
    </row>
    <row r="9" spans="2:10" s="1" customFormat="1" ht="45" x14ac:dyDescent="0.25">
      <c r="B9" s="10" t="s">
        <v>103</v>
      </c>
      <c r="C9" s="9"/>
      <c r="D9" s="31" t="s">
        <v>105</v>
      </c>
      <c r="E9" s="9"/>
      <c r="F9" s="31" t="s">
        <v>106</v>
      </c>
      <c r="G9" s="9"/>
      <c r="H9" s="31" t="s">
        <v>107</v>
      </c>
      <c r="I9" s="9"/>
      <c r="J9" s="10" t="s">
        <v>104</v>
      </c>
    </row>
    <row r="10" spans="2:10" x14ac:dyDescent="0.25">
      <c r="B10" s="3"/>
      <c r="D10" s="3"/>
      <c r="F10" s="3"/>
      <c r="H10" s="11"/>
      <c r="J10" s="11"/>
    </row>
    <row r="11" spans="2:10" x14ac:dyDescent="0.25">
      <c r="B11" s="3"/>
      <c r="D11" s="3"/>
      <c r="F11" s="3"/>
      <c r="H11" s="11"/>
      <c r="J11" s="11"/>
    </row>
    <row r="12" spans="2:10" x14ac:dyDescent="0.25">
      <c r="B12" s="3"/>
      <c r="D12" s="3"/>
      <c r="F12" s="3"/>
      <c r="H12" s="11"/>
      <c r="J12" s="11"/>
    </row>
    <row r="13" spans="2:10" x14ac:dyDescent="0.25">
      <c r="B13" s="3"/>
      <c r="D13" s="3"/>
      <c r="F13" s="3"/>
      <c r="H13" s="11"/>
      <c r="J13" s="11"/>
    </row>
    <row r="14" spans="2:10" x14ac:dyDescent="0.25">
      <c r="B14" s="3"/>
      <c r="D14" s="3"/>
      <c r="F14" s="3"/>
      <c r="H14" s="11"/>
      <c r="J14" s="11"/>
    </row>
    <row r="15" spans="2:10" x14ac:dyDescent="0.25">
      <c r="B15" s="3"/>
      <c r="D15" s="3"/>
      <c r="F15" s="3"/>
      <c r="H15" s="11"/>
      <c r="J15" s="11"/>
    </row>
    <row r="16" spans="2:10" x14ac:dyDescent="0.25">
      <c r="B16" s="3"/>
      <c r="D16" s="3"/>
      <c r="F16" s="3"/>
      <c r="H16" s="11"/>
      <c r="J16" s="11"/>
    </row>
    <row r="17" spans="2:10" x14ac:dyDescent="0.25">
      <c r="B17" s="3"/>
      <c r="D17" s="3"/>
      <c r="F17" s="3"/>
      <c r="H17" s="11"/>
      <c r="J17" s="11"/>
    </row>
    <row r="18" spans="2:10" x14ac:dyDescent="0.25">
      <c r="B18" s="3"/>
      <c r="D18" s="3"/>
      <c r="F18" s="3"/>
      <c r="H18" s="11"/>
      <c r="J18" s="11"/>
    </row>
    <row r="19" spans="2:10" x14ac:dyDescent="0.25">
      <c r="B19" s="3"/>
      <c r="D19" s="3"/>
      <c r="F19" s="3"/>
      <c r="H19" s="11"/>
      <c r="J19" s="11"/>
    </row>
    <row r="20" spans="2:10" x14ac:dyDescent="0.25">
      <c r="B20" s="3"/>
      <c r="D20" s="3"/>
      <c r="F20" s="3"/>
      <c r="H20" s="11"/>
      <c r="J20" s="11"/>
    </row>
    <row r="21" spans="2:10" x14ac:dyDescent="0.25">
      <c r="B21" s="3"/>
      <c r="D21" s="3"/>
      <c r="F21" s="3"/>
      <c r="H21" s="11"/>
      <c r="J21" s="11"/>
    </row>
    <row r="22" spans="2:10" x14ac:dyDescent="0.25">
      <c r="B22" s="3"/>
      <c r="D22" s="3"/>
      <c r="F22" s="3"/>
      <c r="H22" s="11"/>
      <c r="J22" s="11"/>
    </row>
    <row r="23" spans="2:10" x14ac:dyDescent="0.25">
      <c r="B23" s="3"/>
      <c r="D23" s="3"/>
      <c r="F23" s="3"/>
      <c r="H23" s="11"/>
      <c r="J23" s="11"/>
    </row>
    <row r="24" spans="2:10" x14ac:dyDescent="0.25">
      <c r="B24" s="3"/>
      <c r="D24" s="3"/>
      <c r="F24" s="3"/>
      <c r="H24" s="11"/>
      <c r="J24" s="11"/>
    </row>
    <row r="25" spans="2:10" x14ac:dyDescent="0.25">
      <c r="B25" s="3"/>
      <c r="D25" s="3"/>
      <c r="F25" s="3"/>
      <c r="H25" s="11"/>
      <c r="J25" s="11"/>
    </row>
    <row r="26" spans="2:10" x14ac:dyDescent="0.25">
      <c r="B26" s="3"/>
      <c r="D26" s="3"/>
      <c r="F26" s="3"/>
      <c r="H26" s="11"/>
      <c r="J26" s="11"/>
    </row>
    <row r="27" spans="2:10" x14ac:dyDescent="0.25">
      <c r="B27" s="3"/>
      <c r="D27" s="3"/>
      <c r="F27" s="3"/>
      <c r="H27" s="11"/>
      <c r="J27" s="11"/>
    </row>
  </sheetData>
  <mergeCells count="7">
    <mergeCell ref="B2:J2"/>
    <mergeCell ref="B4:D4"/>
    <mergeCell ref="H4:J4"/>
    <mergeCell ref="B5:D7"/>
    <mergeCell ref="I5:J5"/>
    <mergeCell ref="I6:J6"/>
    <mergeCell ref="I7:J7"/>
  </mergeCell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J27"/>
  <sheetViews>
    <sheetView showGridLines="0" workbookViewId="0">
      <selection activeCell="B2" sqref="B2:J2"/>
    </sheetView>
  </sheetViews>
  <sheetFormatPr defaultRowHeight="15" x14ac:dyDescent="0.25"/>
  <cols>
    <col min="1" max="1" width="2.7109375" customWidth="1"/>
    <col min="2" max="2" width="10.140625" customWidth="1"/>
    <col min="3" max="3" width="1" customWidth="1"/>
    <col min="4" max="4" width="48.42578125" customWidth="1"/>
    <col min="5" max="5" width="0.7109375" customWidth="1"/>
    <col min="6" max="6" width="29.42578125" customWidth="1"/>
    <col min="7" max="7" width="1.140625" customWidth="1"/>
    <col min="8" max="8" width="21.28515625" style="1" customWidth="1"/>
    <col min="9" max="9" width="1.28515625" customWidth="1"/>
    <col min="10" max="10" width="21.28515625" style="1" customWidth="1"/>
  </cols>
  <sheetData>
    <row r="2" spans="2:10" ht="18.75" x14ac:dyDescent="0.3">
      <c r="B2" s="131" t="s">
        <v>102</v>
      </c>
      <c r="C2" s="132"/>
      <c r="D2" s="132"/>
      <c r="E2" s="132"/>
      <c r="F2" s="132"/>
      <c r="G2" s="132"/>
      <c r="H2" s="132"/>
      <c r="I2" s="132"/>
      <c r="J2" s="133"/>
    </row>
    <row r="4" spans="2:10" x14ac:dyDescent="0.25">
      <c r="B4" s="134" t="s">
        <v>20</v>
      </c>
      <c r="C4" s="135"/>
      <c r="D4" s="136"/>
      <c r="F4" s="17" t="s">
        <v>108</v>
      </c>
      <c r="H4" s="126" t="s">
        <v>109</v>
      </c>
      <c r="I4" s="126"/>
      <c r="J4" s="126"/>
    </row>
    <row r="5" spans="2:10" x14ac:dyDescent="0.25">
      <c r="B5" s="137" t="str">
        <f>DESDOBRAMENTO!D26</f>
        <v>CLIENTE 5</v>
      </c>
      <c r="C5" s="138"/>
      <c r="D5" s="139"/>
      <c r="F5" s="12">
        <f>COUNTA(D10:D1048576)</f>
        <v>0</v>
      </c>
      <c r="H5" s="29" t="s">
        <v>110</v>
      </c>
      <c r="I5" s="127"/>
      <c r="J5" s="128"/>
    </row>
    <row r="6" spans="2:10" x14ac:dyDescent="0.25">
      <c r="B6" s="140"/>
      <c r="C6" s="141"/>
      <c r="D6" s="142"/>
      <c r="F6" s="28"/>
      <c r="H6" s="29" t="s">
        <v>111</v>
      </c>
      <c r="I6" s="127"/>
      <c r="J6" s="128"/>
    </row>
    <row r="7" spans="2:10" x14ac:dyDescent="0.25">
      <c r="B7" s="143"/>
      <c r="C7" s="144"/>
      <c r="D7" s="145"/>
      <c r="F7" s="28"/>
      <c r="H7" s="30" t="s">
        <v>112</v>
      </c>
      <c r="I7" s="129"/>
      <c r="J7" s="130"/>
    </row>
    <row r="9" spans="2:10" s="1" customFormat="1" ht="45" x14ac:dyDescent="0.25">
      <c r="B9" s="10" t="s">
        <v>103</v>
      </c>
      <c r="C9" s="9"/>
      <c r="D9" s="31" t="s">
        <v>105</v>
      </c>
      <c r="E9" s="9"/>
      <c r="F9" s="31" t="s">
        <v>106</v>
      </c>
      <c r="G9" s="9"/>
      <c r="H9" s="31" t="s">
        <v>107</v>
      </c>
      <c r="I9" s="9"/>
      <c r="J9" s="10" t="s">
        <v>104</v>
      </c>
    </row>
    <row r="10" spans="2:10" x14ac:dyDescent="0.25">
      <c r="B10" s="3"/>
      <c r="D10" s="3"/>
      <c r="F10" s="3"/>
      <c r="H10" s="11"/>
      <c r="J10" s="11"/>
    </row>
    <row r="11" spans="2:10" x14ac:dyDescent="0.25">
      <c r="B11" s="3"/>
      <c r="D11" s="3"/>
      <c r="F11" s="3"/>
      <c r="H11" s="11"/>
      <c r="J11" s="11"/>
    </row>
    <row r="12" spans="2:10" x14ac:dyDescent="0.25">
      <c r="B12" s="3"/>
      <c r="D12" s="3"/>
      <c r="F12" s="3"/>
      <c r="H12" s="11"/>
      <c r="J12" s="11"/>
    </row>
    <row r="13" spans="2:10" x14ac:dyDescent="0.25">
      <c r="B13" s="3"/>
      <c r="D13" s="3"/>
      <c r="F13" s="3"/>
      <c r="H13" s="11"/>
      <c r="J13" s="11"/>
    </row>
    <row r="14" spans="2:10" x14ac:dyDescent="0.25">
      <c r="B14" s="3"/>
      <c r="D14" s="3"/>
      <c r="F14" s="3"/>
      <c r="H14" s="11"/>
      <c r="J14" s="11"/>
    </row>
    <row r="15" spans="2:10" x14ac:dyDescent="0.25">
      <c r="B15" s="3"/>
      <c r="D15" s="3"/>
      <c r="F15" s="3"/>
      <c r="H15" s="11"/>
      <c r="J15" s="11"/>
    </row>
    <row r="16" spans="2:10" x14ac:dyDescent="0.25">
      <c r="B16" s="3"/>
      <c r="D16" s="3"/>
      <c r="F16" s="3"/>
      <c r="H16" s="11"/>
      <c r="J16" s="11"/>
    </row>
    <row r="17" spans="2:10" x14ac:dyDescent="0.25">
      <c r="B17" s="3"/>
      <c r="D17" s="3"/>
      <c r="F17" s="3"/>
      <c r="H17" s="11"/>
      <c r="J17" s="11"/>
    </row>
    <row r="18" spans="2:10" x14ac:dyDescent="0.25">
      <c r="B18" s="3"/>
      <c r="D18" s="3"/>
      <c r="F18" s="3"/>
      <c r="H18" s="11"/>
      <c r="J18" s="11"/>
    </row>
    <row r="19" spans="2:10" x14ac:dyDescent="0.25">
      <c r="B19" s="3"/>
      <c r="D19" s="3"/>
      <c r="F19" s="3"/>
      <c r="H19" s="11"/>
      <c r="J19" s="11"/>
    </row>
    <row r="20" spans="2:10" x14ac:dyDescent="0.25">
      <c r="B20" s="3"/>
      <c r="D20" s="3"/>
      <c r="F20" s="3"/>
      <c r="H20" s="11"/>
      <c r="J20" s="11"/>
    </row>
    <row r="21" spans="2:10" x14ac:dyDescent="0.25">
      <c r="B21" s="3"/>
      <c r="D21" s="3"/>
      <c r="F21" s="3"/>
      <c r="H21" s="11"/>
      <c r="J21" s="11"/>
    </row>
    <row r="22" spans="2:10" x14ac:dyDescent="0.25">
      <c r="B22" s="3"/>
      <c r="D22" s="3"/>
      <c r="F22" s="3"/>
      <c r="H22" s="11"/>
      <c r="J22" s="11"/>
    </row>
    <row r="23" spans="2:10" x14ac:dyDescent="0.25">
      <c r="B23" s="3"/>
      <c r="D23" s="3"/>
      <c r="F23" s="3"/>
      <c r="H23" s="11"/>
      <c r="J23" s="11"/>
    </row>
    <row r="24" spans="2:10" x14ac:dyDescent="0.25">
      <c r="B24" s="3"/>
      <c r="D24" s="3"/>
      <c r="F24" s="3"/>
      <c r="H24" s="11"/>
      <c r="J24" s="11"/>
    </row>
    <row r="25" spans="2:10" x14ac:dyDescent="0.25">
      <c r="B25" s="3"/>
      <c r="D25" s="3"/>
      <c r="F25" s="3"/>
      <c r="H25" s="11"/>
      <c r="J25" s="11"/>
    </row>
    <row r="26" spans="2:10" x14ac:dyDescent="0.25">
      <c r="B26" s="3"/>
      <c r="D26" s="3"/>
      <c r="F26" s="3"/>
      <c r="H26" s="11"/>
      <c r="J26" s="11"/>
    </row>
    <row r="27" spans="2:10" x14ac:dyDescent="0.25">
      <c r="B27" s="3"/>
      <c r="D27" s="3"/>
      <c r="F27" s="3"/>
      <c r="H27" s="11"/>
      <c r="J27" s="11"/>
    </row>
  </sheetData>
  <mergeCells count="7">
    <mergeCell ref="B2:J2"/>
    <mergeCell ref="B4:D4"/>
    <mergeCell ref="H4:J4"/>
    <mergeCell ref="B5:D7"/>
    <mergeCell ref="I5:J5"/>
    <mergeCell ref="I6:J6"/>
    <mergeCell ref="I7:J7"/>
  </mergeCell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J27"/>
  <sheetViews>
    <sheetView showGridLines="0" workbookViewId="0">
      <selection activeCell="B2" sqref="B2:J2"/>
    </sheetView>
  </sheetViews>
  <sheetFormatPr defaultRowHeight="15" x14ac:dyDescent="0.25"/>
  <cols>
    <col min="1" max="1" width="2.7109375" customWidth="1"/>
    <col min="2" max="2" width="10.140625" customWidth="1"/>
    <col min="3" max="3" width="1" customWidth="1"/>
    <col min="4" max="4" width="48.42578125" customWidth="1"/>
    <col min="5" max="5" width="0.7109375" customWidth="1"/>
    <col min="6" max="6" width="29.42578125" customWidth="1"/>
    <col min="7" max="7" width="1.140625" customWidth="1"/>
    <col min="8" max="8" width="21.28515625" style="1" customWidth="1"/>
    <col min="9" max="9" width="1.28515625" customWidth="1"/>
    <col min="10" max="10" width="21.28515625" style="1" customWidth="1"/>
  </cols>
  <sheetData>
    <row r="2" spans="2:10" ht="18.75" x14ac:dyDescent="0.3">
      <c r="B2" s="131" t="s">
        <v>102</v>
      </c>
      <c r="C2" s="132"/>
      <c r="D2" s="132"/>
      <c r="E2" s="132"/>
      <c r="F2" s="132"/>
      <c r="G2" s="132"/>
      <c r="H2" s="132"/>
      <c r="I2" s="132"/>
      <c r="J2" s="133"/>
    </row>
    <row r="4" spans="2:10" x14ac:dyDescent="0.25">
      <c r="B4" s="134" t="s">
        <v>20</v>
      </c>
      <c r="C4" s="135"/>
      <c r="D4" s="136"/>
      <c r="F4" s="17" t="s">
        <v>108</v>
      </c>
      <c r="H4" s="126" t="s">
        <v>109</v>
      </c>
      <c r="I4" s="126"/>
      <c r="J4" s="126"/>
    </row>
    <row r="5" spans="2:10" x14ac:dyDescent="0.25">
      <c r="B5" s="137" t="str">
        <f>DESDOBRAMENTO!D29</f>
        <v>PI 1</v>
      </c>
      <c r="C5" s="138"/>
      <c r="D5" s="139"/>
      <c r="F5" s="12">
        <f>COUNTA(D10:D1048576)</f>
        <v>0</v>
      </c>
      <c r="H5" s="29" t="s">
        <v>110</v>
      </c>
      <c r="I5" s="127"/>
      <c r="J5" s="128"/>
    </row>
    <row r="6" spans="2:10" x14ac:dyDescent="0.25">
      <c r="B6" s="140"/>
      <c r="C6" s="141"/>
      <c r="D6" s="142"/>
      <c r="F6" s="28"/>
      <c r="H6" s="29" t="s">
        <v>111</v>
      </c>
      <c r="I6" s="127"/>
      <c r="J6" s="128"/>
    </row>
    <row r="7" spans="2:10" x14ac:dyDescent="0.25">
      <c r="B7" s="143"/>
      <c r="C7" s="144"/>
      <c r="D7" s="145"/>
      <c r="F7" s="28"/>
      <c r="H7" s="30" t="s">
        <v>112</v>
      </c>
      <c r="I7" s="129"/>
      <c r="J7" s="130"/>
    </row>
    <row r="9" spans="2:10" s="1" customFormat="1" ht="45" x14ac:dyDescent="0.25">
      <c r="B9" s="10" t="s">
        <v>103</v>
      </c>
      <c r="C9" s="9"/>
      <c r="D9" s="31" t="s">
        <v>105</v>
      </c>
      <c r="E9" s="9"/>
      <c r="F9" s="31" t="s">
        <v>106</v>
      </c>
      <c r="G9" s="9"/>
      <c r="H9" s="31" t="s">
        <v>107</v>
      </c>
      <c r="I9" s="9"/>
      <c r="J9" s="10" t="s">
        <v>104</v>
      </c>
    </row>
    <row r="10" spans="2:10" x14ac:dyDescent="0.25">
      <c r="B10" s="3"/>
      <c r="D10" s="3"/>
      <c r="F10" s="3"/>
      <c r="H10" s="11"/>
      <c r="J10" s="11"/>
    </row>
    <row r="11" spans="2:10" x14ac:dyDescent="0.25">
      <c r="B11" s="3"/>
      <c r="D11" s="3"/>
      <c r="F11" s="3"/>
      <c r="H11" s="11"/>
      <c r="J11" s="11"/>
    </row>
    <row r="12" spans="2:10" x14ac:dyDescent="0.25">
      <c r="B12" s="3"/>
      <c r="D12" s="3"/>
      <c r="F12" s="3"/>
      <c r="H12" s="11"/>
      <c r="J12" s="11"/>
    </row>
    <row r="13" spans="2:10" x14ac:dyDescent="0.25">
      <c r="B13" s="3"/>
      <c r="D13" s="3"/>
      <c r="F13" s="3"/>
      <c r="H13" s="11"/>
      <c r="J13" s="11"/>
    </row>
    <row r="14" spans="2:10" x14ac:dyDescent="0.25">
      <c r="B14" s="3"/>
      <c r="D14" s="3"/>
      <c r="F14" s="3"/>
      <c r="H14" s="11"/>
      <c r="J14" s="11"/>
    </row>
    <row r="15" spans="2:10" x14ac:dyDescent="0.25">
      <c r="B15" s="3"/>
      <c r="D15" s="3"/>
      <c r="F15" s="3"/>
      <c r="H15" s="11"/>
      <c r="J15" s="11"/>
    </row>
    <row r="16" spans="2:10" x14ac:dyDescent="0.25">
      <c r="B16" s="3"/>
      <c r="D16" s="3"/>
      <c r="F16" s="3"/>
      <c r="H16" s="11"/>
      <c r="J16" s="11"/>
    </row>
    <row r="17" spans="2:10" x14ac:dyDescent="0.25">
      <c r="B17" s="3"/>
      <c r="D17" s="3"/>
      <c r="F17" s="3"/>
      <c r="H17" s="11"/>
      <c r="J17" s="11"/>
    </row>
    <row r="18" spans="2:10" x14ac:dyDescent="0.25">
      <c r="B18" s="3"/>
      <c r="D18" s="3"/>
      <c r="F18" s="3"/>
      <c r="H18" s="11"/>
      <c r="J18" s="11"/>
    </row>
    <row r="19" spans="2:10" x14ac:dyDescent="0.25">
      <c r="B19" s="3"/>
      <c r="D19" s="3"/>
      <c r="F19" s="3"/>
      <c r="H19" s="11"/>
      <c r="J19" s="11"/>
    </row>
    <row r="20" spans="2:10" x14ac:dyDescent="0.25">
      <c r="B20" s="3"/>
      <c r="D20" s="3"/>
      <c r="F20" s="3"/>
      <c r="H20" s="11"/>
      <c r="J20" s="11"/>
    </row>
    <row r="21" spans="2:10" x14ac:dyDescent="0.25">
      <c r="B21" s="3"/>
      <c r="D21" s="3"/>
      <c r="F21" s="3"/>
      <c r="H21" s="11"/>
      <c r="J21" s="11"/>
    </row>
    <row r="22" spans="2:10" x14ac:dyDescent="0.25">
      <c r="B22" s="3"/>
      <c r="D22" s="3"/>
      <c r="F22" s="3"/>
      <c r="H22" s="11"/>
      <c r="J22" s="11"/>
    </row>
    <row r="23" spans="2:10" x14ac:dyDescent="0.25">
      <c r="B23" s="3"/>
      <c r="D23" s="3"/>
      <c r="F23" s="3"/>
      <c r="H23" s="11"/>
      <c r="J23" s="11"/>
    </row>
    <row r="24" spans="2:10" x14ac:dyDescent="0.25">
      <c r="B24" s="3"/>
      <c r="D24" s="3"/>
      <c r="F24" s="3"/>
      <c r="H24" s="11"/>
      <c r="J24" s="11"/>
    </row>
    <row r="25" spans="2:10" x14ac:dyDescent="0.25">
      <c r="B25" s="3"/>
      <c r="D25" s="3"/>
      <c r="F25" s="3"/>
      <c r="H25" s="11"/>
      <c r="J25" s="11"/>
    </row>
    <row r="26" spans="2:10" x14ac:dyDescent="0.25">
      <c r="B26" s="3"/>
      <c r="D26" s="3"/>
      <c r="F26" s="3"/>
      <c r="H26" s="11"/>
      <c r="J26" s="11"/>
    </row>
    <row r="27" spans="2:10" x14ac:dyDescent="0.25">
      <c r="B27" s="3"/>
      <c r="D27" s="3"/>
      <c r="F27" s="3"/>
      <c r="H27" s="11"/>
      <c r="J27" s="11"/>
    </row>
  </sheetData>
  <mergeCells count="7">
    <mergeCell ref="B2:J2"/>
    <mergeCell ref="B4:D4"/>
    <mergeCell ref="H4:J4"/>
    <mergeCell ref="B5:D7"/>
    <mergeCell ref="I5:J5"/>
    <mergeCell ref="I6:J6"/>
    <mergeCell ref="I7:J7"/>
  </mergeCell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J27"/>
  <sheetViews>
    <sheetView showGridLines="0" workbookViewId="0">
      <selection activeCell="B2" sqref="B2:J2"/>
    </sheetView>
  </sheetViews>
  <sheetFormatPr defaultRowHeight="15" x14ac:dyDescent="0.25"/>
  <cols>
    <col min="1" max="1" width="2.7109375" customWidth="1"/>
    <col min="2" max="2" width="10.140625" customWidth="1"/>
    <col min="3" max="3" width="1" customWidth="1"/>
    <col min="4" max="4" width="48.42578125" customWidth="1"/>
    <col min="5" max="5" width="0.7109375" customWidth="1"/>
    <col min="6" max="6" width="29.42578125" customWidth="1"/>
    <col min="7" max="7" width="1.140625" customWidth="1"/>
    <col min="8" max="8" width="21.28515625" style="1" customWidth="1"/>
    <col min="9" max="9" width="1.28515625" customWidth="1"/>
    <col min="10" max="10" width="21.28515625" style="1" customWidth="1"/>
  </cols>
  <sheetData>
    <row r="2" spans="2:10" ht="18.75" x14ac:dyDescent="0.3">
      <c r="B2" s="131" t="s">
        <v>102</v>
      </c>
      <c r="C2" s="132"/>
      <c r="D2" s="132"/>
      <c r="E2" s="132"/>
      <c r="F2" s="132"/>
      <c r="G2" s="132"/>
      <c r="H2" s="132"/>
      <c r="I2" s="132"/>
      <c r="J2" s="133"/>
    </row>
    <row r="4" spans="2:10" x14ac:dyDescent="0.25">
      <c r="B4" s="134" t="s">
        <v>20</v>
      </c>
      <c r="C4" s="135"/>
      <c r="D4" s="136"/>
      <c r="F4" s="17" t="s">
        <v>108</v>
      </c>
      <c r="H4" s="126" t="s">
        <v>109</v>
      </c>
      <c r="I4" s="126"/>
      <c r="J4" s="126"/>
    </row>
    <row r="5" spans="2:10" x14ac:dyDescent="0.25">
      <c r="B5" s="137" t="str">
        <f>DESDOBRAMENTO!D31</f>
        <v>PI 2</v>
      </c>
      <c r="C5" s="138"/>
      <c r="D5" s="139"/>
      <c r="F5" s="12">
        <f>COUNTA(D10:D1048576)</f>
        <v>0</v>
      </c>
      <c r="H5" s="29" t="s">
        <v>110</v>
      </c>
      <c r="I5" s="127"/>
      <c r="J5" s="128"/>
    </row>
    <row r="6" spans="2:10" x14ac:dyDescent="0.25">
      <c r="B6" s="140"/>
      <c r="C6" s="141"/>
      <c r="D6" s="142"/>
      <c r="F6" s="28"/>
      <c r="H6" s="29" t="s">
        <v>111</v>
      </c>
      <c r="I6" s="127"/>
      <c r="J6" s="128"/>
    </row>
    <row r="7" spans="2:10" x14ac:dyDescent="0.25">
      <c r="B7" s="143"/>
      <c r="C7" s="144"/>
      <c r="D7" s="145"/>
      <c r="F7" s="28"/>
      <c r="H7" s="30" t="s">
        <v>112</v>
      </c>
      <c r="I7" s="129"/>
      <c r="J7" s="130"/>
    </row>
    <row r="9" spans="2:10" s="1" customFormat="1" ht="45" x14ac:dyDescent="0.25">
      <c r="B9" s="10" t="s">
        <v>103</v>
      </c>
      <c r="C9" s="9"/>
      <c r="D9" s="31" t="s">
        <v>105</v>
      </c>
      <c r="E9" s="9"/>
      <c r="F9" s="31" t="s">
        <v>106</v>
      </c>
      <c r="G9" s="9"/>
      <c r="H9" s="31" t="s">
        <v>107</v>
      </c>
      <c r="I9" s="9"/>
      <c r="J9" s="10" t="s">
        <v>104</v>
      </c>
    </row>
    <row r="10" spans="2:10" x14ac:dyDescent="0.25">
      <c r="B10" s="3"/>
      <c r="D10" s="3"/>
      <c r="F10" s="3"/>
      <c r="H10" s="11"/>
      <c r="J10" s="11"/>
    </row>
    <row r="11" spans="2:10" x14ac:dyDescent="0.25">
      <c r="B11" s="3"/>
      <c r="D11" s="3"/>
      <c r="F11" s="3"/>
      <c r="H11" s="11"/>
      <c r="J11" s="11"/>
    </row>
    <row r="12" spans="2:10" x14ac:dyDescent="0.25">
      <c r="B12" s="3"/>
      <c r="D12" s="3"/>
      <c r="F12" s="3"/>
      <c r="H12" s="11"/>
      <c r="J12" s="11"/>
    </row>
    <row r="13" spans="2:10" x14ac:dyDescent="0.25">
      <c r="B13" s="3"/>
      <c r="D13" s="3"/>
      <c r="F13" s="3"/>
      <c r="H13" s="11"/>
      <c r="J13" s="11"/>
    </row>
    <row r="14" spans="2:10" x14ac:dyDescent="0.25">
      <c r="B14" s="3"/>
      <c r="D14" s="3"/>
      <c r="F14" s="3"/>
      <c r="H14" s="11"/>
      <c r="J14" s="11"/>
    </row>
    <row r="15" spans="2:10" x14ac:dyDescent="0.25">
      <c r="B15" s="3"/>
      <c r="D15" s="3"/>
      <c r="F15" s="3"/>
      <c r="H15" s="11"/>
      <c r="J15" s="11"/>
    </row>
    <row r="16" spans="2:10" x14ac:dyDescent="0.25">
      <c r="B16" s="3"/>
      <c r="D16" s="3"/>
      <c r="F16" s="3"/>
      <c r="H16" s="11"/>
      <c r="J16" s="11"/>
    </row>
    <row r="17" spans="2:10" x14ac:dyDescent="0.25">
      <c r="B17" s="3"/>
      <c r="D17" s="3"/>
      <c r="F17" s="3"/>
      <c r="H17" s="11"/>
      <c r="J17" s="11"/>
    </row>
    <row r="18" spans="2:10" x14ac:dyDescent="0.25">
      <c r="B18" s="3"/>
      <c r="D18" s="3"/>
      <c r="F18" s="3"/>
      <c r="H18" s="11"/>
      <c r="J18" s="11"/>
    </row>
    <row r="19" spans="2:10" x14ac:dyDescent="0.25">
      <c r="B19" s="3"/>
      <c r="D19" s="3"/>
      <c r="F19" s="3"/>
      <c r="H19" s="11"/>
      <c r="J19" s="11"/>
    </row>
    <row r="20" spans="2:10" x14ac:dyDescent="0.25">
      <c r="B20" s="3"/>
      <c r="D20" s="3"/>
      <c r="F20" s="3"/>
      <c r="H20" s="11"/>
      <c r="J20" s="11"/>
    </row>
    <row r="21" spans="2:10" x14ac:dyDescent="0.25">
      <c r="B21" s="3"/>
      <c r="D21" s="3"/>
      <c r="F21" s="3"/>
      <c r="H21" s="11"/>
      <c r="J21" s="11"/>
    </row>
    <row r="22" spans="2:10" x14ac:dyDescent="0.25">
      <c r="B22" s="3"/>
      <c r="D22" s="3"/>
      <c r="F22" s="3"/>
      <c r="H22" s="11"/>
      <c r="J22" s="11"/>
    </row>
    <row r="23" spans="2:10" x14ac:dyDescent="0.25">
      <c r="B23" s="3"/>
      <c r="D23" s="3"/>
      <c r="F23" s="3"/>
      <c r="H23" s="11"/>
      <c r="J23" s="11"/>
    </row>
    <row r="24" spans="2:10" x14ac:dyDescent="0.25">
      <c r="B24" s="3"/>
      <c r="D24" s="3"/>
      <c r="F24" s="3"/>
      <c r="H24" s="11"/>
      <c r="J24" s="11"/>
    </row>
    <row r="25" spans="2:10" x14ac:dyDescent="0.25">
      <c r="B25" s="3"/>
      <c r="D25" s="3"/>
      <c r="F25" s="3"/>
      <c r="H25" s="11"/>
      <c r="J25" s="11"/>
    </row>
    <row r="26" spans="2:10" x14ac:dyDescent="0.25">
      <c r="B26" s="3"/>
      <c r="D26" s="3"/>
      <c r="F26" s="3"/>
      <c r="H26" s="11"/>
      <c r="J26" s="11"/>
    </row>
    <row r="27" spans="2:10" x14ac:dyDescent="0.25">
      <c r="B27" s="3"/>
      <c r="D27" s="3"/>
      <c r="F27" s="3"/>
      <c r="H27" s="11"/>
      <c r="J27" s="11"/>
    </row>
  </sheetData>
  <mergeCells count="7">
    <mergeCell ref="B2:J2"/>
    <mergeCell ref="B4:D4"/>
    <mergeCell ref="H4:J4"/>
    <mergeCell ref="B5:D7"/>
    <mergeCell ref="I5:J5"/>
    <mergeCell ref="I6:J6"/>
    <mergeCell ref="I7:J7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3"/>
  <sheetViews>
    <sheetView showGridLines="0" workbookViewId="0">
      <selection activeCell="B2" sqref="B2:C2"/>
    </sheetView>
  </sheetViews>
  <sheetFormatPr defaultColWidth="0" defaultRowHeight="15" zeroHeight="1" x14ac:dyDescent="0.25"/>
  <cols>
    <col min="1" max="1" width="2.85546875" customWidth="1"/>
    <col min="2" max="3" width="64.42578125" customWidth="1"/>
    <col min="4" max="4" width="3.5703125" customWidth="1"/>
    <col min="5" max="16384" width="9.140625" hidden="1"/>
  </cols>
  <sheetData>
    <row r="1" spans="2:3" ht="5.25" customHeight="1" x14ac:dyDescent="0.25"/>
    <row r="2" spans="2:3" ht="18.75" x14ac:dyDescent="0.3">
      <c r="B2" s="84" t="s">
        <v>78</v>
      </c>
      <c r="C2" s="85"/>
    </row>
    <row r="3" spans="2:3" x14ac:dyDescent="0.25">
      <c r="B3" s="86" t="str">
        <f>INICIO!G8</f>
        <v>[Digite aqui o nome da empresa]</v>
      </c>
      <c r="C3" s="87"/>
    </row>
    <row r="4" spans="2:3" ht="6" customHeight="1" x14ac:dyDescent="0.25"/>
    <row r="5" spans="2:3" ht="26.25" customHeight="1" x14ac:dyDescent="0.25">
      <c r="B5" s="8" t="s">
        <v>0</v>
      </c>
      <c r="C5" s="8" t="s">
        <v>77</v>
      </c>
    </row>
    <row r="6" spans="2:3" ht="27" x14ac:dyDescent="0.25">
      <c r="B6" s="6" t="s">
        <v>74</v>
      </c>
      <c r="C6" s="6" t="s">
        <v>73</v>
      </c>
    </row>
    <row r="7" spans="2:3" x14ac:dyDescent="0.25">
      <c r="B7" s="3"/>
      <c r="C7" s="3"/>
    </row>
    <row r="8" spans="2:3" x14ac:dyDescent="0.25">
      <c r="B8" s="3"/>
      <c r="C8" s="3"/>
    </row>
    <row r="9" spans="2:3" x14ac:dyDescent="0.25">
      <c r="B9" s="3"/>
      <c r="C9" s="3"/>
    </row>
    <row r="10" spans="2:3" x14ac:dyDescent="0.25">
      <c r="B10" s="3"/>
      <c r="C10" s="3"/>
    </row>
    <row r="11" spans="2:3" x14ac:dyDescent="0.25">
      <c r="B11" s="3"/>
      <c r="C11" s="3"/>
    </row>
    <row r="12" spans="2:3" x14ac:dyDescent="0.25">
      <c r="B12" s="3"/>
      <c r="C12" s="3"/>
    </row>
    <row r="13" spans="2:3" x14ac:dyDescent="0.25">
      <c r="B13" s="3"/>
      <c r="C13" s="3"/>
    </row>
    <row r="14" spans="2:3" x14ac:dyDescent="0.25">
      <c r="B14" s="3"/>
      <c r="C14" s="3"/>
    </row>
    <row r="15" spans="2:3" x14ac:dyDescent="0.25">
      <c r="B15" s="3"/>
      <c r="C15" s="3"/>
    </row>
    <row r="16" spans="2:3" x14ac:dyDescent="0.25">
      <c r="B16" s="3"/>
      <c r="C16" s="3"/>
    </row>
    <row r="17" spans="2:3" x14ac:dyDescent="0.25">
      <c r="B17" s="3"/>
      <c r="C17" s="3"/>
    </row>
    <row r="18" spans="2:3" x14ac:dyDescent="0.25">
      <c r="B18" s="3"/>
      <c r="C18" s="3"/>
    </row>
    <row r="19" spans="2:3" ht="27" x14ac:dyDescent="0.25">
      <c r="B19" s="6" t="s">
        <v>75</v>
      </c>
      <c r="C19" s="6" t="s">
        <v>76</v>
      </c>
    </row>
    <row r="20" spans="2:3" x14ac:dyDescent="0.25">
      <c r="B20" s="3"/>
      <c r="C20" s="3"/>
    </row>
    <row r="21" spans="2:3" x14ac:dyDescent="0.25">
      <c r="B21" s="3"/>
      <c r="C21" s="3"/>
    </row>
    <row r="22" spans="2:3" x14ac:dyDescent="0.25">
      <c r="B22" s="3"/>
      <c r="C22" s="3"/>
    </row>
    <row r="23" spans="2:3" x14ac:dyDescent="0.25">
      <c r="B23" s="3"/>
      <c r="C23" s="3"/>
    </row>
    <row r="24" spans="2:3" x14ac:dyDescent="0.25">
      <c r="B24" s="3"/>
      <c r="C24" s="3"/>
    </row>
    <row r="25" spans="2:3" x14ac:dyDescent="0.25">
      <c r="B25" s="3"/>
      <c r="C25" s="3"/>
    </row>
    <row r="26" spans="2:3" x14ac:dyDescent="0.25">
      <c r="B26" s="3"/>
      <c r="C26" s="3"/>
    </row>
    <row r="27" spans="2:3" x14ac:dyDescent="0.25">
      <c r="B27" s="3"/>
      <c r="C27" s="3"/>
    </row>
    <row r="28" spans="2:3" x14ac:dyDescent="0.25">
      <c r="B28" s="3"/>
      <c r="C28" s="3"/>
    </row>
    <row r="29" spans="2:3" x14ac:dyDescent="0.25">
      <c r="B29" s="3"/>
      <c r="C29" s="3"/>
    </row>
    <row r="30" spans="2:3" x14ac:dyDescent="0.25">
      <c r="B30" s="3"/>
      <c r="C30" s="3"/>
    </row>
    <row r="31" spans="2:3" x14ac:dyDescent="0.25">
      <c r="B31" s="3"/>
      <c r="C31" s="3"/>
    </row>
    <row r="32" spans="2:3" x14ac:dyDescent="0.25"/>
    <row r="33" x14ac:dyDescent="0.25"/>
  </sheetData>
  <sheetProtection algorithmName="SHA-512" hashValue="dEIxtuPFjiYD23VrfZMczcKNrqU6j5kksj9zDZfILdE+xXZevJGHjULubk30rCovsPa+RVCUBDHxcBtJvlCaWQ==" saltValue="j597H82VR1+MGHDi3e+UnA==" spinCount="100000" sheet="1" objects="1" scenarios="1"/>
  <mergeCells count="2">
    <mergeCell ref="B2:C2"/>
    <mergeCell ref="B3:C3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J27"/>
  <sheetViews>
    <sheetView showGridLines="0" workbookViewId="0">
      <selection activeCell="B2" sqref="B2:J2"/>
    </sheetView>
  </sheetViews>
  <sheetFormatPr defaultRowHeight="15" x14ac:dyDescent="0.25"/>
  <cols>
    <col min="1" max="1" width="2.7109375" customWidth="1"/>
    <col min="2" max="2" width="10.140625" customWidth="1"/>
    <col min="3" max="3" width="1" customWidth="1"/>
    <col min="4" max="4" width="48.42578125" customWidth="1"/>
    <col min="5" max="5" width="0.7109375" customWidth="1"/>
    <col min="6" max="6" width="29.42578125" customWidth="1"/>
    <col min="7" max="7" width="1.140625" customWidth="1"/>
    <col min="8" max="8" width="21.28515625" style="1" customWidth="1"/>
    <col min="9" max="9" width="1.28515625" customWidth="1"/>
    <col min="10" max="10" width="21.28515625" style="1" customWidth="1"/>
  </cols>
  <sheetData>
    <row r="2" spans="2:10" ht="18.75" x14ac:dyDescent="0.3">
      <c r="B2" s="131" t="s">
        <v>102</v>
      </c>
      <c r="C2" s="132"/>
      <c r="D2" s="132"/>
      <c r="E2" s="132"/>
      <c r="F2" s="132"/>
      <c r="G2" s="132"/>
      <c r="H2" s="132"/>
      <c r="I2" s="132"/>
      <c r="J2" s="133"/>
    </row>
    <row r="4" spans="2:10" x14ac:dyDescent="0.25">
      <c r="B4" s="134" t="s">
        <v>20</v>
      </c>
      <c r="C4" s="135"/>
      <c r="D4" s="136"/>
      <c r="F4" s="17" t="s">
        <v>108</v>
      </c>
      <c r="H4" s="126" t="s">
        <v>109</v>
      </c>
      <c r="I4" s="126"/>
      <c r="J4" s="126"/>
    </row>
    <row r="5" spans="2:10" x14ac:dyDescent="0.25">
      <c r="B5" s="137" t="str">
        <f>DESDOBRAMENTO!D33</f>
        <v>PI 3</v>
      </c>
      <c r="C5" s="138"/>
      <c r="D5" s="139"/>
      <c r="F5" s="12">
        <f>COUNTA(D10:D1048576)</f>
        <v>0</v>
      </c>
      <c r="H5" s="29" t="s">
        <v>110</v>
      </c>
      <c r="I5" s="127"/>
      <c r="J5" s="128"/>
    </row>
    <row r="6" spans="2:10" x14ac:dyDescent="0.25">
      <c r="B6" s="140"/>
      <c r="C6" s="141"/>
      <c r="D6" s="142"/>
      <c r="F6" s="28"/>
      <c r="H6" s="29" t="s">
        <v>111</v>
      </c>
      <c r="I6" s="127"/>
      <c r="J6" s="128"/>
    </row>
    <row r="7" spans="2:10" x14ac:dyDescent="0.25">
      <c r="B7" s="143"/>
      <c r="C7" s="144"/>
      <c r="D7" s="145"/>
      <c r="F7" s="28"/>
      <c r="H7" s="30" t="s">
        <v>112</v>
      </c>
      <c r="I7" s="129"/>
      <c r="J7" s="130"/>
    </row>
    <row r="9" spans="2:10" s="1" customFormat="1" ht="45" x14ac:dyDescent="0.25">
      <c r="B9" s="10" t="s">
        <v>103</v>
      </c>
      <c r="C9" s="9"/>
      <c r="D9" s="31" t="s">
        <v>105</v>
      </c>
      <c r="E9" s="9"/>
      <c r="F9" s="31" t="s">
        <v>106</v>
      </c>
      <c r="G9" s="9"/>
      <c r="H9" s="31" t="s">
        <v>107</v>
      </c>
      <c r="I9" s="9"/>
      <c r="J9" s="10" t="s">
        <v>104</v>
      </c>
    </row>
    <row r="10" spans="2:10" x14ac:dyDescent="0.25">
      <c r="B10" s="3"/>
      <c r="D10" s="3"/>
      <c r="F10" s="3"/>
      <c r="H10" s="11"/>
      <c r="J10" s="11"/>
    </row>
    <row r="11" spans="2:10" x14ac:dyDescent="0.25">
      <c r="B11" s="3"/>
      <c r="D11" s="3"/>
      <c r="F11" s="3"/>
      <c r="H11" s="11"/>
      <c r="J11" s="11"/>
    </row>
    <row r="12" spans="2:10" x14ac:dyDescent="0.25">
      <c r="B12" s="3"/>
      <c r="D12" s="3"/>
      <c r="F12" s="3"/>
      <c r="H12" s="11"/>
      <c r="J12" s="11"/>
    </row>
    <row r="13" spans="2:10" x14ac:dyDescent="0.25">
      <c r="B13" s="3"/>
      <c r="D13" s="3"/>
      <c r="F13" s="3"/>
      <c r="H13" s="11"/>
      <c r="J13" s="11"/>
    </row>
    <row r="14" spans="2:10" x14ac:dyDescent="0.25">
      <c r="B14" s="3"/>
      <c r="D14" s="3"/>
      <c r="F14" s="3"/>
      <c r="H14" s="11"/>
      <c r="J14" s="11"/>
    </row>
    <row r="15" spans="2:10" x14ac:dyDescent="0.25">
      <c r="B15" s="3"/>
      <c r="D15" s="3"/>
      <c r="F15" s="3"/>
      <c r="H15" s="11"/>
      <c r="J15" s="11"/>
    </row>
    <row r="16" spans="2:10" x14ac:dyDescent="0.25">
      <c r="B16" s="3"/>
      <c r="D16" s="3"/>
      <c r="F16" s="3"/>
      <c r="H16" s="11"/>
      <c r="J16" s="11"/>
    </row>
    <row r="17" spans="2:10" x14ac:dyDescent="0.25">
      <c r="B17" s="3"/>
      <c r="D17" s="3"/>
      <c r="F17" s="3"/>
      <c r="H17" s="11"/>
      <c r="J17" s="11"/>
    </row>
    <row r="18" spans="2:10" x14ac:dyDescent="0.25">
      <c r="B18" s="3"/>
      <c r="D18" s="3"/>
      <c r="F18" s="3"/>
      <c r="H18" s="11"/>
      <c r="J18" s="11"/>
    </row>
    <row r="19" spans="2:10" x14ac:dyDescent="0.25">
      <c r="B19" s="3"/>
      <c r="D19" s="3"/>
      <c r="F19" s="3"/>
      <c r="H19" s="11"/>
      <c r="J19" s="11"/>
    </row>
    <row r="20" spans="2:10" x14ac:dyDescent="0.25">
      <c r="B20" s="3"/>
      <c r="D20" s="3"/>
      <c r="F20" s="3"/>
      <c r="H20" s="11"/>
      <c r="J20" s="11"/>
    </row>
    <row r="21" spans="2:10" x14ac:dyDescent="0.25">
      <c r="B21" s="3"/>
      <c r="D21" s="3"/>
      <c r="F21" s="3"/>
      <c r="H21" s="11"/>
      <c r="J21" s="11"/>
    </row>
    <row r="22" spans="2:10" x14ac:dyDescent="0.25">
      <c r="B22" s="3"/>
      <c r="D22" s="3"/>
      <c r="F22" s="3"/>
      <c r="H22" s="11"/>
      <c r="J22" s="11"/>
    </row>
    <row r="23" spans="2:10" x14ac:dyDescent="0.25">
      <c r="B23" s="3"/>
      <c r="D23" s="3"/>
      <c r="F23" s="3"/>
      <c r="H23" s="11"/>
      <c r="J23" s="11"/>
    </row>
    <row r="24" spans="2:10" x14ac:dyDescent="0.25">
      <c r="B24" s="3"/>
      <c r="D24" s="3"/>
      <c r="F24" s="3"/>
      <c r="H24" s="11"/>
      <c r="J24" s="11"/>
    </row>
    <row r="25" spans="2:10" x14ac:dyDescent="0.25">
      <c r="B25" s="3"/>
      <c r="D25" s="3"/>
      <c r="F25" s="3"/>
      <c r="H25" s="11"/>
      <c r="J25" s="11"/>
    </row>
    <row r="26" spans="2:10" x14ac:dyDescent="0.25">
      <c r="B26" s="3"/>
      <c r="D26" s="3"/>
      <c r="F26" s="3"/>
      <c r="H26" s="11"/>
      <c r="J26" s="11"/>
    </row>
    <row r="27" spans="2:10" x14ac:dyDescent="0.25">
      <c r="B27" s="3"/>
      <c r="D27" s="3"/>
      <c r="F27" s="3"/>
      <c r="H27" s="11"/>
      <c r="J27" s="11"/>
    </row>
  </sheetData>
  <mergeCells count="7">
    <mergeCell ref="B2:J2"/>
    <mergeCell ref="B4:D4"/>
    <mergeCell ref="H4:J4"/>
    <mergeCell ref="B5:D7"/>
    <mergeCell ref="I5:J5"/>
    <mergeCell ref="I6:J6"/>
    <mergeCell ref="I7:J7"/>
  </mergeCells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J27"/>
  <sheetViews>
    <sheetView showGridLines="0" workbookViewId="0">
      <selection activeCell="B2" sqref="B2:J2"/>
    </sheetView>
  </sheetViews>
  <sheetFormatPr defaultRowHeight="15" x14ac:dyDescent="0.25"/>
  <cols>
    <col min="1" max="1" width="2.7109375" customWidth="1"/>
    <col min="2" max="2" width="10.140625" customWidth="1"/>
    <col min="3" max="3" width="1" customWidth="1"/>
    <col min="4" max="4" width="48.42578125" customWidth="1"/>
    <col min="5" max="5" width="0.7109375" customWidth="1"/>
    <col min="6" max="6" width="29.42578125" customWidth="1"/>
    <col min="7" max="7" width="1.140625" customWidth="1"/>
    <col min="8" max="8" width="21.28515625" style="1" customWidth="1"/>
    <col min="9" max="9" width="1.28515625" customWidth="1"/>
    <col min="10" max="10" width="21.28515625" style="1" customWidth="1"/>
  </cols>
  <sheetData>
    <row r="2" spans="2:10" ht="18.75" x14ac:dyDescent="0.3">
      <c r="B2" s="131" t="s">
        <v>102</v>
      </c>
      <c r="C2" s="132"/>
      <c r="D2" s="132"/>
      <c r="E2" s="132"/>
      <c r="F2" s="132"/>
      <c r="G2" s="132"/>
      <c r="H2" s="132"/>
      <c r="I2" s="132"/>
      <c r="J2" s="133"/>
    </row>
    <row r="4" spans="2:10" x14ac:dyDescent="0.25">
      <c r="B4" s="134" t="s">
        <v>20</v>
      </c>
      <c r="C4" s="135"/>
      <c r="D4" s="136"/>
      <c r="F4" s="17" t="s">
        <v>108</v>
      </c>
      <c r="H4" s="126" t="s">
        <v>109</v>
      </c>
      <c r="I4" s="126"/>
      <c r="J4" s="126"/>
    </row>
    <row r="5" spans="2:10" x14ac:dyDescent="0.25">
      <c r="B5" s="137" t="str">
        <f>DESDOBRAMENTO!D35</f>
        <v>PI 4</v>
      </c>
      <c r="C5" s="138"/>
      <c r="D5" s="139"/>
      <c r="F5" s="12">
        <f>COUNTA(D10:D1048576)</f>
        <v>0</v>
      </c>
      <c r="H5" s="29" t="s">
        <v>110</v>
      </c>
      <c r="I5" s="127"/>
      <c r="J5" s="128"/>
    </row>
    <row r="6" spans="2:10" x14ac:dyDescent="0.25">
      <c r="B6" s="140"/>
      <c r="C6" s="141"/>
      <c r="D6" s="142"/>
      <c r="F6" s="28"/>
      <c r="H6" s="29" t="s">
        <v>111</v>
      </c>
      <c r="I6" s="127"/>
      <c r="J6" s="128"/>
    </row>
    <row r="7" spans="2:10" x14ac:dyDescent="0.25">
      <c r="B7" s="143"/>
      <c r="C7" s="144"/>
      <c r="D7" s="145"/>
      <c r="F7" s="28"/>
      <c r="H7" s="30" t="s">
        <v>112</v>
      </c>
      <c r="I7" s="129"/>
      <c r="J7" s="130"/>
    </row>
    <row r="9" spans="2:10" s="1" customFormat="1" ht="45" x14ac:dyDescent="0.25">
      <c r="B9" s="10" t="s">
        <v>103</v>
      </c>
      <c r="C9" s="9"/>
      <c r="D9" s="31" t="s">
        <v>105</v>
      </c>
      <c r="E9" s="9"/>
      <c r="F9" s="31" t="s">
        <v>106</v>
      </c>
      <c r="G9" s="9"/>
      <c r="H9" s="31" t="s">
        <v>107</v>
      </c>
      <c r="I9" s="9"/>
      <c r="J9" s="10" t="s">
        <v>104</v>
      </c>
    </row>
    <row r="10" spans="2:10" x14ac:dyDescent="0.25">
      <c r="B10" s="3"/>
      <c r="D10" s="3"/>
      <c r="F10" s="3"/>
      <c r="H10" s="11"/>
      <c r="J10" s="11"/>
    </row>
    <row r="11" spans="2:10" x14ac:dyDescent="0.25">
      <c r="B11" s="3"/>
      <c r="D11" s="3"/>
      <c r="F11" s="3"/>
      <c r="H11" s="11"/>
      <c r="J11" s="11"/>
    </row>
    <row r="12" spans="2:10" x14ac:dyDescent="0.25">
      <c r="B12" s="3"/>
      <c r="D12" s="3"/>
      <c r="F12" s="3"/>
      <c r="H12" s="11"/>
      <c r="J12" s="11"/>
    </row>
    <row r="13" spans="2:10" x14ac:dyDescent="0.25">
      <c r="B13" s="3"/>
      <c r="D13" s="3"/>
      <c r="F13" s="3"/>
      <c r="H13" s="11"/>
      <c r="J13" s="11"/>
    </row>
    <row r="14" spans="2:10" x14ac:dyDescent="0.25">
      <c r="B14" s="3"/>
      <c r="D14" s="3"/>
      <c r="F14" s="3"/>
      <c r="H14" s="11"/>
      <c r="J14" s="11"/>
    </row>
    <row r="15" spans="2:10" x14ac:dyDescent="0.25">
      <c r="B15" s="3"/>
      <c r="D15" s="3"/>
      <c r="F15" s="3"/>
      <c r="H15" s="11"/>
      <c r="J15" s="11"/>
    </row>
    <row r="16" spans="2:10" x14ac:dyDescent="0.25">
      <c r="B16" s="3"/>
      <c r="D16" s="3"/>
      <c r="F16" s="3"/>
      <c r="H16" s="11"/>
      <c r="J16" s="11"/>
    </row>
    <row r="17" spans="2:10" x14ac:dyDescent="0.25">
      <c r="B17" s="3"/>
      <c r="D17" s="3"/>
      <c r="F17" s="3"/>
      <c r="H17" s="11"/>
      <c r="J17" s="11"/>
    </row>
    <row r="18" spans="2:10" x14ac:dyDescent="0.25">
      <c r="B18" s="3"/>
      <c r="D18" s="3"/>
      <c r="F18" s="3"/>
      <c r="H18" s="11"/>
      <c r="J18" s="11"/>
    </row>
    <row r="19" spans="2:10" x14ac:dyDescent="0.25">
      <c r="B19" s="3"/>
      <c r="D19" s="3"/>
      <c r="F19" s="3"/>
      <c r="H19" s="11"/>
      <c r="J19" s="11"/>
    </row>
    <row r="20" spans="2:10" x14ac:dyDescent="0.25">
      <c r="B20" s="3"/>
      <c r="D20" s="3"/>
      <c r="F20" s="3"/>
      <c r="H20" s="11"/>
      <c r="J20" s="11"/>
    </row>
    <row r="21" spans="2:10" x14ac:dyDescent="0.25">
      <c r="B21" s="3"/>
      <c r="D21" s="3"/>
      <c r="F21" s="3"/>
      <c r="H21" s="11"/>
      <c r="J21" s="11"/>
    </row>
    <row r="22" spans="2:10" x14ac:dyDescent="0.25">
      <c r="B22" s="3"/>
      <c r="D22" s="3"/>
      <c r="F22" s="3"/>
      <c r="H22" s="11"/>
      <c r="J22" s="11"/>
    </row>
    <row r="23" spans="2:10" x14ac:dyDescent="0.25">
      <c r="B23" s="3"/>
      <c r="D23" s="3"/>
      <c r="F23" s="3"/>
      <c r="H23" s="11"/>
      <c r="J23" s="11"/>
    </row>
    <row r="24" spans="2:10" x14ac:dyDescent="0.25">
      <c r="B24" s="3"/>
      <c r="D24" s="3"/>
      <c r="F24" s="3"/>
      <c r="H24" s="11"/>
      <c r="J24" s="11"/>
    </row>
    <row r="25" spans="2:10" x14ac:dyDescent="0.25">
      <c r="B25" s="3"/>
      <c r="D25" s="3"/>
      <c r="F25" s="3"/>
      <c r="H25" s="11"/>
      <c r="J25" s="11"/>
    </row>
    <row r="26" spans="2:10" x14ac:dyDescent="0.25">
      <c r="B26" s="3"/>
      <c r="D26" s="3"/>
      <c r="F26" s="3"/>
      <c r="H26" s="11"/>
      <c r="J26" s="11"/>
    </row>
    <row r="27" spans="2:10" x14ac:dyDescent="0.25">
      <c r="B27" s="3"/>
      <c r="D27" s="3"/>
      <c r="F27" s="3"/>
      <c r="H27" s="11"/>
      <c r="J27" s="11"/>
    </row>
  </sheetData>
  <mergeCells count="7">
    <mergeCell ref="B2:J2"/>
    <mergeCell ref="B4:D4"/>
    <mergeCell ref="H4:J4"/>
    <mergeCell ref="B5:D7"/>
    <mergeCell ref="I5:J5"/>
    <mergeCell ref="I6:J6"/>
    <mergeCell ref="I7:J7"/>
  </mergeCells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J27"/>
  <sheetViews>
    <sheetView showGridLines="0" workbookViewId="0">
      <selection activeCell="B2" sqref="B2:J2"/>
    </sheetView>
  </sheetViews>
  <sheetFormatPr defaultRowHeight="15" x14ac:dyDescent="0.25"/>
  <cols>
    <col min="1" max="1" width="2.7109375" customWidth="1"/>
    <col min="2" max="2" width="10.140625" customWidth="1"/>
    <col min="3" max="3" width="1" customWidth="1"/>
    <col min="4" max="4" width="48.42578125" customWidth="1"/>
    <col min="5" max="5" width="0.7109375" customWidth="1"/>
    <col min="6" max="6" width="29.42578125" customWidth="1"/>
    <col min="7" max="7" width="1.140625" customWidth="1"/>
    <col min="8" max="8" width="21.28515625" style="1" customWidth="1"/>
    <col min="9" max="9" width="1.28515625" customWidth="1"/>
    <col min="10" max="10" width="21.28515625" style="1" customWidth="1"/>
  </cols>
  <sheetData>
    <row r="2" spans="2:10" ht="18.75" x14ac:dyDescent="0.3">
      <c r="B2" s="131" t="s">
        <v>102</v>
      </c>
      <c r="C2" s="132"/>
      <c r="D2" s="132"/>
      <c r="E2" s="132"/>
      <c r="F2" s="132"/>
      <c r="G2" s="132"/>
      <c r="H2" s="132"/>
      <c r="I2" s="132"/>
      <c r="J2" s="133"/>
    </row>
    <row r="4" spans="2:10" x14ac:dyDescent="0.25">
      <c r="B4" s="134" t="s">
        <v>20</v>
      </c>
      <c r="C4" s="135"/>
      <c r="D4" s="136"/>
      <c r="F4" s="17" t="s">
        <v>108</v>
      </c>
      <c r="H4" s="126" t="s">
        <v>109</v>
      </c>
      <c r="I4" s="126"/>
      <c r="J4" s="126"/>
    </row>
    <row r="5" spans="2:10" x14ac:dyDescent="0.25">
      <c r="B5" s="137" t="str">
        <f>DESDOBRAMENTO!D37</f>
        <v>PI 5</v>
      </c>
      <c r="C5" s="138"/>
      <c r="D5" s="139"/>
      <c r="F5" s="12">
        <f>COUNTA(D10:D1048576)</f>
        <v>0</v>
      </c>
      <c r="H5" s="29" t="s">
        <v>110</v>
      </c>
      <c r="I5" s="127"/>
      <c r="J5" s="128"/>
    </row>
    <row r="6" spans="2:10" x14ac:dyDescent="0.25">
      <c r="B6" s="140"/>
      <c r="C6" s="141"/>
      <c r="D6" s="142"/>
      <c r="F6" s="28"/>
      <c r="H6" s="29" t="s">
        <v>111</v>
      </c>
      <c r="I6" s="127"/>
      <c r="J6" s="128"/>
    </row>
    <row r="7" spans="2:10" x14ac:dyDescent="0.25">
      <c r="B7" s="143"/>
      <c r="C7" s="144"/>
      <c r="D7" s="145"/>
      <c r="F7" s="28"/>
      <c r="H7" s="30" t="s">
        <v>112</v>
      </c>
      <c r="I7" s="129"/>
      <c r="J7" s="130"/>
    </row>
    <row r="9" spans="2:10" s="1" customFormat="1" ht="45" x14ac:dyDescent="0.25">
      <c r="B9" s="10" t="s">
        <v>103</v>
      </c>
      <c r="C9" s="9"/>
      <c r="D9" s="31" t="s">
        <v>105</v>
      </c>
      <c r="E9" s="9"/>
      <c r="F9" s="31" t="s">
        <v>106</v>
      </c>
      <c r="G9" s="9"/>
      <c r="H9" s="31" t="s">
        <v>107</v>
      </c>
      <c r="I9" s="9"/>
      <c r="J9" s="10" t="s">
        <v>104</v>
      </c>
    </row>
    <row r="10" spans="2:10" x14ac:dyDescent="0.25">
      <c r="B10" s="3"/>
      <c r="D10" s="3"/>
      <c r="F10" s="3"/>
      <c r="H10" s="11"/>
      <c r="J10" s="11"/>
    </row>
    <row r="11" spans="2:10" x14ac:dyDescent="0.25">
      <c r="B11" s="3"/>
      <c r="D11" s="3"/>
      <c r="F11" s="3"/>
      <c r="H11" s="11"/>
      <c r="J11" s="11"/>
    </row>
    <row r="12" spans="2:10" x14ac:dyDescent="0.25">
      <c r="B12" s="3"/>
      <c r="D12" s="3"/>
      <c r="F12" s="3"/>
      <c r="H12" s="11"/>
      <c r="J12" s="11"/>
    </row>
    <row r="13" spans="2:10" x14ac:dyDescent="0.25">
      <c r="B13" s="3"/>
      <c r="D13" s="3"/>
      <c r="F13" s="3"/>
      <c r="H13" s="11"/>
      <c r="J13" s="11"/>
    </row>
    <row r="14" spans="2:10" x14ac:dyDescent="0.25">
      <c r="B14" s="3"/>
      <c r="D14" s="3"/>
      <c r="F14" s="3"/>
      <c r="H14" s="11"/>
      <c r="J14" s="11"/>
    </row>
    <row r="15" spans="2:10" x14ac:dyDescent="0.25">
      <c r="B15" s="3"/>
      <c r="D15" s="3"/>
      <c r="F15" s="3"/>
      <c r="H15" s="11"/>
      <c r="J15" s="11"/>
    </row>
    <row r="16" spans="2:10" x14ac:dyDescent="0.25">
      <c r="B16" s="3"/>
      <c r="D16" s="3"/>
      <c r="F16" s="3"/>
      <c r="H16" s="11"/>
      <c r="J16" s="11"/>
    </row>
    <row r="17" spans="2:10" x14ac:dyDescent="0.25">
      <c r="B17" s="3"/>
      <c r="D17" s="3"/>
      <c r="F17" s="3"/>
      <c r="H17" s="11"/>
      <c r="J17" s="11"/>
    </row>
    <row r="18" spans="2:10" x14ac:dyDescent="0.25">
      <c r="B18" s="3"/>
      <c r="D18" s="3"/>
      <c r="F18" s="3"/>
      <c r="H18" s="11"/>
      <c r="J18" s="11"/>
    </row>
    <row r="19" spans="2:10" x14ac:dyDescent="0.25">
      <c r="B19" s="3"/>
      <c r="D19" s="3"/>
      <c r="F19" s="3"/>
      <c r="H19" s="11"/>
      <c r="J19" s="11"/>
    </row>
    <row r="20" spans="2:10" x14ac:dyDescent="0.25">
      <c r="B20" s="3"/>
      <c r="D20" s="3"/>
      <c r="F20" s="3"/>
      <c r="H20" s="11"/>
      <c r="J20" s="11"/>
    </row>
    <row r="21" spans="2:10" x14ac:dyDescent="0.25">
      <c r="B21" s="3"/>
      <c r="D21" s="3"/>
      <c r="F21" s="3"/>
      <c r="H21" s="11"/>
      <c r="J21" s="11"/>
    </row>
    <row r="22" spans="2:10" x14ac:dyDescent="0.25">
      <c r="B22" s="3"/>
      <c r="D22" s="3"/>
      <c r="F22" s="3"/>
      <c r="H22" s="11"/>
      <c r="J22" s="11"/>
    </row>
    <row r="23" spans="2:10" x14ac:dyDescent="0.25">
      <c r="B23" s="3"/>
      <c r="D23" s="3"/>
      <c r="F23" s="3"/>
      <c r="H23" s="11"/>
      <c r="J23" s="11"/>
    </row>
    <row r="24" spans="2:10" x14ac:dyDescent="0.25">
      <c r="B24" s="3"/>
      <c r="D24" s="3"/>
      <c r="F24" s="3"/>
      <c r="H24" s="11"/>
      <c r="J24" s="11"/>
    </row>
    <row r="25" spans="2:10" x14ac:dyDescent="0.25">
      <c r="B25" s="3"/>
      <c r="D25" s="3"/>
      <c r="F25" s="3"/>
      <c r="H25" s="11"/>
      <c r="J25" s="11"/>
    </row>
    <row r="26" spans="2:10" x14ac:dyDescent="0.25">
      <c r="B26" s="3"/>
      <c r="D26" s="3"/>
      <c r="F26" s="3"/>
      <c r="H26" s="11"/>
      <c r="J26" s="11"/>
    </row>
    <row r="27" spans="2:10" x14ac:dyDescent="0.25">
      <c r="B27" s="3"/>
      <c r="D27" s="3"/>
      <c r="F27" s="3"/>
      <c r="H27" s="11"/>
      <c r="J27" s="11"/>
    </row>
  </sheetData>
  <mergeCells count="7">
    <mergeCell ref="B2:J2"/>
    <mergeCell ref="B4:D4"/>
    <mergeCell ref="H4:J4"/>
    <mergeCell ref="B5:D7"/>
    <mergeCell ref="I5:J5"/>
    <mergeCell ref="I6:J6"/>
    <mergeCell ref="I7:J7"/>
  </mergeCells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J27"/>
  <sheetViews>
    <sheetView showGridLines="0" workbookViewId="0">
      <selection activeCell="B2" sqref="B2:J2"/>
    </sheetView>
  </sheetViews>
  <sheetFormatPr defaultRowHeight="15" x14ac:dyDescent="0.25"/>
  <cols>
    <col min="1" max="1" width="2.7109375" customWidth="1"/>
    <col min="2" max="2" width="10.140625" customWidth="1"/>
    <col min="3" max="3" width="1" customWidth="1"/>
    <col min="4" max="4" width="48.42578125" customWidth="1"/>
    <col min="5" max="5" width="0.7109375" customWidth="1"/>
    <col min="6" max="6" width="29.42578125" customWidth="1"/>
    <col min="7" max="7" width="1.140625" customWidth="1"/>
    <col min="8" max="8" width="21.28515625" style="1" customWidth="1"/>
    <col min="9" max="9" width="1.28515625" customWidth="1"/>
    <col min="10" max="10" width="21.28515625" style="1" customWidth="1"/>
  </cols>
  <sheetData>
    <row r="2" spans="2:10" ht="18.75" x14ac:dyDescent="0.3">
      <c r="B2" s="131" t="s">
        <v>102</v>
      </c>
      <c r="C2" s="132"/>
      <c r="D2" s="132"/>
      <c r="E2" s="132"/>
      <c r="F2" s="132"/>
      <c r="G2" s="132"/>
      <c r="H2" s="132"/>
      <c r="I2" s="132"/>
      <c r="J2" s="133"/>
    </row>
    <row r="4" spans="2:10" x14ac:dyDescent="0.25">
      <c r="B4" s="134" t="s">
        <v>20</v>
      </c>
      <c r="C4" s="135"/>
      <c r="D4" s="136"/>
      <c r="F4" s="17" t="s">
        <v>108</v>
      </c>
      <c r="H4" s="126" t="s">
        <v>109</v>
      </c>
      <c r="I4" s="126"/>
      <c r="J4" s="126"/>
    </row>
    <row r="5" spans="2:10" x14ac:dyDescent="0.25">
      <c r="B5" s="137" t="str">
        <f>DESDOBRAMENTO!D40</f>
        <v>APD 1</v>
      </c>
      <c r="C5" s="138"/>
      <c r="D5" s="139"/>
      <c r="F5" s="12">
        <f>COUNTA(D10:D1048576)</f>
        <v>0</v>
      </c>
      <c r="H5" s="29" t="s">
        <v>110</v>
      </c>
      <c r="I5" s="127"/>
      <c r="J5" s="128"/>
    </row>
    <row r="6" spans="2:10" x14ac:dyDescent="0.25">
      <c r="B6" s="140"/>
      <c r="C6" s="141"/>
      <c r="D6" s="142"/>
      <c r="F6" s="28"/>
      <c r="H6" s="29" t="s">
        <v>111</v>
      </c>
      <c r="I6" s="127"/>
      <c r="J6" s="128"/>
    </row>
    <row r="7" spans="2:10" x14ac:dyDescent="0.25">
      <c r="B7" s="143"/>
      <c r="C7" s="144"/>
      <c r="D7" s="145"/>
      <c r="F7" s="28"/>
      <c r="H7" s="30" t="s">
        <v>112</v>
      </c>
      <c r="I7" s="129"/>
      <c r="J7" s="130"/>
    </row>
    <row r="9" spans="2:10" s="1" customFormat="1" ht="45" x14ac:dyDescent="0.25">
      <c r="B9" s="10" t="s">
        <v>103</v>
      </c>
      <c r="C9" s="9"/>
      <c r="D9" s="31" t="s">
        <v>105</v>
      </c>
      <c r="E9" s="9"/>
      <c r="F9" s="31" t="s">
        <v>106</v>
      </c>
      <c r="G9" s="9"/>
      <c r="H9" s="31" t="s">
        <v>107</v>
      </c>
      <c r="I9" s="9"/>
      <c r="J9" s="10" t="s">
        <v>104</v>
      </c>
    </row>
    <row r="10" spans="2:10" x14ac:dyDescent="0.25">
      <c r="B10" s="3"/>
      <c r="D10" s="3"/>
      <c r="F10" s="3"/>
      <c r="H10" s="11"/>
      <c r="J10" s="11"/>
    </row>
    <row r="11" spans="2:10" x14ac:dyDescent="0.25">
      <c r="B11" s="3"/>
      <c r="D11" s="3"/>
      <c r="F11" s="3"/>
      <c r="H11" s="11"/>
      <c r="J11" s="11"/>
    </row>
    <row r="12" spans="2:10" x14ac:dyDescent="0.25">
      <c r="B12" s="3"/>
      <c r="D12" s="3"/>
      <c r="F12" s="3"/>
      <c r="H12" s="11"/>
      <c r="J12" s="11"/>
    </row>
    <row r="13" spans="2:10" x14ac:dyDescent="0.25">
      <c r="B13" s="3"/>
      <c r="D13" s="3"/>
      <c r="F13" s="3"/>
      <c r="H13" s="11"/>
      <c r="J13" s="11"/>
    </row>
    <row r="14" spans="2:10" x14ac:dyDescent="0.25">
      <c r="B14" s="3"/>
      <c r="D14" s="3"/>
      <c r="F14" s="3"/>
      <c r="H14" s="11"/>
      <c r="J14" s="11"/>
    </row>
    <row r="15" spans="2:10" x14ac:dyDescent="0.25">
      <c r="B15" s="3"/>
      <c r="D15" s="3"/>
      <c r="F15" s="3"/>
      <c r="H15" s="11"/>
      <c r="J15" s="11"/>
    </row>
    <row r="16" spans="2:10" x14ac:dyDescent="0.25">
      <c r="B16" s="3"/>
      <c r="D16" s="3"/>
      <c r="F16" s="3"/>
      <c r="H16" s="11"/>
      <c r="J16" s="11"/>
    </row>
    <row r="17" spans="2:10" x14ac:dyDescent="0.25">
      <c r="B17" s="3"/>
      <c r="D17" s="3"/>
      <c r="F17" s="3"/>
      <c r="H17" s="11"/>
      <c r="J17" s="11"/>
    </row>
    <row r="18" spans="2:10" x14ac:dyDescent="0.25">
      <c r="B18" s="3"/>
      <c r="D18" s="3"/>
      <c r="F18" s="3"/>
      <c r="H18" s="11"/>
      <c r="J18" s="11"/>
    </row>
    <row r="19" spans="2:10" x14ac:dyDescent="0.25">
      <c r="B19" s="3"/>
      <c r="D19" s="3"/>
      <c r="F19" s="3"/>
      <c r="H19" s="11"/>
      <c r="J19" s="11"/>
    </row>
    <row r="20" spans="2:10" x14ac:dyDescent="0.25">
      <c r="B20" s="3"/>
      <c r="D20" s="3"/>
      <c r="F20" s="3"/>
      <c r="H20" s="11"/>
      <c r="J20" s="11"/>
    </row>
    <row r="21" spans="2:10" x14ac:dyDescent="0.25">
      <c r="B21" s="3"/>
      <c r="D21" s="3"/>
      <c r="F21" s="3"/>
      <c r="H21" s="11"/>
      <c r="J21" s="11"/>
    </row>
    <row r="22" spans="2:10" x14ac:dyDescent="0.25">
      <c r="B22" s="3"/>
      <c r="D22" s="3"/>
      <c r="F22" s="3"/>
      <c r="H22" s="11"/>
      <c r="J22" s="11"/>
    </row>
    <row r="23" spans="2:10" x14ac:dyDescent="0.25">
      <c r="B23" s="3"/>
      <c r="D23" s="3"/>
      <c r="F23" s="3"/>
      <c r="H23" s="11"/>
      <c r="J23" s="11"/>
    </row>
    <row r="24" spans="2:10" x14ac:dyDescent="0.25">
      <c r="B24" s="3"/>
      <c r="D24" s="3"/>
      <c r="F24" s="3"/>
      <c r="H24" s="11"/>
      <c r="J24" s="11"/>
    </row>
    <row r="25" spans="2:10" x14ac:dyDescent="0.25">
      <c r="B25" s="3"/>
      <c r="D25" s="3"/>
      <c r="F25" s="3"/>
      <c r="H25" s="11"/>
      <c r="J25" s="11"/>
    </row>
    <row r="26" spans="2:10" x14ac:dyDescent="0.25">
      <c r="B26" s="3"/>
      <c r="D26" s="3"/>
      <c r="F26" s="3"/>
      <c r="H26" s="11"/>
      <c r="J26" s="11"/>
    </row>
    <row r="27" spans="2:10" x14ac:dyDescent="0.25">
      <c r="B27" s="3"/>
      <c r="D27" s="3"/>
      <c r="F27" s="3"/>
      <c r="H27" s="11"/>
      <c r="J27" s="11"/>
    </row>
  </sheetData>
  <mergeCells count="7">
    <mergeCell ref="B2:J2"/>
    <mergeCell ref="B4:D4"/>
    <mergeCell ref="H4:J4"/>
    <mergeCell ref="B5:D7"/>
    <mergeCell ref="I5:J5"/>
    <mergeCell ref="I6:J6"/>
    <mergeCell ref="I7:J7"/>
  </mergeCells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J27"/>
  <sheetViews>
    <sheetView showGridLines="0" workbookViewId="0">
      <selection activeCell="B2" sqref="B2:J2"/>
    </sheetView>
  </sheetViews>
  <sheetFormatPr defaultRowHeight="15" x14ac:dyDescent="0.25"/>
  <cols>
    <col min="1" max="1" width="2.7109375" customWidth="1"/>
    <col min="2" max="2" width="10.140625" customWidth="1"/>
    <col min="3" max="3" width="1" customWidth="1"/>
    <col min="4" max="4" width="48.42578125" customWidth="1"/>
    <col min="5" max="5" width="0.7109375" customWidth="1"/>
    <col min="6" max="6" width="29.42578125" customWidth="1"/>
    <col min="7" max="7" width="1.140625" customWidth="1"/>
    <col min="8" max="8" width="21.28515625" style="1" customWidth="1"/>
    <col min="9" max="9" width="1.28515625" customWidth="1"/>
    <col min="10" max="10" width="21.28515625" style="1" customWidth="1"/>
  </cols>
  <sheetData>
    <row r="2" spans="2:10" ht="18.75" x14ac:dyDescent="0.3">
      <c r="B2" s="131" t="s">
        <v>102</v>
      </c>
      <c r="C2" s="132"/>
      <c r="D2" s="132"/>
      <c r="E2" s="132"/>
      <c r="F2" s="132"/>
      <c r="G2" s="132"/>
      <c r="H2" s="132"/>
      <c r="I2" s="132"/>
      <c r="J2" s="133"/>
    </row>
    <row r="4" spans="2:10" x14ac:dyDescent="0.25">
      <c r="B4" s="134" t="s">
        <v>20</v>
      </c>
      <c r="C4" s="135"/>
      <c r="D4" s="136"/>
      <c r="F4" s="17" t="s">
        <v>108</v>
      </c>
      <c r="H4" s="126" t="s">
        <v>109</v>
      </c>
      <c r="I4" s="126"/>
      <c r="J4" s="126"/>
    </row>
    <row r="5" spans="2:10" x14ac:dyDescent="0.25">
      <c r="B5" s="137" t="str">
        <f>DESDOBRAMENTO!D42</f>
        <v>APD2</v>
      </c>
      <c r="C5" s="138"/>
      <c r="D5" s="139"/>
      <c r="F5" s="12">
        <f>COUNTA(D10:D1048576)</f>
        <v>0</v>
      </c>
      <c r="H5" s="29" t="s">
        <v>110</v>
      </c>
      <c r="I5" s="127"/>
      <c r="J5" s="128"/>
    </row>
    <row r="6" spans="2:10" x14ac:dyDescent="0.25">
      <c r="B6" s="140"/>
      <c r="C6" s="141"/>
      <c r="D6" s="142"/>
      <c r="F6" s="28"/>
      <c r="H6" s="29" t="s">
        <v>111</v>
      </c>
      <c r="I6" s="127"/>
      <c r="J6" s="128"/>
    </row>
    <row r="7" spans="2:10" x14ac:dyDescent="0.25">
      <c r="B7" s="143"/>
      <c r="C7" s="144"/>
      <c r="D7" s="145"/>
      <c r="F7" s="28"/>
      <c r="H7" s="30" t="s">
        <v>112</v>
      </c>
      <c r="I7" s="129"/>
      <c r="J7" s="130"/>
    </row>
    <row r="9" spans="2:10" s="1" customFormat="1" ht="45" x14ac:dyDescent="0.25">
      <c r="B9" s="10" t="s">
        <v>103</v>
      </c>
      <c r="C9" s="9"/>
      <c r="D9" s="31" t="s">
        <v>105</v>
      </c>
      <c r="E9" s="9"/>
      <c r="F9" s="31" t="s">
        <v>106</v>
      </c>
      <c r="G9" s="9"/>
      <c r="H9" s="31" t="s">
        <v>107</v>
      </c>
      <c r="I9" s="9"/>
      <c r="J9" s="10" t="s">
        <v>104</v>
      </c>
    </row>
    <row r="10" spans="2:10" x14ac:dyDescent="0.25">
      <c r="B10" s="3"/>
      <c r="D10" s="3"/>
      <c r="F10" s="3"/>
      <c r="H10" s="11"/>
      <c r="J10" s="11"/>
    </row>
    <row r="11" spans="2:10" x14ac:dyDescent="0.25">
      <c r="B11" s="3"/>
      <c r="D11" s="3"/>
      <c r="F11" s="3"/>
      <c r="H11" s="11"/>
      <c r="J11" s="11"/>
    </row>
    <row r="12" spans="2:10" x14ac:dyDescent="0.25">
      <c r="B12" s="3"/>
      <c r="D12" s="3"/>
      <c r="F12" s="3"/>
      <c r="H12" s="11"/>
      <c r="J12" s="11"/>
    </row>
    <row r="13" spans="2:10" x14ac:dyDescent="0.25">
      <c r="B13" s="3"/>
      <c r="D13" s="3"/>
      <c r="F13" s="3"/>
      <c r="H13" s="11"/>
      <c r="J13" s="11"/>
    </row>
    <row r="14" spans="2:10" x14ac:dyDescent="0.25">
      <c r="B14" s="3"/>
      <c r="D14" s="3"/>
      <c r="F14" s="3"/>
      <c r="H14" s="11"/>
      <c r="J14" s="11"/>
    </row>
    <row r="15" spans="2:10" x14ac:dyDescent="0.25">
      <c r="B15" s="3"/>
      <c r="D15" s="3"/>
      <c r="F15" s="3"/>
      <c r="H15" s="11"/>
      <c r="J15" s="11"/>
    </row>
    <row r="16" spans="2:10" x14ac:dyDescent="0.25">
      <c r="B16" s="3"/>
      <c r="D16" s="3"/>
      <c r="F16" s="3"/>
      <c r="H16" s="11"/>
      <c r="J16" s="11"/>
    </row>
    <row r="17" spans="2:10" x14ac:dyDescent="0.25">
      <c r="B17" s="3"/>
      <c r="D17" s="3"/>
      <c r="F17" s="3"/>
      <c r="H17" s="11"/>
      <c r="J17" s="11"/>
    </row>
    <row r="18" spans="2:10" x14ac:dyDescent="0.25">
      <c r="B18" s="3"/>
      <c r="D18" s="3"/>
      <c r="F18" s="3"/>
      <c r="H18" s="11"/>
      <c r="J18" s="11"/>
    </row>
    <row r="19" spans="2:10" x14ac:dyDescent="0.25">
      <c r="B19" s="3"/>
      <c r="D19" s="3"/>
      <c r="F19" s="3"/>
      <c r="H19" s="11"/>
      <c r="J19" s="11"/>
    </row>
    <row r="20" spans="2:10" x14ac:dyDescent="0.25">
      <c r="B20" s="3"/>
      <c r="D20" s="3"/>
      <c r="F20" s="3"/>
      <c r="H20" s="11"/>
      <c r="J20" s="11"/>
    </row>
    <row r="21" spans="2:10" x14ac:dyDescent="0.25">
      <c r="B21" s="3"/>
      <c r="D21" s="3"/>
      <c r="F21" s="3"/>
      <c r="H21" s="11"/>
      <c r="J21" s="11"/>
    </row>
    <row r="22" spans="2:10" x14ac:dyDescent="0.25">
      <c r="B22" s="3"/>
      <c r="D22" s="3"/>
      <c r="F22" s="3"/>
      <c r="H22" s="11"/>
      <c r="J22" s="11"/>
    </row>
    <row r="23" spans="2:10" x14ac:dyDescent="0.25">
      <c r="B23" s="3"/>
      <c r="D23" s="3"/>
      <c r="F23" s="3"/>
      <c r="H23" s="11"/>
      <c r="J23" s="11"/>
    </row>
    <row r="24" spans="2:10" x14ac:dyDescent="0.25">
      <c r="B24" s="3"/>
      <c r="D24" s="3"/>
      <c r="F24" s="3"/>
      <c r="H24" s="11"/>
      <c r="J24" s="11"/>
    </row>
    <row r="25" spans="2:10" x14ac:dyDescent="0.25">
      <c r="B25" s="3"/>
      <c r="D25" s="3"/>
      <c r="F25" s="3"/>
      <c r="H25" s="11"/>
      <c r="J25" s="11"/>
    </row>
    <row r="26" spans="2:10" x14ac:dyDescent="0.25">
      <c r="B26" s="3"/>
      <c r="D26" s="3"/>
      <c r="F26" s="3"/>
      <c r="H26" s="11"/>
      <c r="J26" s="11"/>
    </row>
    <row r="27" spans="2:10" x14ac:dyDescent="0.25">
      <c r="B27" s="3"/>
      <c r="D27" s="3"/>
      <c r="F27" s="3"/>
      <c r="H27" s="11"/>
      <c r="J27" s="11"/>
    </row>
  </sheetData>
  <mergeCells count="7">
    <mergeCell ref="B2:J2"/>
    <mergeCell ref="B4:D4"/>
    <mergeCell ref="H4:J4"/>
    <mergeCell ref="B5:D7"/>
    <mergeCell ref="I5:J5"/>
    <mergeCell ref="I6:J6"/>
    <mergeCell ref="I7:J7"/>
  </mergeCells>
  <pageMargins left="0.511811024" right="0.511811024" top="0.78740157499999996" bottom="0.78740157499999996" header="0.31496062000000002" footer="0.3149606200000000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J27"/>
  <sheetViews>
    <sheetView showGridLines="0" workbookViewId="0">
      <selection activeCell="B2" sqref="B2:J2"/>
    </sheetView>
  </sheetViews>
  <sheetFormatPr defaultRowHeight="15" x14ac:dyDescent="0.25"/>
  <cols>
    <col min="1" max="1" width="2.7109375" customWidth="1"/>
    <col min="2" max="2" width="10.140625" customWidth="1"/>
    <col min="3" max="3" width="1" customWidth="1"/>
    <col min="4" max="4" width="48.42578125" customWidth="1"/>
    <col min="5" max="5" width="0.7109375" customWidth="1"/>
    <col min="6" max="6" width="29.42578125" customWidth="1"/>
    <col min="7" max="7" width="1.140625" customWidth="1"/>
    <col min="8" max="8" width="21.28515625" style="1" customWidth="1"/>
    <col min="9" max="9" width="1.28515625" customWidth="1"/>
    <col min="10" max="10" width="21.28515625" style="1" customWidth="1"/>
  </cols>
  <sheetData>
    <row r="2" spans="2:10" ht="18.75" x14ac:dyDescent="0.3">
      <c r="B2" s="131" t="s">
        <v>102</v>
      </c>
      <c r="C2" s="132"/>
      <c r="D2" s="132"/>
      <c r="E2" s="132"/>
      <c r="F2" s="132"/>
      <c r="G2" s="132"/>
      <c r="H2" s="132"/>
      <c r="I2" s="132"/>
      <c r="J2" s="133"/>
    </row>
    <row r="4" spans="2:10" x14ac:dyDescent="0.25">
      <c r="B4" s="134" t="s">
        <v>20</v>
      </c>
      <c r="C4" s="135"/>
      <c r="D4" s="136"/>
      <c r="F4" s="17" t="s">
        <v>108</v>
      </c>
      <c r="H4" s="126" t="s">
        <v>109</v>
      </c>
      <c r="I4" s="126"/>
      <c r="J4" s="126"/>
    </row>
    <row r="5" spans="2:10" x14ac:dyDescent="0.25">
      <c r="B5" s="137" t="str">
        <f>DESDOBRAMENTO!D44</f>
        <v>APD3</v>
      </c>
      <c r="C5" s="138"/>
      <c r="D5" s="139"/>
      <c r="F5" s="12">
        <f>COUNTA(D10:D1048576)</f>
        <v>0</v>
      </c>
      <c r="H5" s="29" t="s">
        <v>110</v>
      </c>
      <c r="I5" s="127"/>
      <c r="J5" s="128"/>
    </row>
    <row r="6" spans="2:10" x14ac:dyDescent="0.25">
      <c r="B6" s="140"/>
      <c r="C6" s="141"/>
      <c r="D6" s="142"/>
      <c r="F6" s="28"/>
      <c r="H6" s="29" t="s">
        <v>111</v>
      </c>
      <c r="I6" s="127"/>
      <c r="J6" s="128"/>
    </row>
    <row r="7" spans="2:10" x14ac:dyDescent="0.25">
      <c r="B7" s="143"/>
      <c r="C7" s="144"/>
      <c r="D7" s="145"/>
      <c r="F7" s="28"/>
      <c r="H7" s="30" t="s">
        <v>112</v>
      </c>
      <c r="I7" s="129"/>
      <c r="J7" s="130"/>
    </row>
    <row r="9" spans="2:10" s="1" customFormat="1" ht="45" x14ac:dyDescent="0.25">
      <c r="B9" s="10" t="s">
        <v>103</v>
      </c>
      <c r="C9" s="9"/>
      <c r="D9" s="31" t="s">
        <v>105</v>
      </c>
      <c r="E9" s="9"/>
      <c r="F9" s="31" t="s">
        <v>106</v>
      </c>
      <c r="G9" s="9"/>
      <c r="H9" s="31" t="s">
        <v>107</v>
      </c>
      <c r="I9" s="9"/>
      <c r="J9" s="10" t="s">
        <v>104</v>
      </c>
    </row>
    <row r="10" spans="2:10" x14ac:dyDescent="0.25">
      <c r="B10" s="3"/>
      <c r="D10" s="3"/>
      <c r="F10" s="3"/>
      <c r="H10" s="11"/>
      <c r="J10" s="11"/>
    </row>
    <row r="11" spans="2:10" x14ac:dyDescent="0.25">
      <c r="B11" s="3"/>
      <c r="D11" s="3"/>
      <c r="F11" s="3"/>
      <c r="H11" s="11"/>
      <c r="J11" s="11"/>
    </row>
    <row r="12" spans="2:10" x14ac:dyDescent="0.25">
      <c r="B12" s="3"/>
      <c r="D12" s="3"/>
      <c r="F12" s="3"/>
      <c r="H12" s="11"/>
      <c r="J12" s="11"/>
    </row>
    <row r="13" spans="2:10" x14ac:dyDescent="0.25">
      <c r="B13" s="3"/>
      <c r="D13" s="3"/>
      <c r="F13" s="3"/>
      <c r="H13" s="11"/>
      <c r="J13" s="11"/>
    </row>
    <row r="14" spans="2:10" x14ac:dyDescent="0.25">
      <c r="B14" s="3"/>
      <c r="D14" s="3"/>
      <c r="F14" s="3"/>
      <c r="H14" s="11"/>
      <c r="J14" s="11"/>
    </row>
    <row r="15" spans="2:10" x14ac:dyDescent="0.25">
      <c r="B15" s="3"/>
      <c r="D15" s="3"/>
      <c r="F15" s="3"/>
      <c r="H15" s="11"/>
      <c r="J15" s="11"/>
    </row>
    <row r="16" spans="2:10" x14ac:dyDescent="0.25">
      <c r="B16" s="3"/>
      <c r="D16" s="3"/>
      <c r="F16" s="3"/>
      <c r="H16" s="11"/>
      <c r="J16" s="11"/>
    </row>
    <row r="17" spans="2:10" x14ac:dyDescent="0.25">
      <c r="B17" s="3"/>
      <c r="D17" s="3"/>
      <c r="F17" s="3"/>
      <c r="H17" s="11"/>
      <c r="J17" s="11"/>
    </row>
    <row r="18" spans="2:10" x14ac:dyDescent="0.25">
      <c r="B18" s="3"/>
      <c r="D18" s="3"/>
      <c r="F18" s="3"/>
      <c r="H18" s="11"/>
      <c r="J18" s="11"/>
    </row>
    <row r="19" spans="2:10" x14ac:dyDescent="0.25">
      <c r="B19" s="3"/>
      <c r="D19" s="3"/>
      <c r="F19" s="3"/>
      <c r="H19" s="11"/>
      <c r="J19" s="11"/>
    </row>
    <row r="20" spans="2:10" x14ac:dyDescent="0.25">
      <c r="B20" s="3"/>
      <c r="D20" s="3"/>
      <c r="F20" s="3"/>
      <c r="H20" s="11"/>
      <c r="J20" s="11"/>
    </row>
    <row r="21" spans="2:10" x14ac:dyDescent="0.25">
      <c r="B21" s="3"/>
      <c r="D21" s="3"/>
      <c r="F21" s="3"/>
      <c r="H21" s="11"/>
      <c r="J21" s="11"/>
    </row>
    <row r="22" spans="2:10" x14ac:dyDescent="0.25">
      <c r="B22" s="3"/>
      <c r="D22" s="3"/>
      <c r="F22" s="3"/>
      <c r="H22" s="11"/>
      <c r="J22" s="11"/>
    </row>
    <row r="23" spans="2:10" x14ac:dyDescent="0.25">
      <c r="B23" s="3"/>
      <c r="D23" s="3"/>
      <c r="F23" s="3"/>
      <c r="H23" s="11"/>
      <c r="J23" s="11"/>
    </row>
    <row r="24" spans="2:10" x14ac:dyDescent="0.25">
      <c r="B24" s="3"/>
      <c r="D24" s="3"/>
      <c r="F24" s="3"/>
      <c r="H24" s="11"/>
      <c r="J24" s="11"/>
    </row>
    <row r="25" spans="2:10" x14ac:dyDescent="0.25">
      <c r="B25" s="3"/>
      <c r="D25" s="3"/>
      <c r="F25" s="3"/>
      <c r="H25" s="11"/>
      <c r="J25" s="11"/>
    </row>
    <row r="26" spans="2:10" x14ac:dyDescent="0.25">
      <c r="B26" s="3"/>
      <c r="D26" s="3"/>
      <c r="F26" s="3"/>
      <c r="H26" s="11"/>
      <c r="J26" s="11"/>
    </row>
    <row r="27" spans="2:10" x14ac:dyDescent="0.25">
      <c r="B27" s="3"/>
      <c r="D27" s="3"/>
      <c r="F27" s="3"/>
      <c r="H27" s="11"/>
      <c r="J27" s="11"/>
    </row>
  </sheetData>
  <mergeCells count="7">
    <mergeCell ref="B2:J2"/>
    <mergeCell ref="B4:D4"/>
    <mergeCell ref="H4:J4"/>
    <mergeCell ref="B5:D7"/>
    <mergeCell ref="I5:J5"/>
    <mergeCell ref="I6:J6"/>
    <mergeCell ref="I7:J7"/>
  </mergeCells>
  <pageMargins left="0.511811024" right="0.511811024" top="0.78740157499999996" bottom="0.78740157499999996" header="0.31496062000000002" footer="0.3149606200000000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J27"/>
  <sheetViews>
    <sheetView showGridLines="0" workbookViewId="0">
      <selection activeCell="B2" sqref="B2:J2"/>
    </sheetView>
  </sheetViews>
  <sheetFormatPr defaultRowHeight="15" x14ac:dyDescent="0.25"/>
  <cols>
    <col min="1" max="1" width="2.7109375" customWidth="1"/>
    <col min="2" max="2" width="10.140625" customWidth="1"/>
    <col min="3" max="3" width="1" customWidth="1"/>
    <col min="4" max="4" width="48.42578125" customWidth="1"/>
    <col min="5" max="5" width="0.7109375" customWidth="1"/>
    <col min="6" max="6" width="29.42578125" customWidth="1"/>
    <col min="7" max="7" width="1.140625" customWidth="1"/>
    <col min="8" max="8" width="21.28515625" style="1" customWidth="1"/>
    <col min="9" max="9" width="1.28515625" customWidth="1"/>
    <col min="10" max="10" width="21.28515625" style="1" customWidth="1"/>
  </cols>
  <sheetData>
    <row r="2" spans="2:10" ht="18.75" x14ac:dyDescent="0.3">
      <c r="B2" s="131" t="s">
        <v>102</v>
      </c>
      <c r="C2" s="132"/>
      <c r="D2" s="132"/>
      <c r="E2" s="132"/>
      <c r="F2" s="132"/>
      <c r="G2" s="132"/>
      <c r="H2" s="132"/>
      <c r="I2" s="132"/>
      <c r="J2" s="133"/>
    </row>
    <row r="4" spans="2:10" x14ac:dyDescent="0.25">
      <c r="B4" s="134" t="s">
        <v>20</v>
      </c>
      <c r="C4" s="135"/>
      <c r="D4" s="136"/>
      <c r="F4" s="17" t="s">
        <v>108</v>
      </c>
      <c r="H4" s="126" t="s">
        <v>109</v>
      </c>
      <c r="I4" s="126"/>
      <c r="J4" s="126"/>
    </row>
    <row r="5" spans="2:10" x14ac:dyDescent="0.25">
      <c r="B5" s="137" t="str">
        <f>DESDOBRAMENTO!D46</f>
        <v>APD4</v>
      </c>
      <c r="C5" s="138"/>
      <c r="D5" s="139"/>
      <c r="F5" s="12">
        <f>COUNTA(D10:D1048576)</f>
        <v>0</v>
      </c>
      <c r="H5" s="29" t="s">
        <v>110</v>
      </c>
      <c r="I5" s="127"/>
      <c r="J5" s="128"/>
    </row>
    <row r="6" spans="2:10" x14ac:dyDescent="0.25">
      <c r="B6" s="140"/>
      <c r="C6" s="141"/>
      <c r="D6" s="142"/>
      <c r="F6" s="28"/>
      <c r="H6" s="29" t="s">
        <v>111</v>
      </c>
      <c r="I6" s="127"/>
      <c r="J6" s="128"/>
    </row>
    <row r="7" spans="2:10" x14ac:dyDescent="0.25">
      <c r="B7" s="143"/>
      <c r="C7" s="144"/>
      <c r="D7" s="145"/>
      <c r="F7" s="28"/>
      <c r="H7" s="30" t="s">
        <v>112</v>
      </c>
      <c r="I7" s="129"/>
      <c r="J7" s="130"/>
    </row>
    <row r="9" spans="2:10" s="1" customFormat="1" ht="45" x14ac:dyDescent="0.25">
      <c r="B9" s="10" t="s">
        <v>103</v>
      </c>
      <c r="C9" s="9"/>
      <c r="D9" s="31" t="s">
        <v>105</v>
      </c>
      <c r="E9" s="9"/>
      <c r="F9" s="31" t="s">
        <v>106</v>
      </c>
      <c r="G9" s="9"/>
      <c r="H9" s="31" t="s">
        <v>107</v>
      </c>
      <c r="I9" s="9"/>
      <c r="J9" s="10" t="s">
        <v>104</v>
      </c>
    </row>
    <row r="10" spans="2:10" x14ac:dyDescent="0.25">
      <c r="B10" s="3"/>
      <c r="D10" s="3"/>
      <c r="F10" s="3"/>
      <c r="H10" s="11"/>
      <c r="J10" s="11"/>
    </row>
    <row r="11" spans="2:10" x14ac:dyDescent="0.25">
      <c r="B11" s="3"/>
      <c r="D11" s="3"/>
      <c r="F11" s="3"/>
      <c r="H11" s="11"/>
      <c r="J11" s="11"/>
    </row>
    <row r="12" spans="2:10" x14ac:dyDescent="0.25">
      <c r="B12" s="3"/>
      <c r="D12" s="3"/>
      <c r="F12" s="3"/>
      <c r="H12" s="11"/>
      <c r="J12" s="11"/>
    </row>
    <row r="13" spans="2:10" x14ac:dyDescent="0.25">
      <c r="B13" s="3"/>
      <c r="D13" s="3"/>
      <c r="F13" s="3"/>
      <c r="H13" s="11"/>
      <c r="J13" s="11"/>
    </row>
    <row r="14" spans="2:10" x14ac:dyDescent="0.25">
      <c r="B14" s="3"/>
      <c r="D14" s="3"/>
      <c r="F14" s="3"/>
      <c r="H14" s="11"/>
      <c r="J14" s="11"/>
    </row>
    <row r="15" spans="2:10" x14ac:dyDescent="0.25">
      <c r="B15" s="3"/>
      <c r="D15" s="3"/>
      <c r="F15" s="3"/>
      <c r="H15" s="11"/>
      <c r="J15" s="11"/>
    </row>
    <row r="16" spans="2:10" x14ac:dyDescent="0.25">
      <c r="B16" s="3"/>
      <c r="D16" s="3"/>
      <c r="F16" s="3"/>
      <c r="H16" s="11"/>
      <c r="J16" s="11"/>
    </row>
    <row r="17" spans="2:10" x14ac:dyDescent="0.25">
      <c r="B17" s="3"/>
      <c r="D17" s="3"/>
      <c r="F17" s="3"/>
      <c r="H17" s="11"/>
      <c r="J17" s="11"/>
    </row>
    <row r="18" spans="2:10" x14ac:dyDescent="0.25">
      <c r="B18" s="3"/>
      <c r="D18" s="3"/>
      <c r="F18" s="3"/>
      <c r="H18" s="11"/>
      <c r="J18" s="11"/>
    </row>
    <row r="19" spans="2:10" x14ac:dyDescent="0.25">
      <c r="B19" s="3"/>
      <c r="D19" s="3"/>
      <c r="F19" s="3"/>
      <c r="H19" s="11"/>
      <c r="J19" s="11"/>
    </row>
    <row r="20" spans="2:10" x14ac:dyDescent="0.25">
      <c r="B20" s="3"/>
      <c r="D20" s="3"/>
      <c r="F20" s="3"/>
      <c r="H20" s="11"/>
      <c r="J20" s="11"/>
    </row>
    <row r="21" spans="2:10" x14ac:dyDescent="0.25">
      <c r="B21" s="3"/>
      <c r="D21" s="3"/>
      <c r="F21" s="3"/>
      <c r="H21" s="11"/>
      <c r="J21" s="11"/>
    </row>
    <row r="22" spans="2:10" x14ac:dyDescent="0.25">
      <c r="B22" s="3"/>
      <c r="D22" s="3"/>
      <c r="F22" s="3"/>
      <c r="H22" s="11"/>
      <c r="J22" s="11"/>
    </row>
    <row r="23" spans="2:10" x14ac:dyDescent="0.25">
      <c r="B23" s="3"/>
      <c r="D23" s="3"/>
      <c r="F23" s="3"/>
      <c r="H23" s="11"/>
      <c r="J23" s="11"/>
    </row>
    <row r="24" spans="2:10" x14ac:dyDescent="0.25">
      <c r="B24" s="3"/>
      <c r="D24" s="3"/>
      <c r="F24" s="3"/>
      <c r="H24" s="11"/>
      <c r="J24" s="11"/>
    </row>
    <row r="25" spans="2:10" x14ac:dyDescent="0.25">
      <c r="B25" s="3"/>
      <c r="D25" s="3"/>
      <c r="F25" s="3"/>
      <c r="H25" s="11"/>
      <c r="J25" s="11"/>
    </row>
    <row r="26" spans="2:10" x14ac:dyDescent="0.25">
      <c r="B26" s="3"/>
      <c r="D26" s="3"/>
      <c r="F26" s="3"/>
      <c r="H26" s="11"/>
      <c r="J26" s="11"/>
    </row>
    <row r="27" spans="2:10" x14ac:dyDescent="0.25">
      <c r="B27" s="3"/>
      <c r="D27" s="3"/>
      <c r="F27" s="3"/>
      <c r="H27" s="11"/>
      <c r="J27" s="11"/>
    </row>
  </sheetData>
  <mergeCells count="7">
    <mergeCell ref="B2:J2"/>
    <mergeCell ref="B4:D4"/>
    <mergeCell ref="H4:J4"/>
    <mergeCell ref="B5:D7"/>
    <mergeCell ref="I5:J5"/>
    <mergeCell ref="I6:J6"/>
    <mergeCell ref="I7:J7"/>
  </mergeCells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J27"/>
  <sheetViews>
    <sheetView showGridLines="0" workbookViewId="0">
      <selection activeCell="B2" sqref="B2:J2"/>
    </sheetView>
  </sheetViews>
  <sheetFormatPr defaultRowHeight="15" x14ac:dyDescent="0.25"/>
  <cols>
    <col min="1" max="1" width="2.7109375" customWidth="1"/>
    <col min="2" max="2" width="10.140625" customWidth="1"/>
    <col min="3" max="3" width="1" customWidth="1"/>
    <col min="4" max="4" width="48.42578125" customWidth="1"/>
    <col min="5" max="5" width="0.7109375" customWidth="1"/>
    <col min="6" max="6" width="29.42578125" customWidth="1"/>
    <col min="7" max="7" width="1.140625" customWidth="1"/>
    <col min="8" max="8" width="21.28515625" style="1" customWidth="1"/>
    <col min="9" max="9" width="1.28515625" customWidth="1"/>
    <col min="10" max="10" width="21.28515625" style="1" customWidth="1"/>
  </cols>
  <sheetData>
    <row r="2" spans="2:10" ht="18.75" x14ac:dyDescent="0.3">
      <c r="B2" s="131" t="s">
        <v>102</v>
      </c>
      <c r="C2" s="132"/>
      <c r="D2" s="132"/>
      <c r="E2" s="132"/>
      <c r="F2" s="132"/>
      <c r="G2" s="132"/>
      <c r="H2" s="132"/>
      <c r="I2" s="132"/>
      <c r="J2" s="133"/>
    </row>
    <row r="4" spans="2:10" x14ac:dyDescent="0.25">
      <c r="B4" s="134" t="s">
        <v>20</v>
      </c>
      <c r="C4" s="135"/>
      <c r="D4" s="136"/>
      <c r="F4" s="17" t="s">
        <v>108</v>
      </c>
      <c r="H4" s="126" t="s">
        <v>109</v>
      </c>
      <c r="I4" s="126"/>
      <c r="J4" s="126"/>
    </row>
    <row r="5" spans="2:10" x14ac:dyDescent="0.25">
      <c r="B5" s="137" t="str">
        <f>DESDOBRAMENTO!D48</f>
        <v>APD 5</v>
      </c>
      <c r="C5" s="138"/>
      <c r="D5" s="139"/>
      <c r="F5" s="12">
        <f>COUNTA(D10:D1048576)</f>
        <v>0</v>
      </c>
      <c r="H5" s="29" t="s">
        <v>110</v>
      </c>
      <c r="I5" s="127"/>
      <c r="J5" s="128"/>
    </row>
    <row r="6" spans="2:10" x14ac:dyDescent="0.25">
      <c r="B6" s="140"/>
      <c r="C6" s="141"/>
      <c r="D6" s="142"/>
      <c r="F6" s="28"/>
      <c r="H6" s="29" t="s">
        <v>111</v>
      </c>
      <c r="I6" s="127"/>
      <c r="J6" s="128"/>
    </row>
    <row r="7" spans="2:10" x14ac:dyDescent="0.25">
      <c r="B7" s="143"/>
      <c r="C7" s="144"/>
      <c r="D7" s="145"/>
      <c r="F7" s="28"/>
      <c r="H7" s="30" t="s">
        <v>112</v>
      </c>
      <c r="I7" s="129"/>
      <c r="J7" s="130"/>
    </row>
    <row r="9" spans="2:10" s="1" customFormat="1" ht="45" x14ac:dyDescent="0.25">
      <c r="B9" s="10" t="s">
        <v>103</v>
      </c>
      <c r="C9" s="9"/>
      <c r="D9" s="31" t="s">
        <v>105</v>
      </c>
      <c r="E9" s="9"/>
      <c r="F9" s="31" t="s">
        <v>106</v>
      </c>
      <c r="G9" s="9"/>
      <c r="H9" s="31" t="s">
        <v>107</v>
      </c>
      <c r="I9" s="9"/>
      <c r="J9" s="10" t="s">
        <v>104</v>
      </c>
    </row>
    <row r="10" spans="2:10" x14ac:dyDescent="0.25">
      <c r="B10" s="3"/>
      <c r="D10" s="3"/>
      <c r="F10" s="3"/>
      <c r="H10" s="11"/>
      <c r="J10" s="11"/>
    </row>
    <row r="11" spans="2:10" x14ac:dyDescent="0.25">
      <c r="B11" s="3"/>
      <c r="D11" s="3"/>
      <c r="F11" s="3"/>
      <c r="H11" s="11"/>
      <c r="J11" s="11"/>
    </row>
    <row r="12" spans="2:10" x14ac:dyDescent="0.25">
      <c r="B12" s="3"/>
      <c r="D12" s="3"/>
      <c r="F12" s="3"/>
      <c r="H12" s="11"/>
      <c r="J12" s="11"/>
    </row>
    <row r="13" spans="2:10" x14ac:dyDescent="0.25">
      <c r="B13" s="3"/>
      <c r="D13" s="3"/>
      <c r="F13" s="3"/>
      <c r="H13" s="11"/>
      <c r="J13" s="11"/>
    </row>
    <row r="14" spans="2:10" x14ac:dyDescent="0.25">
      <c r="B14" s="3"/>
      <c r="D14" s="3"/>
      <c r="F14" s="3"/>
      <c r="H14" s="11"/>
      <c r="J14" s="11"/>
    </row>
    <row r="15" spans="2:10" x14ac:dyDescent="0.25">
      <c r="B15" s="3"/>
      <c r="D15" s="3"/>
      <c r="F15" s="3"/>
      <c r="H15" s="11"/>
      <c r="J15" s="11"/>
    </row>
    <row r="16" spans="2:10" x14ac:dyDescent="0.25">
      <c r="B16" s="3"/>
      <c r="D16" s="3"/>
      <c r="F16" s="3"/>
      <c r="H16" s="11"/>
      <c r="J16" s="11"/>
    </row>
    <row r="17" spans="2:10" x14ac:dyDescent="0.25">
      <c r="B17" s="3"/>
      <c r="D17" s="3"/>
      <c r="F17" s="3"/>
      <c r="H17" s="11"/>
      <c r="J17" s="11"/>
    </row>
    <row r="18" spans="2:10" x14ac:dyDescent="0.25">
      <c r="B18" s="3"/>
      <c r="D18" s="3"/>
      <c r="F18" s="3"/>
      <c r="H18" s="11"/>
      <c r="J18" s="11"/>
    </row>
    <row r="19" spans="2:10" x14ac:dyDescent="0.25">
      <c r="B19" s="3"/>
      <c r="D19" s="3"/>
      <c r="F19" s="3"/>
      <c r="H19" s="11"/>
      <c r="J19" s="11"/>
    </row>
    <row r="20" spans="2:10" x14ac:dyDescent="0.25">
      <c r="B20" s="3"/>
      <c r="D20" s="3"/>
      <c r="F20" s="3"/>
      <c r="H20" s="11"/>
      <c r="J20" s="11"/>
    </row>
    <row r="21" spans="2:10" x14ac:dyDescent="0.25">
      <c r="B21" s="3"/>
      <c r="D21" s="3"/>
      <c r="F21" s="3"/>
      <c r="H21" s="11"/>
      <c r="J21" s="11"/>
    </row>
    <row r="22" spans="2:10" x14ac:dyDescent="0.25">
      <c r="B22" s="3"/>
      <c r="D22" s="3"/>
      <c r="F22" s="3"/>
      <c r="H22" s="11"/>
      <c r="J22" s="11"/>
    </row>
    <row r="23" spans="2:10" x14ac:dyDescent="0.25">
      <c r="B23" s="3"/>
      <c r="D23" s="3"/>
      <c r="F23" s="3"/>
      <c r="H23" s="11"/>
      <c r="J23" s="11"/>
    </row>
    <row r="24" spans="2:10" x14ac:dyDescent="0.25">
      <c r="B24" s="3"/>
      <c r="D24" s="3"/>
      <c r="F24" s="3"/>
      <c r="H24" s="11"/>
      <c r="J24" s="11"/>
    </row>
    <row r="25" spans="2:10" x14ac:dyDescent="0.25">
      <c r="B25" s="3"/>
      <c r="D25" s="3"/>
      <c r="F25" s="3"/>
      <c r="H25" s="11"/>
      <c r="J25" s="11"/>
    </row>
    <row r="26" spans="2:10" x14ac:dyDescent="0.25">
      <c r="B26" s="3"/>
      <c r="D26" s="3"/>
      <c r="F26" s="3"/>
      <c r="H26" s="11"/>
      <c r="J26" s="11"/>
    </row>
    <row r="27" spans="2:10" x14ac:dyDescent="0.25">
      <c r="B27" s="3"/>
      <c r="D27" s="3"/>
      <c r="F27" s="3"/>
      <c r="H27" s="11"/>
      <c r="J27" s="11"/>
    </row>
  </sheetData>
  <mergeCells count="7">
    <mergeCell ref="B2:J2"/>
    <mergeCell ref="B4:D4"/>
    <mergeCell ref="H4:J4"/>
    <mergeCell ref="B5:D7"/>
    <mergeCell ref="I5:J5"/>
    <mergeCell ref="I6:J6"/>
    <mergeCell ref="I7:J7"/>
  </mergeCells>
  <pageMargins left="0.511811024" right="0.511811024" top="0.78740157499999996" bottom="0.78740157499999996" header="0.31496062000000002" footer="0.31496062000000002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Q11"/>
  <sheetViews>
    <sheetView showGridLines="0" workbookViewId="0">
      <selection activeCell="B3" sqref="B3:Q3"/>
    </sheetView>
  </sheetViews>
  <sheetFormatPr defaultRowHeight="15" x14ac:dyDescent="0.25"/>
  <cols>
    <col min="1" max="1" width="2.28515625" customWidth="1"/>
    <col min="2" max="2" width="3.7109375" bestFit="1" customWidth="1"/>
    <col min="3" max="3" width="15.28515625" bestFit="1" customWidth="1"/>
  </cols>
  <sheetData>
    <row r="2" spans="2:17" ht="18.75" x14ac:dyDescent="0.25">
      <c r="B2" s="88" t="s">
        <v>113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2:17" x14ac:dyDescent="0.25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/>
    </row>
    <row r="4" spans="2:17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25">
      <c r="B5" s="152" t="s">
        <v>99</v>
      </c>
      <c r="C5" s="152"/>
      <c r="D5" s="152" t="str">
        <f>DESDOBRAMENTO!B7</f>
        <v>FINANÇAS</v>
      </c>
      <c r="E5" s="152"/>
      <c r="F5" s="152"/>
      <c r="G5" s="152" t="s">
        <v>100</v>
      </c>
      <c r="H5" s="152"/>
      <c r="I5" s="153" t="str">
        <f>DESDOBRAMENTO!D7</f>
        <v>TESTE</v>
      </c>
      <c r="J5" s="154"/>
      <c r="K5" s="154"/>
      <c r="L5" s="154"/>
      <c r="M5" s="154"/>
      <c r="N5" s="154"/>
      <c r="O5" s="154"/>
      <c r="P5" s="154"/>
      <c r="Q5" s="155"/>
    </row>
    <row r="6" spans="2:17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2:17" x14ac:dyDescent="0.25">
      <c r="D7" s="17" t="s">
        <v>83</v>
      </c>
      <c r="E7" s="17" t="s">
        <v>84</v>
      </c>
      <c r="F7" s="17" t="s">
        <v>85</v>
      </c>
      <c r="G7" s="17" t="s">
        <v>86</v>
      </c>
      <c r="H7" s="17" t="s">
        <v>87</v>
      </c>
      <c r="I7" s="17" t="s">
        <v>88</v>
      </c>
      <c r="J7" s="17" t="s">
        <v>89</v>
      </c>
      <c r="K7" s="17" t="s">
        <v>90</v>
      </c>
      <c r="L7" s="17" t="s">
        <v>91</v>
      </c>
      <c r="M7" s="17" t="s">
        <v>92</v>
      </c>
      <c r="N7" s="17" t="s">
        <v>93</v>
      </c>
      <c r="O7" s="10" t="s">
        <v>94</v>
      </c>
      <c r="P7" s="27" t="s">
        <v>97</v>
      </c>
      <c r="Q7" s="27" t="s">
        <v>98</v>
      </c>
    </row>
    <row r="8" spans="2:17" x14ac:dyDescent="0.25">
      <c r="B8" s="146">
        <v>2018</v>
      </c>
      <c r="C8" s="16" t="s">
        <v>95</v>
      </c>
      <c r="D8" s="15">
        <f>DESDOBRAMENTO!I7</f>
        <v>2</v>
      </c>
      <c r="E8" s="15">
        <f>DESDOBRAMENTO!J7</f>
        <v>5</v>
      </c>
      <c r="F8" s="15">
        <f>DESDOBRAMENTO!K7</f>
        <v>2</v>
      </c>
      <c r="G8" s="15">
        <f>DESDOBRAMENTO!L7</f>
        <v>2</v>
      </c>
      <c r="H8" s="15">
        <f>DESDOBRAMENTO!M7</f>
        <v>2</v>
      </c>
      <c r="I8" s="15">
        <f>DESDOBRAMENTO!N7</f>
        <v>5</v>
      </c>
      <c r="J8" s="15">
        <f>DESDOBRAMENTO!O7</f>
        <v>0</v>
      </c>
      <c r="K8" s="15">
        <f>DESDOBRAMENTO!P7</f>
        <v>0</v>
      </c>
      <c r="L8" s="15">
        <f>DESDOBRAMENTO!Q7</f>
        <v>0</v>
      </c>
      <c r="M8" s="15">
        <f>DESDOBRAMENTO!R7</f>
        <v>0</v>
      </c>
      <c r="N8" s="15">
        <f>DESDOBRAMENTO!S7</f>
        <v>0</v>
      </c>
      <c r="O8" s="15">
        <f>DESDOBRAMENTO!T7</f>
        <v>0</v>
      </c>
      <c r="Q8" s="14"/>
    </row>
    <row r="9" spans="2:17" x14ac:dyDescent="0.25">
      <c r="B9" s="147"/>
      <c r="C9" s="19" t="s">
        <v>96</v>
      </c>
      <c r="D9" s="20">
        <f>DESDOBRAMENTO!I8</f>
        <v>5.6</v>
      </c>
      <c r="E9" s="20">
        <f>DESDOBRAMENTO!J8</f>
        <v>3</v>
      </c>
      <c r="F9" s="20">
        <f>DESDOBRAMENTO!K8</f>
        <v>4</v>
      </c>
      <c r="G9" s="20">
        <f>DESDOBRAMENTO!L8</f>
        <v>2</v>
      </c>
      <c r="H9" s="20">
        <f>DESDOBRAMENTO!M8</f>
        <v>0</v>
      </c>
      <c r="I9" s="20">
        <f>DESDOBRAMENTO!N8</f>
        <v>0</v>
      </c>
      <c r="J9" s="20">
        <f>DESDOBRAMENTO!O8</f>
        <v>0</v>
      </c>
      <c r="K9" s="20">
        <f>DESDOBRAMENTO!P8</f>
        <v>0</v>
      </c>
      <c r="L9" s="20">
        <f>DESDOBRAMENTO!Q8</f>
        <v>0</v>
      </c>
      <c r="M9" s="20">
        <f>DESDOBRAMENTO!R8</f>
        <v>0</v>
      </c>
      <c r="N9" s="20">
        <f>DESDOBRAMENTO!S8</f>
        <v>0</v>
      </c>
      <c r="O9" s="20">
        <f>DESDOBRAMENTO!T8</f>
        <v>0</v>
      </c>
      <c r="Q9" s="14"/>
    </row>
    <row r="10" spans="2:17" x14ac:dyDescent="0.25">
      <c r="B10" s="147"/>
      <c r="C10" s="21" t="s">
        <v>97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>
        <f>SUM(D8:O8)</f>
        <v>18</v>
      </c>
      <c r="Q10" s="14"/>
    </row>
    <row r="11" spans="2:17" x14ac:dyDescent="0.25">
      <c r="B11" s="148"/>
      <c r="C11" s="24" t="s">
        <v>98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6">
        <f>SUM(D9:O9)</f>
        <v>14.6</v>
      </c>
    </row>
  </sheetData>
  <mergeCells count="7">
    <mergeCell ref="B8:B11"/>
    <mergeCell ref="B2:Q2"/>
    <mergeCell ref="B3:Q3"/>
    <mergeCell ref="B5:C5"/>
    <mergeCell ref="D5:F5"/>
    <mergeCell ref="G5:H5"/>
    <mergeCell ref="I5:Q5"/>
  </mergeCells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Q11"/>
  <sheetViews>
    <sheetView showGridLines="0" workbookViewId="0">
      <selection activeCell="B2" sqref="B2:Q3"/>
    </sheetView>
  </sheetViews>
  <sheetFormatPr defaultRowHeight="15" x14ac:dyDescent="0.25"/>
  <cols>
    <col min="1" max="1" width="2.28515625" customWidth="1"/>
    <col min="2" max="2" width="3.7109375" bestFit="1" customWidth="1"/>
    <col min="3" max="3" width="15.28515625" bestFit="1" customWidth="1"/>
  </cols>
  <sheetData>
    <row r="2" spans="2:17" ht="18.75" x14ac:dyDescent="0.25">
      <c r="B2" s="88" t="s">
        <v>101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2:17" x14ac:dyDescent="0.25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/>
    </row>
    <row r="4" spans="2:17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25">
      <c r="B5" s="152" t="s">
        <v>99</v>
      </c>
      <c r="C5" s="152"/>
      <c r="D5" s="152" t="str">
        <f>DESDOBRAMENTO!B7</f>
        <v>FINANÇAS</v>
      </c>
      <c r="E5" s="152"/>
      <c r="F5" s="152"/>
      <c r="G5" s="152" t="s">
        <v>100</v>
      </c>
      <c r="H5" s="152"/>
      <c r="I5" s="153" t="str">
        <f>DESDOBRAMENTO!D9</f>
        <v>Teste 02</v>
      </c>
      <c r="J5" s="154"/>
      <c r="K5" s="154"/>
      <c r="L5" s="154"/>
      <c r="M5" s="154"/>
      <c r="N5" s="154"/>
      <c r="O5" s="154"/>
      <c r="P5" s="154"/>
      <c r="Q5" s="155"/>
    </row>
    <row r="6" spans="2:17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2:17" x14ac:dyDescent="0.25">
      <c r="D7" s="17" t="s">
        <v>83</v>
      </c>
      <c r="E7" s="17" t="s">
        <v>84</v>
      </c>
      <c r="F7" s="17" t="s">
        <v>85</v>
      </c>
      <c r="G7" s="17" t="s">
        <v>86</v>
      </c>
      <c r="H7" s="17" t="s">
        <v>87</v>
      </c>
      <c r="I7" s="17" t="s">
        <v>88</v>
      </c>
      <c r="J7" s="17" t="s">
        <v>89</v>
      </c>
      <c r="K7" s="17" t="s">
        <v>90</v>
      </c>
      <c r="L7" s="17" t="s">
        <v>91</v>
      </c>
      <c r="M7" s="17" t="s">
        <v>92</v>
      </c>
      <c r="N7" s="17" t="s">
        <v>93</v>
      </c>
      <c r="O7" s="10" t="s">
        <v>94</v>
      </c>
      <c r="P7" s="27" t="s">
        <v>97</v>
      </c>
      <c r="Q7" s="27" t="s">
        <v>98</v>
      </c>
    </row>
    <row r="8" spans="2:17" x14ac:dyDescent="0.25">
      <c r="B8" s="146">
        <v>2018</v>
      </c>
      <c r="C8" s="16" t="s">
        <v>95</v>
      </c>
      <c r="D8" s="15">
        <f>DESDOBRAMENTO!I9</f>
        <v>4</v>
      </c>
      <c r="E8" s="15">
        <f>DESDOBRAMENTO!J9</f>
        <v>5</v>
      </c>
      <c r="F8" s="15">
        <f>DESDOBRAMENTO!K9</f>
        <v>0</v>
      </c>
      <c r="G8" s="15">
        <f>DESDOBRAMENTO!L9</f>
        <v>0</v>
      </c>
      <c r="H8" s="15">
        <f>DESDOBRAMENTO!M9</f>
        <v>0</v>
      </c>
      <c r="I8" s="15">
        <f>DESDOBRAMENTO!N9</f>
        <v>0</v>
      </c>
      <c r="J8" s="15">
        <f>DESDOBRAMENTO!O9</f>
        <v>0</v>
      </c>
      <c r="K8" s="15">
        <f>DESDOBRAMENTO!P9</f>
        <v>0</v>
      </c>
      <c r="L8" s="15">
        <f>DESDOBRAMENTO!Q9</f>
        <v>0</v>
      </c>
      <c r="M8" s="15">
        <f>DESDOBRAMENTO!R9</f>
        <v>0</v>
      </c>
      <c r="N8" s="15">
        <f>DESDOBRAMENTO!S9</f>
        <v>0</v>
      </c>
      <c r="O8" s="15">
        <f>DESDOBRAMENTO!T9</f>
        <v>0</v>
      </c>
      <c r="Q8" s="14"/>
    </row>
    <row r="9" spans="2:17" x14ac:dyDescent="0.25">
      <c r="B9" s="147"/>
      <c r="C9" s="19" t="s">
        <v>96</v>
      </c>
      <c r="D9" s="15">
        <f>DESDOBRAMENTO!I10</f>
        <v>5.6</v>
      </c>
      <c r="E9" s="15">
        <f>DESDOBRAMENTO!J10</f>
        <v>6</v>
      </c>
      <c r="F9" s="15">
        <f>DESDOBRAMENTO!K10</f>
        <v>0</v>
      </c>
      <c r="G9" s="15">
        <f>DESDOBRAMENTO!L10</f>
        <v>0</v>
      </c>
      <c r="H9" s="15">
        <f>DESDOBRAMENTO!M10</f>
        <v>0</v>
      </c>
      <c r="I9" s="15">
        <f>DESDOBRAMENTO!N10</f>
        <v>0</v>
      </c>
      <c r="J9" s="15">
        <f>DESDOBRAMENTO!O10</f>
        <v>0</v>
      </c>
      <c r="K9" s="15">
        <f>DESDOBRAMENTO!P10</f>
        <v>0</v>
      </c>
      <c r="L9" s="15">
        <f>DESDOBRAMENTO!Q10</f>
        <v>0</v>
      </c>
      <c r="M9" s="15">
        <f>DESDOBRAMENTO!R10</f>
        <v>0</v>
      </c>
      <c r="N9" s="15">
        <f>DESDOBRAMENTO!S10</f>
        <v>0</v>
      </c>
      <c r="O9" s="15">
        <f>DESDOBRAMENTO!T10</f>
        <v>0</v>
      </c>
      <c r="Q9" s="14"/>
    </row>
    <row r="10" spans="2:17" x14ac:dyDescent="0.25">
      <c r="B10" s="147"/>
      <c r="C10" s="21" t="s">
        <v>97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>
        <f>SUM(D8:O8)</f>
        <v>9</v>
      </c>
      <c r="Q10" s="14"/>
    </row>
    <row r="11" spans="2:17" x14ac:dyDescent="0.25">
      <c r="B11" s="148"/>
      <c r="C11" s="24" t="s">
        <v>98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6">
        <f>SUM(D9:O9)</f>
        <v>11.6</v>
      </c>
    </row>
  </sheetData>
  <mergeCells count="7">
    <mergeCell ref="B8:B11"/>
    <mergeCell ref="B2:Q2"/>
    <mergeCell ref="B3:Q3"/>
    <mergeCell ref="B5:C5"/>
    <mergeCell ref="D5:F5"/>
    <mergeCell ref="G5:H5"/>
    <mergeCell ref="I5:Q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showGridLines="0" workbookViewId="0">
      <selection activeCell="P8" sqref="P8"/>
    </sheetView>
  </sheetViews>
  <sheetFormatPr defaultRowHeight="15" x14ac:dyDescent="0.25"/>
  <cols>
    <col min="1" max="1" width="14.85546875" bestFit="1" customWidth="1"/>
    <col min="2" max="2" width="28.85546875" bestFit="1" customWidth="1"/>
    <col min="3" max="3" width="18.85546875" bestFit="1" customWidth="1"/>
  </cols>
  <sheetData>
    <row r="1" spans="1:3" x14ac:dyDescent="0.25">
      <c r="A1" t="s">
        <v>7</v>
      </c>
      <c r="B1" t="s">
        <v>2</v>
      </c>
      <c r="C1" t="s">
        <v>26</v>
      </c>
    </row>
    <row r="2" spans="1:3" x14ac:dyDescent="0.25">
      <c r="A2" t="s">
        <v>8</v>
      </c>
      <c r="B2" t="s">
        <v>13</v>
      </c>
      <c r="C2" t="s">
        <v>27</v>
      </c>
    </row>
    <row r="3" spans="1:3" x14ac:dyDescent="0.25">
      <c r="A3" t="s">
        <v>9</v>
      </c>
      <c r="B3" t="s">
        <v>14</v>
      </c>
      <c r="C3" t="s">
        <v>28</v>
      </c>
    </row>
    <row r="4" spans="1:3" x14ac:dyDescent="0.25">
      <c r="A4" t="s">
        <v>10</v>
      </c>
      <c r="B4" t="s">
        <v>15</v>
      </c>
      <c r="C4" t="s">
        <v>29</v>
      </c>
    </row>
    <row r="5" spans="1:3" x14ac:dyDescent="0.25">
      <c r="A5" t="s">
        <v>11</v>
      </c>
      <c r="B5" t="s">
        <v>16</v>
      </c>
    </row>
    <row r="6" spans="1:3" x14ac:dyDescent="0.25">
      <c r="A6" t="s">
        <v>12</v>
      </c>
    </row>
    <row r="8" spans="1:3" x14ac:dyDescent="0.25">
      <c r="A8" t="s">
        <v>1</v>
      </c>
      <c r="B8" t="s">
        <v>70</v>
      </c>
    </row>
    <row r="9" spans="1:3" x14ac:dyDescent="0.25">
      <c r="A9" t="s">
        <v>64</v>
      </c>
      <c r="B9" t="s">
        <v>71</v>
      </c>
    </row>
    <row r="10" spans="1:3" x14ac:dyDescent="0.25">
      <c r="A10" t="s">
        <v>67</v>
      </c>
    </row>
    <row r="11" spans="1:3" x14ac:dyDescent="0.25">
      <c r="A11" t="s">
        <v>68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Q11"/>
  <sheetViews>
    <sheetView showGridLines="0" workbookViewId="0">
      <selection activeCell="B2" sqref="B2:Q3"/>
    </sheetView>
  </sheetViews>
  <sheetFormatPr defaultRowHeight="15" x14ac:dyDescent="0.25"/>
  <cols>
    <col min="1" max="1" width="2.28515625" customWidth="1"/>
    <col min="2" max="2" width="3.7109375" bestFit="1" customWidth="1"/>
    <col min="3" max="3" width="15.28515625" bestFit="1" customWidth="1"/>
  </cols>
  <sheetData>
    <row r="2" spans="2:17" ht="18.75" x14ac:dyDescent="0.25">
      <c r="B2" s="88" t="s">
        <v>101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2:17" x14ac:dyDescent="0.25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/>
    </row>
    <row r="4" spans="2:17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25">
      <c r="B5" s="152" t="s">
        <v>99</v>
      </c>
      <c r="C5" s="152"/>
      <c r="D5" s="152" t="str">
        <f>DESDOBRAMENTO!B7</f>
        <v>FINANÇAS</v>
      </c>
      <c r="E5" s="152"/>
      <c r="F5" s="152"/>
      <c r="G5" s="152" t="s">
        <v>100</v>
      </c>
      <c r="H5" s="152"/>
      <c r="I5" s="153" t="str">
        <f>DESDOBRAMENTO!D11</f>
        <v>Teste 03</v>
      </c>
      <c r="J5" s="154"/>
      <c r="K5" s="154"/>
      <c r="L5" s="154"/>
      <c r="M5" s="154"/>
      <c r="N5" s="154"/>
      <c r="O5" s="154"/>
      <c r="P5" s="154"/>
      <c r="Q5" s="155"/>
    </row>
    <row r="6" spans="2:17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2:17" x14ac:dyDescent="0.25">
      <c r="D7" s="17" t="s">
        <v>83</v>
      </c>
      <c r="E7" s="17" t="s">
        <v>84</v>
      </c>
      <c r="F7" s="17" t="s">
        <v>85</v>
      </c>
      <c r="G7" s="17" t="s">
        <v>86</v>
      </c>
      <c r="H7" s="17" t="s">
        <v>87</v>
      </c>
      <c r="I7" s="17" t="s">
        <v>88</v>
      </c>
      <c r="J7" s="17" t="s">
        <v>89</v>
      </c>
      <c r="K7" s="17" t="s">
        <v>90</v>
      </c>
      <c r="L7" s="17" t="s">
        <v>91</v>
      </c>
      <c r="M7" s="17" t="s">
        <v>92</v>
      </c>
      <c r="N7" s="17" t="s">
        <v>93</v>
      </c>
      <c r="O7" s="10" t="s">
        <v>94</v>
      </c>
      <c r="P7" s="27" t="s">
        <v>97</v>
      </c>
      <c r="Q7" s="27" t="s">
        <v>98</v>
      </c>
    </row>
    <row r="8" spans="2:17" x14ac:dyDescent="0.25">
      <c r="B8" s="146">
        <v>2018</v>
      </c>
      <c r="C8" s="16" t="s">
        <v>95</v>
      </c>
      <c r="D8" s="15">
        <f>DESDOBRAMENTO!I11</f>
        <v>6</v>
      </c>
      <c r="E8" s="15">
        <f>DESDOBRAMENTO!J11</f>
        <v>5</v>
      </c>
      <c r="F8" s="15">
        <f>DESDOBRAMENTO!K11</f>
        <v>0</v>
      </c>
      <c r="G8" s="15">
        <f>DESDOBRAMENTO!L11</f>
        <v>0</v>
      </c>
      <c r="H8" s="15">
        <f>DESDOBRAMENTO!M11</f>
        <v>0</v>
      </c>
      <c r="I8" s="15">
        <f>DESDOBRAMENTO!N11</f>
        <v>0</v>
      </c>
      <c r="J8" s="15">
        <f>DESDOBRAMENTO!O11</f>
        <v>0</v>
      </c>
      <c r="K8" s="15">
        <f>DESDOBRAMENTO!P11</f>
        <v>0</v>
      </c>
      <c r="L8" s="15">
        <f>DESDOBRAMENTO!Q11</f>
        <v>0</v>
      </c>
      <c r="M8" s="15">
        <f>DESDOBRAMENTO!R11</f>
        <v>0</v>
      </c>
      <c r="N8" s="15">
        <f>DESDOBRAMENTO!S11</f>
        <v>0</v>
      </c>
      <c r="O8" s="15">
        <f>DESDOBRAMENTO!T11</f>
        <v>0</v>
      </c>
      <c r="Q8" s="14"/>
    </row>
    <row r="9" spans="2:17" x14ac:dyDescent="0.25">
      <c r="B9" s="147"/>
      <c r="C9" s="19" t="s">
        <v>96</v>
      </c>
      <c r="D9" s="15">
        <f>DESDOBRAMENTO!I12</f>
        <v>5.6</v>
      </c>
      <c r="E9" s="15">
        <f>DESDOBRAMENTO!J12</f>
        <v>6</v>
      </c>
      <c r="F9" s="15">
        <f>DESDOBRAMENTO!K12</f>
        <v>0</v>
      </c>
      <c r="G9" s="15">
        <f>DESDOBRAMENTO!L12</f>
        <v>0</v>
      </c>
      <c r="H9" s="15">
        <f>DESDOBRAMENTO!M12</f>
        <v>0</v>
      </c>
      <c r="I9" s="15">
        <f>DESDOBRAMENTO!N12</f>
        <v>0</v>
      </c>
      <c r="J9" s="15">
        <f>DESDOBRAMENTO!O12</f>
        <v>0</v>
      </c>
      <c r="K9" s="15">
        <f>DESDOBRAMENTO!P12</f>
        <v>0</v>
      </c>
      <c r="L9" s="15">
        <f>DESDOBRAMENTO!Q12</f>
        <v>0</v>
      </c>
      <c r="M9" s="15">
        <f>DESDOBRAMENTO!R12</f>
        <v>0</v>
      </c>
      <c r="N9" s="15">
        <f>DESDOBRAMENTO!S12</f>
        <v>0</v>
      </c>
      <c r="O9" s="15">
        <f>DESDOBRAMENTO!T12</f>
        <v>0</v>
      </c>
      <c r="Q9" s="14"/>
    </row>
    <row r="10" spans="2:17" x14ac:dyDescent="0.25">
      <c r="B10" s="147"/>
      <c r="C10" s="21" t="s">
        <v>97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>
        <f>SUM(D8:O8)</f>
        <v>11</v>
      </c>
      <c r="Q10" s="14"/>
    </row>
    <row r="11" spans="2:17" x14ac:dyDescent="0.25">
      <c r="B11" s="148"/>
      <c r="C11" s="24" t="s">
        <v>98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6">
        <f>SUM(D9:O9)</f>
        <v>11.6</v>
      </c>
    </row>
  </sheetData>
  <mergeCells count="7">
    <mergeCell ref="B8:B11"/>
    <mergeCell ref="B2:Q2"/>
    <mergeCell ref="B3:Q3"/>
    <mergeCell ref="B5:C5"/>
    <mergeCell ref="D5:F5"/>
    <mergeCell ref="G5:H5"/>
    <mergeCell ref="I5:Q5"/>
  </mergeCells>
  <pageMargins left="0.511811024" right="0.511811024" top="0.78740157499999996" bottom="0.78740157499999996" header="0.31496062000000002" footer="0.31496062000000002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Q11"/>
  <sheetViews>
    <sheetView showGridLines="0" workbookViewId="0">
      <selection activeCell="B2" sqref="B2:Q3"/>
    </sheetView>
  </sheetViews>
  <sheetFormatPr defaultRowHeight="15" x14ac:dyDescent="0.25"/>
  <cols>
    <col min="1" max="1" width="2.28515625" customWidth="1"/>
    <col min="2" max="2" width="3.7109375" bestFit="1" customWidth="1"/>
    <col min="3" max="3" width="15.28515625" bestFit="1" customWidth="1"/>
  </cols>
  <sheetData>
    <row r="2" spans="2:17" ht="18.75" x14ac:dyDescent="0.25">
      <c r="B2" s="88" t="s">
        <v>101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2:17" x14ac:dyDescent="0.25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/>
    </row>
    <row r="4" spans="2:17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25">
      <c r="B5" s="152" t="s">
        <v>99</v>
      </c>
      <c r="C5" s="152"/>
      <c r="D5" s="152" t="str">
        <f>DESDOBRAMENTO!B7</f>
        <v>FINANÇAS</v>
      </c>
      <c r="E5" s="152"/>
      <c r="F5" s="152"/>
      <c r="G5" s="152" t="s">
        <v>100</v>
      </c>
      <c r="H5" s="152"/>
      <c r="I5" s="153" t="str">
        <f>DESDOBRAMENTO!D13</f>
        <v>Teste 04</v>
      </c>
      <c r="J5" s="154"/>
      <c r="K5" s="154"/>
      <c r="L5" s="154"/>
      <c r="M5" s="154"/>
      <c r="N5" s="154"/>
      <c r="O5" s="154"/>
      <c r="P5" s="154"/>
      <c r="Q5" s="155"/>
    </row>
    <row r="6" spans="2:17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2:17" x14ac:dyDescent="0.25">
      <c r="D7" s="17" t="s">
        <v>83</v>
      </c>
      <c r="E7" s="17" t="s">
        <v>84</v>
      </c>
      <c r="F7" s="17" t="s">
        <v>85</v>
      </c>
      <c r="G7" s="17" t="s">
        <v>86</v>
      </c>
      <c r="H7" s="17" t="s">
        <v>87</v>
      </c>
      <c r="I7" s="17" t="s">
        <v>88</v>
      </c>
      <c r="J7" s="17" t="s">
        <v>89</v>
      </c>
      <c r="K7" s="17" t="s">
        <v>90</v>
      </c>
      <c r="L7" s="17" t="s">
        <v>91</v>
      </c>
      <c r="M7" s="17" t="s">
        <v>92</v>
      </c>
      <c r="N7" s="17" t="s">
        <v>93</v>
      </c>
      <c r="O7" s="10" t="s">
        <v>94</v>
      </c>
      <c r="P7" s="27" t="s">
        <v>97</v>
      </c>
      <c r="Q7" s="27" t="s">
        <v>98</v>
      </c>
    </row>
    <row r="8" spans="2:17" x14ac:dyDescent="0.25">
      <c r="B8" s="146">
        <v>2018</v>
      </c>
      <c r="C8" s="16" t="s">
        <v>95</v>
      </c>
      <c r="D8" s="15">
        <f>DESDOBRAMENTO!I13</f>
        <v>8</v>
      </c>
      <c r="E8" s="15">
        <f>DESDOBRAMENTO!J13</f>
        <v>5</v>
      </c>
      <c r="F8" s="15">
        <f>DESDOBRAMENTO!K13</f>
        <v>0</v>
      </c>
      <c r="G8" s="15">
        <f>DESDOBRAMENTO!L13</f>
        <v>0</v>
      </c>
      <c r="H8" s="15">
        <f>DESDOBRAMENTO!M13</f>
        <v>0</v>
      </c>
      <c r="I8" s="15">
        <f>DESDOBRAMENTO!N13</f>
        <v>0</v>
      </c>
      <c r="J8" s="15">
        <f>DESDOBRAMENTO!O13</f>
        <v>0</v>
      </c>
      <c r="K8" s="15">
        <f>DESDOBRAMENTO!P13</f>
        <v>0</v>
      </c>
      <c r="L8" s="15">
        <f>DESDOBRAMENTO!Q13</f>
        <v>0</v>
      </c>
      <c r="M8" s="15">
        <f>DESDOBRAMENTO!R13</f>
        <v>0</v>
      </c>
      <c r="N8" s="15">
        <f>DESDOBRAMENTO!S13</f>
        <v>0</v>
      </c>
      <c r="O8" s="15">
        <f>DESDOBRAMENTO!T13</f>
        <v>0</v>
      </c>
      <c r="Q8" s="14"/>
    </row>
    <row r="9" spans="2:17" x14ac:dyDescent="0.25">
      <c r="B9" s="147"/>
      <c r="C9" s="19" t="s">
        <v>96</v>
      </c>
      <c r="D9" s="15">
        <f>DESDOBRAMENTO!I14</f>
        <v>5.6</v>
      </c>
      <c r="E9" s="15">
        <f>DESDOBRAMENTO!J14</f>
        <v>6</v>
      </c>
      <c r="F9" s="15">
        <f>DESDOBRAMENTO!K14</f>
        <v>0</v>
      </c>
      <c r="G9" s="15">
        <f>DESDOBRAMENTO!L14</f>
        <v>0</v>
      </c>
      <c r="H9" s="15">
        <f>DESDOBRAMENTO!M14</f>
        <v>0</v>
      </c>
      <c r="I9" s="15">
        <f>DESDOBRAMENTO!N14</f>
        <v>0</v>
      </c>
      <c r="J9" s="15">
        <f>DESDOBRAMENTO!O14</f>
        <v>0</v>
      </c>
      <c r="K9" s="15">
        <f>DESDOBRAMENTO!P14</f>
        <v>0</v>
      </c>
      <c r="L9" s="15">
        <f>DESDOBRAMENTO!Q14</f>
        <v>0</v>
      </c>
      <c r="M9" s="15">
        <f>DESDOBRAMENTO!R14</f>
        <v>0</v>
      </c>
      <c r="N9" s="15">
        <f>DESDOBRAMENTO!S14</f>
        <v>0</v>
      </c>
      <c r="O9" s="15">
        <f>DESDOBRAMENTO!T14</f>
        <v>0</v>
      </c>
      <c r="Q9" s="14"/>
    </row>
    <row r="10" spans="2:17" x14ac:dyDescent="0.25">
      <c r="B10" s="147"/>
      <c r="C10" s="21" t="s">
        <v>97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>
        <f>SUM(D8:O8)</f>
        <v>13</v>
      </c>
      <c r="Q10" s="14"/>
    </row>
    <row r="11" spans="2:17" x14ac:dyDescent="0.25">
      <c r="B11" s="148"/>
      <c r="C11" s="24" t="s">
        <v>98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6">
        <f>SUM(D9:O9)</f>
        <v>11.6</v>
      </c>
    </row>
  </sheetData>
  <mergeCells count="7">
    <mergeCell ref="B8:B11"/>
    <mergeCell ref="B2:Q2"/>
    <mergeCell ref="B3:Q3"/>
    <mergeCell ref="B5:C5"/>
    <mergeCell ref="D5:F5"/>
    <mergeCell ref="G5:H5"/>
    <mergeCell ref="I5:Q5"/>
  </mergeCells>
  <pageMargins left="0.511811024" right="0.511811024" top="0.78740157499999996" bottom="0.78740157499999996" header="0.31496062000000002" footer="0.31496062000000002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Q11"/>
  <sheetViews>
    <sheetView showGridLines="0" workbookViewId="0"/>
  </sheetViews>
  <sheetFormatPr defaultRowHeight="15" x14ac:dyDescent="0.25"/>
  <cols>
    <col min="1" max="1" width="2.28515625" customWidth="1"/>
    <col min="2" max="2" width="3.7109375" bestFit="1" customWidth="1"/>
    <col min="3" max="3" width="15.28515625" bestFit="1" customWidth="1"/>
  </cols>
  <sheetData>
    <row r="2" spans="2:17" ht="18.75" x14ac:dyDescent="0.25">
      <c r="B2" s="88" t="s">
        <v>101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2:17" x14ac:dyDescent="0.25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/>
    </row>
    <row r="4" spans="2:17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25">
      <c r="B5" s="152" t="s">
        <v>99</v>
      </c>
      <c r="C5" s="152"/>
      <c r="D5" s="152" t="str">
        <f>DESDOBRAMENTO!B7</f>
        <v>FINANÇAS</v>
      </c>
      <c r="E5" s="152"/>
      <c r="F5" s="152"/>
      <c r="G5" s="152" t="s">
        <v>100</v>
      </c>
      <c r="H5" s="152"/>
      <c r="I5" s="153" t="str">
        <f>DESDOBRAMENTO!D15</f>
        <v>Teste 05</v>
      </c>
      <c r="J5" s="154"/>
      <c r="K5" s="154"/>
      <c r="L5" s="154"/>
      <c r="M5" s="154"/>
      <c r="N5" s="154"/>
      <c r="O5" s="154"/>
      <c r="P5" s="154"/>
      <c r="Q5" s="155"/>
    </row>
    <row r="6" spans="2:17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2:17" x14ac:dyDescent="0.25">
      <c r="D7" s="17" t="s">
        <v>83</v>
      </c>
      <c r="E7" s="17" t="s">
        <v>84</v>
      </c>
      <c r="F7" s="17" t="s">
        <v>85</v>
      </c>
      <c r="G7" s="17" t="s">
        <v>86</v>
      </c>
      <c r="H7" s="17" t="s">
        <v>87</v>
      </c>
      <c r="I7" s="17" t="s">
        <v>88</v>
      </c>
      <c r="J7" s="17" t="s">
        <v>89</v>
      </c>
      <c r="K7" s="17" t="s">
        <v>90</v>
      </c>
      <c r="L7" s="17" t="s">
        <v>91</v>
      </c>
      <c r="M7" s="17" t="s">
        <v>92</v>
      </c>
      <c r="N7" s="17" t="s">
        <v>93</v>
      </c>
      <c r="O7" s="10" t="s">
        <v>94</v>
      </c>
      <c r="P7" s="27" t="s">
        <v>97</v>
      </c>
      <c r="Q7" s="27" t="s">
        <v>98</v>
      </c>
    </row>
    <row r="8" spans="2:17" x14ac:dyDescent="0.25">
      <c r="B8" s="146">
        <v>2018</v>
      </c>
      <c r="C8" s="16" t="s">
        <v>95</v>
      </c>
      <c r="D8" s="15">
        <f>DESDOBRAMENTO!I15</f>
        <v>10</v>
      </c>
      <c r="E8" s="15">
        <f>DESDOBRAMENTO!J15</f>
        <v>5</v>
      </c>
      <c r="F8" s="15">
        <f>DESDOBRAMENTO!K15</f>
        <v>0</v>
      </c>
      <c r="G8" s="15">
        <f>DESDOBRAMENTO!L15</f>
        <v>0</v>
      </c>
      <c r="H8" s="15">
        <f>DESDOBRAMENTO!M15</f>
        <v>0</v>
      </c>
      <c r="I8" s="15">
        <f>DESDOBRAMENTO!N15</f>
        <v>0</v>
      </c>
      <c r="J8" s="15">
        <f>DESDOBRAMENTO!O15</f>
        <v>0</v>
      </c>
      <c r="K8" s="15">
        <f>DESDOBRAMENTO!P15</f>
        <v>0</v>
      </c>
      <c r="L8" s="15">
        <f>DESDOBRAMENTO!Q15</f>
        <v>0</v>
      </c>
      <c r="M8" s="15">
        <f>DESDOBRAMENTO!R15</f>
        <v>0</v>
      </c>
      <c r="N8" s="15">
        <f>DESDOBRAMENTO!S15</f>
        <v>0</v>
      </c>
      <c r="O8" s="15">
        <f>DESDOBRAMENTO!T15</f>
        <v>0</v>
      </c>
      <c r="Q8" s="14"/>
    </row>
    <row r="9" spans="2:17" x14ac:dyDescent="0.25">
      <c r="B9" s="147"/>
      <c r="C9" s="19" t="s">
        <v>96</v>
      </c>
      <c r="D9" s="15">
        <f>DESDOBRAMENTO!I16</f>
        <v>5.6</v>
      </c>
      <c r="E9" s="15">
        <f>DESDOBRAMENTO!J16</f>
        <v>6</v>
      </c>
      <c r="F9" s="15">
        <f>DESDOBRAMENTO!K16</f>
        <v>0</v>
      </c>
      <c r="G9" s="15">
        <f>DESDOBRAMENTO!L16</f>
        <v>0</v>
      </c>
      <c r="H9" s="15">
        <f>DESDOBRAMENTO!M16</f>
        <v>0</v>
      </c>
      <c r="I9" s="15">
        <f>DESDOBRAMENTO!N16</f>
        <v>0</v>
      </c>
      <c r="J9" s="15">
        <f>DESDOBRAMENTO!O16</f>
        <v>0</v>
      </c>
      <c r="K9" s="15">
        <f>DESDOBRAMENTO!P16</f>
        <v>0</v>
      </c>
      <c r="L9" s="15">
        <f>DESDOBRAMENTO!Q16</f>
        <v>0</v>
      </c>
      <c r="M9" s="15">
        <f>DESDOBRAMENTO!R16</f>
        <v>0</v>
      </c>
      <c r="N9" s="15">
        <f>DESDOBRAMENTO!S16</f>
        <v>0</v>
      </c>
      <c r="O9" s="15">
        <f>DESDOBRAMENTO!T16</f>
        <v>0</v>
      </c>
      <c r="Q9" s="14"/>
    </row>
    <row r="10" spans="2:17" x14ac:dyDescent="0.25">
      <c r="B10" s="147"/>
      <c r="C10" s="21" t="s">
        <v>97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>
        <f>SUM(D8:O8)</f>
        <v>15</v>
      </c>
      <c r="Q10" s="14"/>
    </row>
    <row r="11" spans="2:17" x14ac:dyDescent="0.25">
      <c r="B11" s="148"/>
      <c r="C11" s="24" t="s">
        <v>98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6">
        <f>SUM(D9:O9)</f>
        <v>11.6</v>
      </c>
    </row>
  </sheetData>
  <mergeCells count="7">
    <mergeCell ref="B8:B11"/>
    <mergeCell ref="B2:Q2"/>
    <mergeCell ref="B3:Q3"/>
    <mergeCell ref="B5:C5"/>
    <mergeCell ref="D5:F5"/>
    <mergeCell ref="G5:H5"/>
    <mergeCell ref="I5:Q5"/>
  </mergeCells>
  <pageMargins left="0.511811024" right="0.511811024" top="0.78740157499999996" bottom="0.78740157499999996" header="0.31496062000000002" footer="0.31496062000000002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Q11"/>
  <sheetViews>
    <sheetView showGridLines="0" workbookViewId="0">
      <selection activeCell="B2" sqref="B2:Q3"/>
    </sheetView>
  </sheetViews>
  <sheetFormatPr defaultRowHeight="15" x14ac:dyDescent="0.25"/>
  <cols>
    <col min="1" max="1" width="2.28515625" customWidth="1"/>
    <col min="2" max="2" width="3.7109375" bestFit="1" customWidth="1"/>
    <col min="3" max="3" width="15.28515625" bestFit="1" customWidth="1"/>
  </cols>
  <sheetData>
    <row r="2" spans="2:17" ht="18.75" x14ac:dyDescent="0.25">
      <c r="B2" s="88" t="s">
        <v>101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2:17" x14ac:dyDescent="0.25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/>
    </row>
    <row r="4" spans="2:17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25">
      <c r="B5" s="152" t="s">
        <v>99</v>
      </c>
      <c r="C5" s="152"/>
      <c r="D5" s="152" t="str">
        <f>DESDOBRAMENTO!B18</f>
        <v>CLIENTES</v>
      </c>
      <c r="E5" s="152"/>
      <c r="F5" s="152"/>
      <c r="G5" s="152" t="s">
        <v>100</v>
      </c>
      <c r="H5" s="152"/>
      <c r="I5" s="153" t="str">
        <f>DESDOBRAMENTO!D18</f>
        <v>Clientes 1</v>
      </c>
      <c r="J5" s="154"/>
      <c r="K5" s="154"/>
      <c r="L5" s="154"/>
      <c r="M5" s="154"/>
      <c r="N5" s="154"/>
      <c r="O5" s="154"/>
      <c r="P5" s="154"/>
      <c r="Q5" s="155"/>
    </row>
    <row r="6" spans="2:17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2:17" x14ac:dyDescent="0.25">
      <c r="D7" s="17" t="s">
        <v>83</v>
      </c>
      <c r="E7" s="17" t="s">
        <v>84</v>
      </c>
      <c r="F7" s="17" t="s">
        <v>85</v>
      </c>
      <c r="G7" s="17" t="s">
        <v>86</v>
      </c>
      <c r="H7" s="17" t="s">
        <v>87</v>
      </c>
      <c r="I7" s="17" t="s">
        <v>88</v>
      </c>
      <c r="J7" s="17" t="s">
        <v>89</v>
      </c>
      <c r="K7" s="17" t="s">
        <v>90</v>
      </c>
      <c r="L7" s="17" t="s">
        <v>91</v>
      </c>
      <c r="M7" s="17" t="s">
        <v>92</v>
      </c>
      <c r="N7" s="17" t="s">
        <v>93</v>
      </c>
      <c r="O7" s="10" t="s">
        <v>94</v>
      </c>
      <c r="P7" s="27" t="s">
        <v>97</v>
      </c>
      <c r="Q7" s="27" t="s">
        <v>98</v>
      </c>
    </row>
    <row r="8" spans="2:17" x14ac:dyDescent="0.25">
      <c r="B8" s="146">
        <v>2018</v>
      </c>
      <c r="C8" s="16" t="s">
        <v>95</v>
      </c>
      <c r="D8" s="15">
        <f>DESDOBRAMENTO!I18</f>
        <v>5</v>
      </c>
      <c r="E8" s="15">
        <f>DESDOBRAMENTO!J18</f>
        <v>6</v>
      </c>
      <c r="F8" s="15">
        <f>DESDOBRAMENTO!K18</f>
        <v>7</v>
      </c>
      <c r="G8" s="15">
        <f>DESDOBRAMENTO!L18</f>
        <v>8</v>
      </c>
      <c r="H8" s="15">
        <f>DESDOBRAMENTO!M18</f>
        <v>9</v>
      </c>
      <c r="I8" s="15">
        <f>DESDOBRAMENTO!N18</f>
        <v>10</v>
      </c>
      <c r="J8" s="15">
        <f>DESDOBRAMENTO!O18</f>
        <v>0</v>
      </c>
      <c r="K8" s="15">
        <f>DESDOBRAMENTO!P18</f>
        <v>0</v>
      </c>
      <c r="L8" s="15">
        <f>DESDOBRAMENTO!Q18</f>
        <v>0</v>
      </c>
      <c r="M8" s="15">
        <f>DESDOBRAMENTO!R18</f>
        <v>0</v>
      </c>
      <c r="N8" s="15">
        <f>DESDOBRAMENTO!S18</f>
        <v>0</v>
      </c>
      <c r="O8" s="15">
        <f>DESDOBRAMENTO!T18</f>
        <v>0</v>
      </c>
      <c r="Q8" s="14"/>
    </row>
    <row r="9" spans="2:17" x14ac:dyDescent="0.25">
      <c r="B9" s="147"/>
      <c r="C9" s="19" t="s">
        <v>96</v>
      </c>
      <c r="D9" s="15">
        <f>DESDOBRAMENTO!I19</f>
        <v>4</v>
      </c>
      <c r="E9" s="15">
        <f>DESDOBRAMENTO!J19</f>
        <v>5</v>
      </c>
      <c r="F9" s="15">
        <f>DESDOBRAMENTO!K19</f>
        <v>6</v>
      </c>
      <c r="G9" s="15">
        <f>DESDOBRAMENTO!L19</f>
        <v>7</v>
      </c>
      <c r="H9" s="15">
        <f>DESDOBRAMENTO!M19</f>
        <v>8</v>
      </c>
      <c r="I9" s="15">
        <f>DESDOBRAMENTO!N19</f>
        <v>9</v>
      </c>
      <c r="J9" s="15">
        <f>DESDOBRAMENTO!O19</f>
        <v>0</v>
      </c>
      <c r="K9" s="15">
        <f>DESDOBRAMENTO!P19</f>
        <v>0</v>
      </c>
      <c r="L9" s="15">
        <f>DESDOBRAMENTO!Q19</f>
        <v>0</v>
      </c>
      <c r="M9" s="15">
        <f>DESDOBRAMENTO!R19</f>
        <v>0</v>
      </c>
      <c r="N9" s="15">
        <f>DESDOBRAMENTO!S19</f>
        <v>0</v>
      </c>
      <c r="O9" s="15">
        <f>DESDOBRAMENTO!T19</f>
        <v>0</v>
      </c>
      <c r="Q9" s="14"/>
    </row>
    <row r="10" spans="2:17" x14ac:dyDescent="0.25">
      <c r="B10" s="147"/>
      <c r="C10" s="21" t="s">
        <v>97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>
        <f>SUM(D8:O8)</f>
        <v>45</v>
      </c>
      <c r="Q10" s="14"/>
    </row>
    <row r="11" spans="2:17" x14ac:dyDescent="0.25">
      <c r="B11" s="148"/>
      <c r="C11" s="24" t="s">
        <v>98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6">
        <f>SUM(D9:O9)</f>
        <v>39</v>
      </c>
    </row>
  </sheetData>
  <mergeCells count="7">
    <mergeCell ref="B8:B11"/>
    <mergeCell ref="B2:Q2"/>
    <mergeCell ref="B3:Q3"/>
    <mergeCell ref="B5:C5"/>
    <mergeCell ref="D5:F5"/>
    <mergeCell ref="G5:H5"/>
    <mergeCell ref="I5:Q5"/>
  </mergeCells>
  <pageMargins left="0.511811024" right="0.511811024" top="0.78740157499999996" bottom="0.78740157499999996" header="0.31496062000000002" footer="0.31496062000000002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Q11"/>
  <sheetViews>
    <sheetView showGridLines="0" workbookViewId="0">
      <selection activeCell="B2" sqref="B2:Q3"/>
    </sheetView>
  </sheetViews>
  <sheetFormatPr defaultRowHeight="15" x14ac:dyDescent="0.25"/>
  <cols>
    <col min="1" max="1" width="2.28515625" customWidth="1"/>
    <col min="2" max="2" width="3.7109375" bestFit="1" customWidth="1"/>
    <col min="3" max="3" width="15.28515625" bestFit="1" customWidth="1"/>
  </cols>
  <sheetData>
    <row r="2" spans="2:17" ht="18.75" x14ac:dyDescent="0.25">
      <c r="B2" s="88" t="s">
        <v>101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2:17" x14ac:dyDescent="0.25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/>
    </row>
    <row r="4" spans="2:17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25">
      <c r="B5" s="152" t="s">
        <v>99</v>
      </c>
      <c r="C5" s="152"/>
      <c r="D5" s="152" t="str">
        <f>DESDOBRAMENTO!B18</f>
        <v>CLIENTES</v>
      </c>
      <c r="E5" s="152"/>
      <c r="F5" s="152"/>
      <c r="G5" s="152" t="s">
        <v>100</v>
      </c>
      <c r="H5" s="152"/>
      <c r="I5" s="153" t="str">
        <f>DESDOBRAMENTO!D20</f>
        <v>Cliesnte 02</v>
      </c>
      <c r="J5" s="154"/>
      <c r="K5" s="154"/>
      <c r="L5" s="154"/>
      <c r="M5" s="154"/>
      <c r="N5" s="154"/>
      <c r="O5" s="154"/>
      <c r="P5" s="154"/>
      <c r="Q5" s="155"/>
    </row>
    <row r="6" spans="2:17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2:17" x14ac:dyDescent="0.25">
      <c r="D7" s="17" t="s">
        <v>83</v>
      </c>
      <c r="E7" s="17" t="s">
        <v>84</v>
      </c>
      <c r="F7" s="17" t="s">
        <v>85</v>
      </c>
      <c r="G7" s="17" t="s">
        <v>86</v>
      </c>
      <c r="H7" s="17" t="s">
        <v>87</v>
      </c>
      <c r="I7" s="17" t="s">
        <v>88</v>
      </c>
      <c r="J7" s="17" t="s">
        <v>89</v>
      </c>
      <c r="K7" s="17" t="s">
        <v>90</v>
      </c>
      <c r="L7" s="17" t="s">
        <v>91</v>
      </c>
      <c r="M7" s="17" t="s">
        <v>92</v>
      </c>
      <c r="N7" s="17" t="s">
        <v>93</v>
      </c>
      <c r="O7" s="10" t="s">
        <v>94</v>
      </c>
      <c r="P7" s="27" t="s">
        <v>97</v>
      </c>
      <c r="Q7" s="27" t="s">
        <v>98</v>
      </c>
    </row>
    <row r="8" spans="2:17" x14ac:dyDescent="0.25">
      <c r="B8" s="146">
        <v>2018</v>
      </c>
      <c r="C8" s="16" t="s">
        <v>95</v>
      </c>
      <c r="D8" s="15">
        <f>DESDOBRAMENTO!I20</f>
        <v>2</v>
      </c>
      <c r="E8" s="15">
        <f>DESDOBRAMENTO!J20</f>
        <v>5</v>
      </c>
      <c r="F8" s="15">
        <f>DESDOBRAMENTO!K20</f>
        <v>6</v>
      </c>
      <c r="G8" s="15">
        <f>DESDOBRAMENTO!L20</f>
        <v>4</v>
      </c>
      <c r="H8" s="15">
        <f>DESDOBRAMENTO!M20</f>
        <v>8</v>
      </c>
      <c r="I8" s="15">
        <f>DESDOBRAMENTO!N20</f>
        <v>2</v>
      </c>
      <c r="J8" s="15">
        <f>DESDOBRAMENTO!O20</f>
        <v>0</v>
      </c>
      <c r="K8" s="15">
        <f>DESDOBRAMENTO!P20</f>
        <v>0</v>
      </c>
      <c r="L8" s="15">
        <f>DESDOBRAMENTO!Q20</f>
        <v>0</v>
      </c>
      <c r="M8" s="15">
        <f>DESDOBRAMENTO!R20</f>
        <v>0</v>
      </c>
      <c r="N8" s="15">
        <f>DESDOBRAMENTO!S20</f>
        <v>0</v>
      </c>
      <c r="O8" s="15">
        <f>DESDOBRAMENTO!T20</f>
        <v>0</v>
      </c>
      <c r="Q8" s="14"/>
    </row>
    <row r="9" spans="2:17" x14ac:dyDescent="0.25">
      <c r="B9" s="147"/>
      <c r="C9" s="19" t="s">
        <v>96</v>
      </c>
      <c r="D9" s="20">
        <f>DESDOBRAMENTO!I21</f>
        <v>2</v>
      </c>
      <c r="E9" s="20">
        <f>DESDOBRAMENTO!J21</f>
        <v>5</v>
      </c>
      <c r="F9" s="20">
        <f>DESDOBRAMENTO!K21</f>
        <v>8</v>
      </c>
      <c r="G9" s="20">
        <f>DESDOBRAMENTO!L21</f>
        <v>6</v>
      </c>
      <c r="H9" s="20">
        <f>DESDOBRAMENTO!M21</f>
        <v>4</v>
      </c>
      <c r="I9" s="20">
        <f>DESDOBRAMENTO!N21</f>
        <v>5</v>
      </c>
      <c r="J9" s="20">
        <f>DESDOBRAMENTO!O21</f>
        <v>0</v>
      </c>
      <c r="K9" s="20">
        <f>DESDOBRAMENTO!P21</f>
        <v>0</v>
      </c>
      <c r="L9" s="20">
        <f>DESDOBRAMENTO!Q21</f>
        <v>0</v>
      </c>
      <c r="M9" s="20">
        <f>DESDOBRAMENTO!R21</f>
        <v>0</v>
      </c>
      <c r="N9" s="20">
        <f>DESDOBRAMENTO!S21</f>
        <v>0</v>
      </c>
      <c r="O9" s="20">
        <f>DESDOBRAMENTO!T21</f>
        <v>0</v>
      </c>
      <c r="Q9" s="14"/>
    </row>
    <row r="10" spans="2:17" x14ac:dyDescent="0.25">
      <c r="B10" s="147"/>
      <c r="C10" s="21" t="s">
        <v>97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>
        <f>SUM(D8:O8)</f>
        <v>27</v>
      </c>
      <c r="Q10" s="14"/>
    </row>
    <row r="11" spans="2:17" x14ac:dyDescent="0.25">
      <c r="B11" s="148"/>
      <c r="C11" s="24" t="s">
        <v>98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6">
        <f>SUM(D9:O9)</f>
        <v>30</v>
      </c>
    </row>
  </sheetData>
  <mergeCells count="7">
    <mergeCell ref="B8:B11"/>
    <mergeCell ref="B2:Q2"/>
    <mergeCell ref="B3:Q3"/>
    <mergeCell ref="B5:C5"/>
    <mergeCell ref="D5:F5"/>
    <mergeCell ref="G5:H5"/>
    <mergeCell ref="I5:Q5"/>
  </mergeCells>
  <pageMargins left="0.511811024" right="0.511811024" top="0.78740157499999996" bottom="0.78740157499999996" header="0.31496062000000002" footer="0.31496062000000002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Q11"/>
  <sheetViews>
    <sheetView showGridLines="0" workbookViewId="0">
      <selection activeCell="B2" sqref="B2:Q3"/>
    </sheetView>
  </sheetViews>
  <sheetFormatPr defaultRowHeight="15" x14ac:dyDescent="0.25"/>
  <cols>
    <col min="1" max="1" width="2.28515625" customWidth="1"/>
    <col min="2" max="2" width="3.7109375" bestFit="1" customWidth="1"/>
    <col min="3" max="3" width="15.28515625" bestFit="1" customWidth="1"/>
  </cols>
  <sheetData>
    <row r="2" spans="2:17" ht="18.75" x14ac:dyDescent="0.25">
      <c r="B2" s="88" t="s">
        <v>101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2:17" x14ac:dyDescent="0.25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/>
    </row>
    <row r="4" spans="2:17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25">
      <c r="B5" s="152" t="s">
        <v>99</v>
      </c>
      <c r="C5" s="152"/>
      <c r="D5" s="152" t="str">
        <f>DESDOBRAMENTO!B18</f>
        <v>CLIENTES</v>
      </c>
      <c r="E5" s="152"/>
      <c r="F5" s="152"/>
      <c r="G5" s="152" t="s">
        <v>100</v>
      </c>
      <c r="H5" s="152"/>
      <c r="I5" s="153" t="str">
        <f>DESDOBRAMENTO!D22</f>
        <v>Clientes 333</v>
      </c>
      <c r="J5" s="154"/>
      <c r="K5" s="154"/>
      <c r="L5" s="154"/>
      <c r="M5" s="154"/>
      <c r="N5" s="154"/>
      <c r="O5" s="154"/>
      <c r="P5" s="154"/>
      <c r="Q5" s="155"/>
    </row>
    <row r="6" spans="2:17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2:17" x14ac:dyDescent="0.25">
      <c r="D7" s="17" t="s">
        <v>83</v>
      </c>
      <c r="E7" s="17" t="s">
        <v>84</v>
      </c>
      <c r="F7" s="17" t="s">
        <v>85</v>
      </c>
      <c r="G7" s="17" t="s">
        <v>86</v>
      </c>
      <c r="H7" s="17" t="s">
        <v>87</v>
      </c>
      <c r="I7" s="17" t="s">
        <v>88</v>
      </c>
      <c r="J7" s="17" t="s">
        <v>89</v>
      </c>
      <c r="K7" s="17" t="s">
        <v>90</v>
      </c>
      <c r="L7" s="17" t="s">
        <v>91</v>
      </c>
      <c r="M7" s="17" t="s">
        <v>92</v>
      </c>
      <c r="N7" s="17" t="s">
        <v>93</v>
      </c>
      <c r="O7" s="10" t="s">
        <v>94</v>
      </c>
      <c r="P7" s="27" t="s">
        <v>97</v>
      </c>
      <c r="Q7" s="27" t="s">
        <v>98</v>
      </c>
    </row>
    <row r="8" spans="2:17" x14ac:dyDescent="0.25">
      <c r="B8" s="146">
        <v>2018</v>
      </c>
      <c r="C8" s="16" t="s">
        <v>95</v>
      </c>
      <c r="D8" s="15">
        <f>DESDOBRAMENTO!I22</f>
        <v>2</v>
      </c>
      <c r="E8" s="15">
        <f>DESDOBRAMENTO!J22</f>
        <v>2</v>
      </c>
      <c r="F8" s="15">
        <f>DESDOBRAMENTO!K22</f>
        <v>2</v>
      </c>
      <c r="G8" s="15">
        <f>DESDOBRAMENTO!L22</f>
        <v>2</v>
      </c>
      <c r="H8" s="15">
        <f>DESDOBRAMENTO!M22</f>
        <v>2</v>
      </c>
      <c r="I8" s="15">
        <f>DESDOBRAMENTO!N22</f>
        <v>2</v>
      </c>
      <c r="J8" s="15">
        <f>DESDOBRAMENTO!O22</f>
        <v>0</v>
      </c>
      <c r="K8" s="15">
        <f>DESDOBRAMENTO!P22</f>
        <v>0</v>
      </c>
      <c r="L8" s="15">
        <f>DESDOBRAMENTO!Q22</f>
        <v>0</v>
      </c>
      <c r="M8" s="15">
        <f>DESDOBRAMENTO!R22</f>
        <v>0</v>
      </c>
      <c r="N8" s="15">
        <f>DESDOBRAMENTO!S22</f>
        <v>0</v>
      </c>
      <c r="O8" s="15">
        <f>DESDOBRAMENTO!T22</f>
        <v>0</v>
      </c>
      <c r="Q8" s="14"/>
    </row>
    <row r="9" spans="2:17" x14ac:dyDescent="0.25">
      <c r="B9" s="147"/>
      <c r="C9" s="19" t="s">
        <v>96</v>
      </c>
      <c r="D9" s="20">
        <f>DESDOBRAMENTO!I23</f>
        <v>1</v>
      </c>
      <c r="E9" s="20">
        <f>DESDOBRAMENTO!J23</f>
        <v>2</v>
      </c>
      <c r="F9" s="20">
        <f>DESDOBRAMENTO!K23</f>
        <v>5</v>
      </c>
      <c r="G9" s="20">
        <f>DESDOBRAMENTO!L23</f>
        <v>2</v>
      </c>
      <c r="H9" s="20">
        <f>DESDOBRAMENTO!M23</f>
        <v>2</v>
      </c>
      <c r="I9" s="20">
        <f>DESDOBRAMENTO!N23</f>
        <v>2</v>
      </c>
      <c r="J9" s="20">
        <f>DESDOBRAMENTO!O23</f>
        <v>0</v>
      </c>
      <c r="K9" s="20">
        <f>DESDOBRAMENTO!P23</f>
        <v>0</v>
      </c>
      <c r="L9" s="20">
        <f>DESDOBRAMENTO!Q23</f>
        <v>0</v>
      </c>
      <c r="M9" s="20">
        <f>DESDOBRAMENTO!R23</f>
        <v>0</v>
      </c>
      <c r="N9" s="20">
        <f>DESDOBRAMENTO!S23</f>
        <v>0</v>
      </c>
      <c r="O9" s="20">
        <f>DESDOBRAMENTO!T23</f>
        <v>0</v>
      </c>
      <c r="Q9" s="14"/>
    </row>
    <row r="10" spans="2:17" x14ac:dyDescent="0.25">
      <c r="B10" s="147"/>
      <c r="C10" s="21" t="s">
        <v>97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>
        <f>SUM(D8:O8)</f>
        <v>12</v>
      </c>
      <c r="Q10" s="14"/>
    </row>
    <row r="11" spans="2:17" x14ac:dyDescent="0.25">
      <c r="B11" s="148"/>
      <c r="C11" s="24" t="s">
        <v>98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6">
        <f>SUM(D9:O9)</f>
        <v>14</v>
      </c>
    </row>
  </sheetData>
  <mergeCells count="7">
    <mergeCell ref="B8:B11"/>
    <mergeCell ref="B2:Q2"/>
    <mergeCell ref="B3:Q3"/>
    <mergeCell ref="B5:C5"/>
    <mergeCell ref="D5:F5"/>
    <mergeCell ref="G5:H5"/>
    <mergeCell ref="I5:Q5"/>
  </mergeCells>
  <pageMargins left="0.511811024" right="0.511811024" top="0.78740157499999996" bottom="0.78740157499999996" header="0.31496062000000002" footer="0.31496062000000002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Q11"/>
  <sheetViews>
    <sheetView showGridLines="0" workbookViewId="0">
      <selection activeCell="B2" sqref="B2:Q3"/>
    </sheetView>
  </sheetViews>
  <sheetFormatPr defaultRowHeight="15" x14ac:dyDescent="0.25"/>
  <cols>
    <col min="1" max="1" width="2.28515625" customWidth="1"/>
    <col min="2" max="2" width="3.7109375" bestFit="1" customWidth="1"/>
    <col min="3" max="3" width="15.28515625" bestFit="1" customWidth="1"/>
  </cols>
  <sheetData>
    <row r="2" spans="2:17" ht="18.75" x14ac:dyDescent="0.25">
      <c r="B2" s="88" t="s">
        <v>101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2:17" x14ac:dyDescent="0.25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/>
    </row>
    <row r="4" spans="2:17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25">
      <c r="B5" s="152" t="s">
        <v>99</v>
      </c>
      <c r="C5" s="152"/>
      <c r="D5" s="152" t="str">
        <f>DESDOBRAMENTO!B18</f>
        <v>CLIENTES</v>
      </c>
      <c r="E5" s="152"/>
      <c r="F5" s="152"/>
      <c r="G5" s="152" t="s">
        <v>100</v>
      </c>
      <c r="H5" s="152"/>
      <c r="I5" s="153" t="str">
        <f>DESDOBRAMENTO!D24</f>
        <v>CLIENTE 4</v>
      </c>
      <c r="J5" s="154"/>
      <c r="K5" s="154"/>
      <c r="L5" s="154"/>
      <c r="M5" s="154"/>
      <c r="N5" s="154"/>
      <c r="O5" s="154"/>
      <c r="P5" s="154"/>
      <c r="Q5" s="155"/>
    </row>
    <row r="6" spans="2:17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2:17" x14ac:dyDescent="0.25">
      <c r="D7" s="17" t="s">
        <v>83</v>
      </c>
      <c r="E7" s="17" t="s">
        <v>84</v>
      </c>
      <c r="F7" s="17" t="s">
        <v>85</v>
      </c>
      <c r="G7" s="17" t="s">
        <v>86</v>
      </c>
      <c r="H7" s="17" t="s">
        <v>87</v>
      </c>
      <c r="I7" s="17" t="s">
        <v>88</v>
      </c>
      <c r="J7" s="17" t="s">
        <v>89</v>
      </c>
      <c r="K7" s="17" t="s">
        <v>90</v>
      </c>
      <c r="L7" s="17" t="s">
        <v>91</v>
      </c>
      <c r="M7" s="17" t="s">
        <v>92</v>
      </c>
      <c r="N7" s="17" t="s">
        <v>93</v>
      </c>
      <c r="O7" s="10" t="s">
        <v>94</v>
      </c>
      <c r="P7" s="27" t="s">
        <v>97</v>
      </c>
      <c r="Q7" s="27" t="s">
        <v>98</v>
      </c>
    </row>
    <row r="8" spans="2:17" x14ac:dyDescent="0.25">
      <c r="B8" s="146">
        <v>2018</v>
      </c>
      <c r="C8" s="16" t="s">
        <v>95</v>
      </c>
      <c r="D8" s="15">
        <f>DESDOBRAMENTO!I24</f>
        <v>5</v>
      </c>
      <c r="E8" s="15">
        <f>DESDOBRAMENTO!J24</f>
        <v>6</v>
      </c>
      <c r="F8" s="15">
        <f>DESDOBRAMENTO!K24</f>
        <v>7</v>
      </c>
      <c r="G8" s="15">
        <f>DESDOBRAMENTO!L24</f>
        <v>8</v>
      </c>
      <c r="H8" s="15">
        <f>DESDOBRAMENTO!M24</f>
        <v>9</v>
      </c>
      <c r="I8" s="15">
        <f>DESDOBRAMENTO!N24</f>
        <v>10</v>
      </c>
      <c r="J8" s="15">
        <f>DESDOBRAMENTO!O24</f>
        <v>0</v>
      </c>
      <c r="K8" s="15">
        <f>DESDOBRAMENTO!P24</f>
        <v>0</v>
      </c>
      <c r="L8" s="15">
        <f>DESDOBRAMENTO!Q24</f>
        <v>0</v>
      </c>
      <c r="M8" s="15">
        <f>DESDOBRAMENTO!R24</f>
        <v>0</v>
      </c>
      <c r="N8" s="15">
        <f>DESDOBRAMENTO!S24</f>
        <v>0</v>
      </c>
      <c r="O8" s="15">
        <f>DESDOBRAMENTO!T24</f>
        <v>0</v>
      </c>
      <c r="Q8" s="14"/>
    </row>
    <row r="9" spans="2:17" x14ac:dyDescent="0.25">
      <c r="B9" s="147"/>
      <c r="C9" s="19" t="s">
        <v>96</v>
      </c>
      <c r="D9" s="20">
        <f>DESDOBRAMENTO!I25</f>
        <v>4</v>
      </c>
      <c r="E9" s="20">
        <f>DESDOBRAMENTO!J25</f>
        <v>5</v>
      </c>
      <c r="F9" s="20">
        <f>DESDOBRAMENTO!K25</f>
        <v>6</v>
      </c>
      <c r="G9" s="20">
        <f>DESDOBRAMENTO!L25</f>
        <v>7</v>
      </c>
      <c r="H9" s="20">
        <f>DESDOBRAMENTO!M25</f>
        <v>8</v>
      </c>
      <c r="I9" s="20">
        <f>DESDOBRAMENTO!N25</f>
        <v>9</v>
      </c>
      <c r="J9" s="20">
        <f>DESDOBRAMENTO!O25</f>
        <v>0</v>
      </c>
      <c r="K9" s="20">
        <f>DESDOBRAMENTO!P25</f>
        <v>0</v>
      </c>
      <c r="L9" s="20">
        <f>DESDOBRAMENTO!Q25</f>
        <v>0</v>
      </c>
      <c r="M9" s="20">
        <f>DESDOBRAMENTO!R25</f>
        <v>0</v>
      </c>
      <c r="N9" s="20">
        <f>DESDOBRAMENTO!S25</f>
        <v>0</v>
      </c>
      <c r="O9" s="20">
        <f>DESDOBRAMENTO!T25</f>
        <v>0</v>
      </c>
      <c r="Q9" s="14"/>
    </row>
    <row r="10" spans="2:17" x14ac:dyDescent="0.25">
      <c r="B10" s="147"/>
      <c r="C10" s="21" t="s">
        <v>97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>
        <f>SUM(D8:O8)</f>
        <v>45</v>
      </c>
      <c r="Q10" s="14"/>
    </row>
    <row r="11" spans="2:17" x14ac:dyDescent="0.25">
      <c r="B11" s="148"/>
      <c r="C11" s="24" t="s">
        <v>98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6">
        <f>SUM(D9:O9)</f>
        <v>39</v>
      </c>
    </row>
  </sheetData>
  <mergeCells count="7">
    <mergeCell ref="B8:B11"/>
    <mergeCell ref="B2:Q2"/>
    <mergeCell ref="B3:Q3"/>
    <mergeCell ref="B5:C5"/>
    <mergeCell ref="D5:F5"/>
    <mergeCell ref="G5:H5"/>
    <mergeCell ref="I5:Q5"/>
  </mergeCells>
  <pageMargins left="0.511811024" right="0.511811024" top="0.78740157499999996" bottom="0.78740157499999996" header="0.31496062000000002" footer="0.31496062000000002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Q11"/>
  <sheetViews>
    <sheetView showGridLines="0" workbookViewId="0">
      <selection activeCell="B2" sqref="B2:Q3"/>
    </sheetView>
  </sheetViews>
  <sheetFormatPr defaultRowHeight="15" x14ac:dyDescent="0.25"/>
  <cols>
    <col min="1" max="1" width="2.28515625" customWidth="1"/>
    <col min="2" max="2" width="3.7109375" bestFit="1" customWidth="1"/>
    <col min="3" max="3" width="15.28515625" bestFit="1" customWidth="1"/>
  </cols>
  <sheetData>
    <row r="2" spans="2:17" ht="18.75" x14ac:dyDescent="0.25">
      <c r="B2" s="88" t="s">
        <v>101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2:17" x14ac:dyDescent="0.25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/>
    </row>
    <row r="4" spans="2:17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25">
      <c r="B5" s="152" t="s">
        <v>99</v>
      </c>
      <c r="C5" s="152"/>
      <c r="D5" s="152" t="str">
        <f>DESDOBRAMENTO!B18</f>
        <v>CLIENTES</v>
      </c>
      <c r="E5" s="152"/>
      <c r="F5" s="152"/>
      <c r="G5" s="152" t="s">
        <v>100</v>
      </c>
      <c r="H5" s="152"/>
      <c r="I5" s="153" t="str">
        <f>DESDOBRAMENTO!D26</f>
        <v>CLIENTE 5</v>
      </c>
      <c r="J5" s="154"/>
      <c r="K5" s="154"/>
      <c r="L5" s="154"/>
      <c r="M5" s="154"/>
      <c r="N5" s="154"/>
      <c r="O5" s="154"/>
      <c r="P5" s="154"/>
      <c r="Q5" s="155"/>
    </row>
    <row r="6" spans="2:17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2:17" x14ac:dyDescent="0.25">
      <c r="D7" s="17" t="s">
        <v>83</v>
      </c>
      <c r="E7" s="17" t="s">
        <v>84</v>
      </c>
      <c r="F7" s="17" t="s">
        <v>85</v>
      </c>
      <c r="G7" s="17" t="s">
        <v>86</v>
      </c>
      <c r="H7" s="17" t="s">
        <v>87</v>
      </c>
      <c r="I7" s="17" t="s">
        <v>88</v>
      </c>
      <c r="J7" s="17" t="s">
        <v>89</v>
      </c>
      <c r="K7" s="17" t="s">
        <v>90</v>
      </c>
      <c r="L7" s="17" t="s">
        <v>91</v>
      </c>
      <c r="M7" s="17" t="s">
        <v>92</v>
      </c>
      <c r="N7" s="17" t="s">
        <v>93</v>
      </c>
      <c r="O7" s="10" t="s">
        <v>94</v>
      </c>
      <c r="P7" s="27" t="s">
        <v>97</v>
      </c>
      <c r="Q7" s="27" t="s">
        <v>98</v>
      </c>
    </row>
    <row r="8" spans="2:17" x14ac:dyDescent="0.25">
      <c r="B8" s="146">
        <v>2018</v>
      </c>
      <c r="C8" s="16" t="s">
        <v>95</v>
      </c>
      <c r="D8" s="15">
        <f>DESDOBRAMENTO!I26</f>
        <v>5</v>
      </c>
      <c r="E8" s="15">
        <f>DESDOBRAMENTO!J26</f>
        <v>6</v>
      </c>
      <c r="F8" s="15">
        <f>DESDOBRAMENTO!K26</f>
        <v>7</v>
      </c>
      <c r="G8" s="15">
        <f>DESDOBRAMENTO!L26</f>
        <v>8</v>
      </c>
      <c r="H8" s="15">
        <f>DESDOBRAMENTO!M26</f>
        <v>9</v>
      </c>
      <c r="I8" s="15">
        <f>DESDOBRAMENTO!N26</f>
        <v>10</v>
      </c>
      <c r="J8" s="15">
        <f>DESDOBRAMENTO!O26</f>
        <v>0</v>
      </c>
      <c r="K8" s="15">
        <f>DESDOBRAMENTO!P26</f>
        <v>0</v>
      </c>
      <c r="L8" s="15">
        <f>DESDOBRAMENTO!Q26</f>
        <v>0</v>
      </c>
      <c r="M8" s="15">
        <f>DESDOBRAMENTO!R26</f>
        <v>0</v>
      </c>
      <c r="N8" s="15">
        <f>DESDOBRAMENTO!S26</f>
        <v>0</v>
      </c>
      <c r="O8" s="15">
        <f>DESDOBRAMENTO!T26</f>
        <v>0</v>
      </c>
      <c r="Q8" s="14"/>
    </row>
    <row r="9" spans="2:17" x14ac:dyDescent="0.25">
      <c r="B9" s="147"/>
      <c r="C9" s="19" t="s">
        <v>96</v>
      </c>
      <c r="D9" s="20">
        <f>DESDOBRAMENTO!I27</f>
        <v>4</v>
      </c>
      <c r="E9" s="20">
        <f>DESDOBRAMENTO!J27</f>
        <v>5</v>
      </c>
      <c r="F9" s="20">
        <f>DESDOBRAMENTO!K27</f>
        <v>6</v>
      </c>
      <c r="G9" s="20">
        <f>DESDOBRAMENTO!L27</f>
        <v>7</v>
      </c>
      <c r="H9" s="20">
        <f>DESDOBRAMENTO!M27</f>
        <v>8</v>
      </c>
      <c r="I9" s="20">
        <f>DESDOBRAMENTO!N27</f>
        <v>9</v>
      </c>
      <c r="J9" s="20">
        <f>DESDOBRAMENTO!O27</f>
        <v>0</v>
      </c>
      <c r="K9" s="20">
        <f>DESDOBRAMENTO!P27</f>
        <v>0</v>
      </c>
      <c r="L9" s="20">
        <f>DESDOBRAMENTO!Q27</f>
        <v>0</v>
      </c>
      <c r="M9" s="20">
        <f>DESDOBRAMENTO!R27</f>
        <v>0</v>
      </c>
      <c r="N9" s="20">
        <f>DESDOBRAMENTO!S27</f>
        <v>0</v>
      </c>
      <c r="O9" s="20">
        <f>DESDOBRAMENTO!T27</f>
        <v>0</v>
      </c>
      <c r="Q9" s="14"/>
    </row>
    <row r="10" spans="2:17" x14ac:dyDescent="0.25">
      <c r="B10" s="147"/>
      <c r="C10" s="21" t="s">
        <v>97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>
        <f>SUM(D8:O8)</f>
        <v>45</v>
      </c>
      <c r="Q10" s="14"/>
    </row>
    <row r="11" spans="2:17" x14ac:dyDescent="0.25">
      <c r="B11" s="148"/>
      <c r="C11" s="24" t="s">
        <v>98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6">
        <f>SUM(D9:O9)</f>
        <v>39</v>
      </c>
    </row>
  </sheetData>
  <mergeCells count="7">
    <mergeCell ref="B8:B11"/>
    <mergeCell ref="B2:Q2"/>
    <mergeCell ref="B3:Q3"/>
    <mergeCell ref="B5:C5"/>
    <mergeCell ref="D5:F5"/>
    <mergeCell ref="G5:H5"/>
    <mergeCell ref="I5:Q5"/>
  </mergeCells>
  <pageMargins left="0.511811024" right="0.511811024" top="0.78740157499999996" bottom="0.78740157499999996" header="0.31496062000000002" footer="0.31496062000000002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Q11"/>
  <sheetViews>
    <sheetView showGridLines="0" workbookViewId="0">
      <selection activeCell="B24" sqref="B24"/>
    </sheetView>
  </sheetViews>
  <sheetFormatPr defaultRowHeight="15" x14ac:dyDescent="0.25"/>
  <cols>
    <col min="1" max="1" width="2.28515625" customWidth="1"/>
    <col min="2" max="2" width="3.7109375" bestFit="1" customWidth="1"/>
    <col min="3" max="3" width="15.28515625" bestFit="1" customWidth="1"/>
  </cols>
  <sheetData>
    <row r="2" spans="2:17" ht="18.75" x14ac:dyDescent="0.25">
      <c r="B2" s="88" t="s">
        <v>101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2:17" x14ac:dyDescent="0.25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/>
    </row>
    <row r="4" spans="2:17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25">
      <c r="B5" s="152" t="s">
        <v>99</v>
      </c>
      <c r="C5" s="152"/>
      <c r="D5" s="152" t="str">
        <f>DESDOBRAMENTO!B29</f>
        <v>PROCESSOS INTERNOS</v>
      </c>
      <c r="E5" s="152"/>
      <c r="F5" s="152"/>
      <c r="G5" s="152" t="s">
        <v>100</v>
      </c>
      <c r="H5" s="152"/>
      <c r="I5" s="153" t="str">
        <f>DESDOBRAMENTO!D29</f>
        <v>PI 1</v>
      </c>
      <c r="J5" s="154"/>
      <c r="K5" s="154"/>
      <c r="L5" s="154"/>
      <c r="M5" s="154"/>
      <c r="N5" s="154"/>
      <c r="O5" s="154"/>
      <c r="P5" s="154"/>
      <c r="Q5" s="155"/>
    </row>
    <row r="6" spans="2:17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2:17" x14ac:dyDescent="0.25">
      <c r="D7" s="17" t="s">
        <v>83</v>
      </c>
      <c r="E7" s="17" t="s">
        <v>84</v>
      </c>
      <c r="F7" s="17" t="s">
        <v>85</v>
      </c>
      <c r="G7" s="17" t="s">
        <v>86</v>
      </c>
      <c r="H7" s="17" t="s">
        <v>87</v>
      </c>
      <c r="I7" s="17" t="s">
        <v>88</v>
      </c>
      <c r="J7" s="17" t="s">
        <v>89</v>
      </c>
      <c r="K7" s="17" t="s">
        <v>90</v>
      </c>
      <c r="L7" s="17" t="s">
        <v>91</v>
      </c>
      <c r="M7" s="17" t="s">
        <v>92</v>
      </c>
      <c r="N7" s="17" t="s">
        <v>93</v>
      </c>
      <c r="O7" s="10" t="s">
        <v>94</v>
      </c>
      <c r="P7" s="27" t="s">
        <v>97</v>
      </c>
      <c r="Q7" s="27" t="s">
        <v>98</v>
      </c>
    </row>
    <row r="8" spans="2:17" x14ac:dyDescent="0.25">
      <c r="B8" s="146">
        <v>2018</v>
      </c>
      <c r="C8" s="16" t="s">
        <v>95</v>
      </c>
      <c r="D8" s="15">
        <f>DESDOBRAMENTO!I29</f>
        <v>0</v>
      </c>
      <c r="E8" s="15">
        <f>DESDOBRAMENTO!J29</f>
        <v>0</v>
      </c>
      <c r="F8" s="15">
        <f>DESDOBRAMENTO!K29</f>
        <v>0</v>
      </c>
      <c r="G8" s="15">
        <f>DESDOBRAMENTO!L29</f>
        <v>0</v>
      </c>
      <c r="H8" s="15">
        <f>DESDOBRAMENTO!M29</f>
        <v>0</v>
      </c>
      <c r="I8" s="15">
        <f>DESDOBRAMENTO!N29</f>
        <v>0</v>
      </c>
      <c r="J8" s="15">
        <f>DESDOBRAMENTO!O29</f>
        <v>0</v>
      </c>
      <c r="K8" s="15">
        <f>DESDOBRAMENTO!P29</f>
        <v>0</v>
      </c>
      <c r="L8" s="15">
        <f>DESDOBRAMENTO!Q29</f>
        <v>0</v>
      </c>
      <c r="M8" s="15">
        <f>DESDOBRAMENTO!R29</f>
        <v>0</v>
      </c>
      <c r="N8" s="15">
        <f>DESDOBRAMENTO!S29</f>
        <v>0</v>
      </c>
      <c r="O8" s="15">
        <f>DESDOBRAMENTO!T29</f>
        <v>0</v>
      </c>
      <c r="Q8" s="14"/>
    </row>
    <row r="9" spans="2:17" x14ac:dyDescent="0.25">
      <c r="B9" s="147"/>
      <c r="C9" s="19" t="s">
        <v>96</v>
      </c>
      <c r="D9" s="15">
        <f>DESDOBRAMENTO!I30</f>
        <v>0</v>
      </c>
      <c r="E9" s="15">
        <f>DESDOBRAMENTO!J30</f>
        <v>0</v>
      </c>
      <c r="F9" s="15">
        <f>DESDOBRAMENTO!K30</f>
        <v>0</v>
      </c>
      <c r="G9" s="15">
        <f>DESDOBRAMENTO!L30</f>
        <v>0</v>
      </c>
      <c r="H9" s="15">
        <f>DESDOBRAMENTO!M30</f>
        <v>0</v>
      </c>
      <c r="I9" s="15">
        <f>DESDOBRAMENTO!N30</f>
        <v>0</v>
      </c>
      <c r="J9" s="15">
        <f>DESDOBRAMENTO!O30</f>
        <v>0</v>
      </c>
      <c r="K9" s="15">
        <f>DESDOBRAMENTO!P30</f>
        <v>0</v>
      </c>
      <c r="L9" s="15">
        <f>DESDOBRAMENTO!Q30</f>
        <v>0</v>
      </c>
      <c r="M9" s="15">
        <f>DESDOBRAMENTO!R30</f>
        <v>0</v>
      </c>
      <c r="N9" s="15">
        <f>DESDOBRAMENTO!S30</f>
        <v>0</v>
      </c>
      <c r="O9" s="15">
        <f>DESDOBRAMENTO!T30</f>
        <v>0</v>
      </c>
      <c r="Q9" s="14"/>
    </row>
    <row r="10" spans="2:17" x14ac:dyDescent="0.25">
      <c r="B10" s="147"/>
      <c r="C10" s="21" t="s">
        <v>97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>
        <f>SUM(D8:O8)</f>
        <v>0</v>
      </c>
      <c r="Q10" s="14"/>
    </row>
    <row r="11" spans="2:17" x14ac:dyDescent="0.25">
      <c r="B11" s="148"/>
      <c r="C11" s="24" t="s">
        <v>98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6">
        <f>SUM(D9:O9)</f>
        <v>0</v>
      </c>
    </row>
  </sheetData>
  <mergeCells count="7">
    <mergeCell ref="B8:B11"/>
    <mergeCell ref="B2:Q2"/>
    <mergeCell ref="B3:Q3"/>
    <mergeCell ref="B5:C5"/>
    <mergeCell ref="D5:F5"/>
    <mergeCell ref="G5:H5"/>
    <mergeCell ref="I5:Q5"/>
  </mergeCells>
  <pageMargins left="0.511811024" right="0.511811024" top="0.78740157499999996" bottom="0.78740157499999996" header="0.31496062000000002" footer="0.31496062000000002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Q11"/>
  <sheetViews>
    <sheetView showGridLines="0" workbookViewId="0">
      <selection activeCell="B2" sqref="B2:Q3"/>
    </sheetView>
  </sheetViews>
  <sheetFormatPr defaultRowHeight="15" x14ac:dyDescent="0.25"/>
  <cols>
    <col min="1" max="1" width="2.28515625" customWidth="1"/>
    <col min="2" max="2" width="3.7109375" bestFit="1" customWidth="1"/>
    <col min="3" max="3" width="15.28515625" bestFit="1" customWidth="1"/>
  </cols>
  <sheetData>
    <row r="2" spans="2:17" ht="18.75" x14ac:dyDescent="0.25">
      <c r="B2" s="88" t="s">
        <v>101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2:17" x14ac:dyDescent="0.25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/>
    </row>
    <row r="4" spans="2:17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25">
      <c r="B5" s="152" t="s">
        <v>99</v>
      </c>
      <c r="C5" s="152"/>
      <c r="D5" s="152" t="str">
        <f>DESDOBRAMENTO!B29</f>
        <v>PROCESSOS INTERNOS</v>
      </c>
      <c r="E5" s="152"/>
      <c r="F5" s="152"/>
      <c r="G5" s="152" t="s">
        <v>100</v>
      </c>
      <c r="H5" s="152"/>
      <c r="I5" s="153" t="str">
        <f>DESDOBRAMENTO!D31</f>
        <v>PI 2</v>
      </c>
      <c r="J5" s="154"/>
      <c r="K5" s="154"/>
      <c r="L5" s="154"/>
      <c r="M5" s="154"/>
      <c r="N5" s="154"/>
      <c r="O5" s="154"/>
      <c r="P5" s="154"/>
      <c r="Q5" s="155"/>
    </row>
    <row r="6" spans="2:17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2:17" x14ac:dyDescent="0.25">
      <c r="D7" s="17" t="s">
        <v>83</v>
      </c>
      <c r="E7" s="17" t="s">
        <v>84</v>
      </c>
      <c r="F7" s="17" t="s">
        <v>85</v>
      </c>
      <c r="G7" s="17" t="s">
        <v>86</v>
      </c>
      <c r="H7" s="17" t="s">
        <v>87</v>
      </c>
      <c r="I7" s="17" t="s">
        <v>88</v>
      </c>
      <c r="J7" s="17" t="s">
        <v>89</v>
      </c>
      <c r="K7" s="17" t="s">
        <v>90</v>
      </c>
      <c r="L7" s="17" t="s">
        <v>91</v>
      </c>
      <c r="M7" s="17" t="s">
        <v>92</v>
      </c>
      <c r="N7" s="17" t="s">
        <v>93</v>
      </c>
      <c r="O7" s="10" t="s">
        <v>94</v>
      </c>
      <c r="P7" s="27" t="s">
        <v>97</v>
      </c>
      <c r="Q7" s="27" t="s">
        <v>98</v>
      </c>
    </row>
    <row r="8" spans="2:17" x14ac:dyDescent="0.25">
      <c r="B8" s="146">
        <v>2018</v>
      </c>
      <c r="C8" s="16" t="s">
        <v>95</v>
      </c>
      <c r="D8" s="15">
        <f>DESDOBRAMENTO!I31</f>
        <v>0</v>
      </c>
      <c r="E8" s="15">
        <f>DESDOBRAMENTO!J31</f>
        <v>0</v>
      </c>
      <c r="F8" s="15">
        <f>DESDOBRAMENTO!K31</f>
        <v>0</v>
      </c>
      <c r="G8" s="15">
        <f>DESDOBRAMENTO!L31</f>
        <v>0</v>
      </c>
      <c r="H8" s="15">
        <f>DESDOBRAMENTO!M31</f>
        <v>0</v>
      </c>
      <c r="I8" s="15">
        <f>DESDOBRAMENTO!N31</f>
        <v>0</v>
      </c>
      <c r="J8" s="15">
        <f>DESDOBRAMENTO!O31</f>
        <v>0</v>
      </c>
      <c r="K8" s="15">
        <f>DESDOBRAMENTO!P31</f>
        <v>0</v>
      </c>
      <c r="L8" s="15">
        <f>DESDOBRAMENTO!Q31</f>
        <v>0</v>
      </c>
      <c r="M8" s="15">
        <f>DESDOBRAMENTO!R31</f>
        <v>0</v>
      </c>
      <c r="N8" s="15">
        <f>DESDOBRAMENTO!S31</f>
        <v>0</v>
      </c>
      <c r="O8" s="15">
        <f>DESDOBRAMENTO!T31</f>
        <v>0</v>
      </c>
      <c r="Q8" s="14"/>
    </row>
    <row r="9" spans="2:17" x14ac:dyDescent="0.25">
      <c r="B9" s="147"/>
      <c r="C9" s="19" t="s">
        <v>96</v>
      </c>
      <c r="D9" s="15">
        <f>DESDOBRAMENTO!I32</f>
        <v>0</v>
      </c>
      <c r="E9" s="15">
        <f>DESDOBRAMENTO!J32</f>
        <v>0</v>
      </c>
      <c r="F9" s="15">
        <f>DESDOBRAMENTO!K32</f>
        <v>0</v>
      </c>
      <c r="G9" s="15">
        <f>DESDOBRAMENTO!L32</f>
        <v>0</v>
      </c>
      <c r="H9" s="15">
        <f>DESDOBRAMENTO!M32</f>
        <v>0</v>
      </c>
      <c r="I9" s="15">
        <f>DESDOBRAMENTO!N32</f>
        <v>0</v>
      </c>
      <c r="J9" s="15">
        <f>DESDOBRAMENTO!O32</f>
        <v>0</v>
      </c>
      <c r="K9" s="15">
        <f>DESDOBRAMENTO!P32</f>
        <v>0</v>
      </c>
      <c r="L9" s="15">
        <f>DESDOBRAMENTO!Q32</f>
        <v>0</v>
      </c>
      <c r="M9" s="15">
        <f>DESDOBRAMENTO!R32</f>
        <v>0</v>
      </c>
      <c r="N9" s="15">
        <f>DESDOBRAMENTO!S32</f>
        <v>0</v>
      </c>
      <c r="O9" s="15">
        <f>DESDOBRAMENTO!T32</f>
        <v>0</v>
      </c>
      <c r="Q9" s="14"/>
    </row>
    <row r="10" spans="2:17" x14ac:dyDescent="0.25">
      <c r="B10" s="147"/>
      <c r="C10" s="21" t="s">
        <v>97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>
        <f>SUM(D8:O8)</f>
        <v>0</v>
      </c>
      <c r="Q10" s="14"/>
    </row>
    <row r="11" spans="2:17" x14ac:dyDescent="0.25">
      <c r="B11" s="148"/>
      <c r="C11" s="24" t="s">
        <v>98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6">
        <f>SUM(D9:O9)</f>
        <v>0</v>
      </c>
    </row>
  </sheetData>
  <mergeCells count="7">
    <mergeCell ref="B8:B11"/>
    <mergeCell ref="B2:Q2"/>
    <mergeCell ref="B3:Q3"/>
    <mergeCell ref="B5:C5"/>
    <mergeCell ref="D5:F5"/>
    <mergeCell ref="G5:H5"/>
    <mergeCell ref="I5:Q5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U29"/>
  <sheetViews>
    <sheetView showGridLines="0" zoomScaleNormal="100" workbookViewId="0"/>
  </sheetViews>
  <sheetFormatPr defaultRowHeight="15" outlineLevelCol="1" x14ac:dyDescent="0.25"/>
  <cols>
    <col min="1" max="1" width="3" customWidth="1"/>
    <col min="2" max="2" width="13" style="1" customWidth="1"/>
    <col min="3" max="3" width="9.140625" style="1"/>
    <col min="4" max="4" width="53.140625" style="1" customWidth="1"/>
    <col min="5" max="5" width="17.7109375" style="1" customWidth="1"/>
    <col min="6" max="6" width="27.28515625" style="1" customWidth="1"/>
    <col min="7" max="7" width="20.140625" style="1" customWidth="1"/>
    <col min="8" max="8" width="11.85546875" customWidth="1"/>
    <col min="9" max="20" width="11.85546875" hidden="1" customWidth="1" outlineLevel="1"/>
    <col min="21" max="21" width="11.85546875" customWidth="1" collapsed="1"/>
    <col min="22" max="33" width="11.85546875" hidden="1" customWidth="1" outlineLevel="1"/>
    <col min="34" max="34" width="11.85546875" customWidth="1" collapsed="1"/>
    <col min="35" max="46" width="11.85546875" hidden="1" customWidth="1" outlineLevel="1"/>
    <col min="47" max="47" width="11.85546875" customWidth="1" collapsed="1"/>
    <col min="48" max="59" width="11.85546875" hidden="1" customWidth="1" outlineLevel="1"/>
    <col min="60" max="60" width="12" customWidth="1" collapsed="1"/>
    <col min="61" max="72" width="12" hidden="1" customWidth="1" outlineLevel="1"/>
    <col min="73" max="73" width="14.85546875" bestFit="1" customWidth="1" collapsed="1"/>
  </cols>
  <sheetData>
    <row r="1" spans="2:73" ht="6.75" customHeight="1" x14ac:dyDescent="0.25"/>
    <row r="2" spans="2:73" ht="18.75" x14ac:dyDescent="0.25">
      <c r="B2" s="88" t="s">
        <v>80</v>
      </c>
      <c r="C2" s="89"/>
      <c r="D2" s="89"/>
      <c r="E2" s="89"/>
      <c r="F2" s="89"/>
      <c r="G2" s="89"/>
      <c r="H2" s="90"/>
    </row>
    <row r="3" spans="2:73" x14ac:dyDescent="0.25">
      <c r="B3" s="91" t="str">
        <f>INICIO!G8</f>
        <v>[Digite aqui o nome da empresa]</v>
      </c>
      <c r="C3" s="92"/>
      <c r="D3" s="92"/>
      <c r="E3" s="92"/>
      <c r="F3" s="92"/>
      <c r="G3" s="92"/>
      <c r="H3" s="93"/>
    </row>
    <row r="4" spans="2:73" ht="6.75" customHeight="1" x14ac:dyDescent="0.25"/>
    <row r="5" spans="2:73" x14ac:dyDescent="0.25">
      <c r="B5" s="4" t="s">
        <v>2</v>
      </c>
      <c r="C5" s="4" t="s">
        <v>1</v>
      </c>
      <c r="D5" s="4" t="s">
        <v>20</v>
      </c>
      <c r="E5" s="4" t="s">
        <v>3</v>
      </c>
      <c r="F5" s="4" t="s">
        <v>4</v>
      </c>
      <c r="G5" s="4" t="s">
        <v>5</v>
      </c>
      <c r="H5" s="4" t="s">
        <v>6</v>
      </c>
      <c r="I5" s="5">
        <v>43101</v>
      </c>
      <c r="J5" s="5">
        <v>43132</v>
      </c>
      <c r="K5" s="5">
        <v>43160</v>
      </c>
      <c r="L5" s="5">
        <v>43191</v>
      </c>
      <c r="M5" s="5">
        <v>43221</v>
      </c>
      <c r="N5" s="5">
        <v>43252</v>
      </c>
      <c r="O5" s="5">
        <v>43282</v>
      </c>
      <c r="P5" s="5">
        <v>43313</v>
      </c>
      <c r="Q5" s="5">
        <v>43344</v>
      </c>
      <c r="R5" s="5">
        <v>43374</v>
      </c>
      <c r="S5" s="5">
        <v>43405</v>
      </c>
      <c r="T5" s="5">
        <v>43435</v>
      </c>
      <c r="U5" s="4" t="s">
        <v>21</v>
      </c>
      <c r="V5" s="5">
        <v>43466</v>
      </c>
      <c r="W5" s="5">
        <v>43497</v>
      </c>
      <c r="X5" s="5">
        <v>43525</v>
      </c>
      <c r="Y5" s="5">
        <v>43556</v>
      </c>
      <c r="Z5" s="5">
        <v>43586</v>
      </c>
      <c r="AA5" s="5">
        <v>43617</v>
      </c>
      <c r="AB5" s="5">
        <v>43647</v>
      </c>
      <c r="AC5" s="5">
        <v>43678</v>
      </c>
      <c r="AD5" s="5">
        <v>43709</v>
      </c>
      <c r="AE5" s="5">
        <v>43739</v>
      </c>
      <c r="AF5" s="5">
        <v>43770</v>
      </c>
      <c r="AG5" s="5">
        <v>43800</v>
      </c>
      <c r="AH5" s="4" t="s">
        <v>22</v>
      </c>
      <c r="AI5" s="5">
        <v>43831</v>
      </c>
      <c r="AJ5" s="5">
        <v>43862</v>
      </c>
      <c r="AK5" s="5">
        <v>43891</v>
      </c>
      <c r="AL5" s="5">
        <v>43922</v>
      </c>
      <c r="AM5" s="5">
        <v>43952</v>
      </c>
      <c r="AN5" s="5">
        <v>43983</v>
      </c>
      <c r="AO5" s="5">
        <v>44013</v>
      </c>
      <c r="AP5" s="5">
        <v>44044</v>
      </c>
      <c r="AQ5" s="5">
        <v>44075</v>
      </c>
      <c r="AR5" s="5">
        <v>44105</v>
      </c>
      <c r="AS5" s="5">
        <v>44136</v>
      </c>
      <c r="AT5" s="5">
        <v>44166</v>
      </c>
      <c r="AU5" s="4" t="s">
        <v>23</v>
      </c>
      <c r="AV5" s="5">
        <v>44197</v>
      </c>
      <c r="AW5" s="5">
        <v>44228</v>
      </c>
      <c r="AX5" s="5">
        <v>44256</v>
      </c>
      <c r="AY5" s="5">
        <v>44287</v>
      </c>
      <c r="AZ5" s="5">
        <v>44317</v>
      </c>
      <c r="BA5" s="5">
        <v>44348</v>
      </c>
      <c r="BB5" s="5">
        <v>44378</v>
      </c>
      <c r="BC5" s="5">
        <v>44409</v>
      </c>
      <c r="BD5" s="5">
        <v>44440</v>
      </c>
      <c r="BE5" s="5">
        <v>44470</v>
      </c>
      <c r="BF5" s="5">
        <v>44501</v>
      </c>
      <c r="BG5" s="5">
        <v>44531</v>
      </c>
      <c r="BH5" s="4" t="s">
        <v>24</v>
      </c>
      <c r="BI5" s="5">
        <v>44562</v>
      </c>
      <c r="BJ5" s="5">
        <v>44593</v>
      </c>
      <c r="BK5" s="5">
        <v>44621</v>
      </c>
      <c r="BL5" s="5">
        <v>44652</v>
      </c>
      <c r="BM5" s="5">
        <v>44682</v>
      </c>
      <c r="BN5" s="5">
        <v>44713</v>
      </c>
      <c r="BO5" s="5">
        <v>44743</v>
      </c>
      <c r="BP5" s="5">
        <v>44774</v>
      </c>
      <c r="BQ5" s="5">
        <v>44805</v>
      </c>
      <c r="BR5" s="5">
        <v>44835</v>
      </c>
      <c r="BS5" s="5">
        <v>44866</v>
      </c>
      <c r="BT5" s="5">
        <v>44896</v>
      </c>
      <c r="BU5" s="4" t="s">
        <v>7</v>
      </c>
    </row>
    <row r="6" spans="2:73" ht="3" customHeight="1" x14ac:dyDescent="0.25"/>
    <row r="7" spans="2:73" ht="29.25" customHeight="1" x14ac:dyDescent="0.25">
      <c r="B7" s="94" t="s">
        <v>13</v>
      </c>
      <c r="C7" s="2">
        <v>1</v>
      </c>
      <c r="D7" s="2" t="s">
        <v>25</v>
      </c>
      <c r="E7" s="2"/>
      <c r="F7" s="2"/>
      <c r="G7" s="2" t="s">
        <v>40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2:73" ht="29.25" customHeight="1" x14ac:dyDescent="0.25">
      <c r="B8" s="94"/>
      <c r="C8" s="2">
        <v>2</v>
      </c>
      <c r="D8" s="2" t="s">
        <v>33</v>
      </c>
      <c r="E8" s="2"/>
      <c r="F8" s="2"/>
      <c r="G8" s="2" t="s">
        <v>41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2:73" ht="29.25" customHeight="1" x14ac:dyDescent="0.25">
      <c r="B9" s="94"/>
      <c r="C9" s="2">
        <v>3</v>
      </c>
      <c r="D9" s="2" t="s">
        <v>34</v>
      </c>
      <c r="E9" s="2"/>
      <c r="F9" s="2"/>
      <c r="G9" s="2" t="s">
        <v>42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2:73" ht="29.25" customHeight="1" x14ac:dyDescent="0.25">
      <c r="B10" s="94"/>
      <c r="C10" s="2">
        <v>4</v>
      </c>
      <c r="D10" s="2" t="s">
        <v>35</v>
      </c>
      <c r="E10" s="2"/>
      <c r="F10" s="2"/>
      <c r="G10" s="2" t="s">
        <v>43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2:73" ht="29.25" customHeight="1" x14ac:dyDescent="0.25">
      <c r="B11" s="94"/>
      <c r="C11" s="2">
        <v>5</v>
      </c>
      <c r="D11" s="2" t="s">
        <v>36</v>
      </c>
      <c r="E11" s="2"/>
      <c r="F11" s="2"/>
      <c r="G11" s="2" t="s">
        <v>44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2:73" ht="6" customHeight="1" x14ac:dyDescent="0.25">
      <c r="B12" s="9"/>
    </row>
    <row r="13" spans="2:73" ht="29.25" customHeight="1" x14ac:dyDescent="0.25">
      <c r="B13" s="95" t="s">
        <v>14</v>
      </c>
      <c r="C13" s="7">
        <v>1</v>
      </c>
      <c r="D13" s="7" t="s">
        <v>37</v>
      </c>
      <c r="E13" s="7"/>
      <c r="F13" s="7"/>
      <c r="G13" s="7" t="s">
        <v>45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</row>
    <row r="14" spans="2:73" ht="29.25" customHeight="1" x14ac:dyDescent="0.25">
      <c r="B14" s="95"/>
      <c r="C14" s="7">
        <v>2</v>
      </c>
      <c r="D14" s="7" t="s">
        <v>38</v>
      </c>
      <c r="E14" s="7"/>
      <c r="F14" s="7"/>
      <c r="G14" s="7" t="s">
        <v>46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</row>
    <row r="15" spans="2:73" ht="29.25" customHeight="1" x14ac:dyDescent="0.25">
      <c r="B15" s="95"/>
      <c r="C15" s="7">
        <v>3</v>
      </c>
      <c r="D15" s="7" t="s">
        <v>39</v>
      </c>
      <c r="E15" s="7"/>
      <c r="F15" s="7"/>
      <c r="G15" s="7" t="s">
        <v>47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</row>
    <row r="16" spans="2:73" ht="29.25" customHeight="1" x14ac:dyDescent="0.25">
      <c r="B16" s="95"/>
      <c r="C16" s="7">
        <v>4</v>
      </c>
      <c r="D16" s="7" t="s">
        <v>50</v>
      </c>
      <c r="E16" s="7"/>
      <c r="F16" s="7"/>
      <c r="G16" s="7" t="s">
        <v>48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</row>
    <row r="17" spans="2:73" ht="29.25" customHeight="1" x14ac:dyDescent="0.25">
      <c r="B17" s="95"/>
      <c r="C17" s="7">
        <v>5</v>
      </c>
      <c r="D17" s="7" t="s">
        <v>51</v>
      </c>
      <c r="E17" s="7"/>
      <c r="F17" s="7"/>
      <c r="G17" s="7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</row>
    <row r="18" spans="2:73" ht="6" customHeight="1" x14ac:dyDescent="0.25">
      <c r="B18" s="9"/>
    </row>
    <row r="19" spans="2:73" ht="29.25" customHeight="1" x14ac:dyDescent="0.25">
      <c r="B19" s="97" t="s">
        <v>15</v>
      </c>
      <c r="C19" s="2">
        <v>1</v>
      </c>
      <c r="D19" s="2" t="s">
        <v>52</v>
      </c>
      <c r="E19" s="2"/>
      <c r="F19" s="2"/>
      <c r="G19" s="2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</row>
    <row r="20" spans="2:73" ht="29.25" customHeight="1" x14ac:dyDescent="0.25">
      <c r="B20" s="97"/>
      <c r="C20" s="2">
        <v>2</v>
      </c>
      <c r="D20" s="2" t="s">
        <v>53</v>
      </c>
      <c r="E20" s="2" t="s">
        <v>49</v>
      </c>
      <c r="F20" s="2"/>
      <c r="G20" s="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</row>
    <row r="21" spans="2:73" ht="29.25" customHeight="1" x14ac:dyDescent="0.25">
      <c r="B21" s="97"/>
      <c r="C21" s="2">
        <v>3</v>
      </c>
      <c r="D21" s="2" t="s">
        <v>54</v>
      </c>
      <c r="E21" s="2"/>
      <c r="F21" s="2"/>
      <c r="G21" s="2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</row>
    <row r="22" spans="2:73" ht="29.25" customHeight="1" x14ac:dyDescent="0.25">
      <c r="B22" s="97"/>
      <c r="C22" s="2">
        <v>4</v>
      </c>
      <c r="D22" s="2" t="s">
        <v>55</v>
      </c>
      <c r="E22" s="2"/>
      <c r="F22" s="2"/>
      <c r="G22" s="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</row>
    <row r="23" spans="2:73" ht="29.25" customHeight="1" x14ac:dyDescent="0.25">
      <c r="B23" s="97"/>
      <c r="C23" s="2">
        <v>5</v>
      </c>
      <c r="D23" s="2" t="s">
        <v>56</v>
      </c>
      <c r="E23" s="2"/>
      <c r="F23" s="2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</row>
    <row r="24" spans="2:73" ht="6" customHeight="1" x14ac:dyDescent="0.25">
      <c r="B24" s="9"/>
    </row>
    <row r="25" spans="2:73" ht="29.25" customHeight="1" x14ac:dyDescent="0.25">
      <c r="B25" s="96" t="s">
        <v>16</v>
      </c>
      <c r="C25" s="7">
        <v>1</v>
      </c>
      <c r="D25" s="7" t="s">
        <v>57</v>
      </c>
      <c r="E25" s="7"/>
      <c r="F25" s="7"/>
      <c r="G25" s="7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</row>
    <row r="26" spans="2:73" ht="29.25" customHeight="1" x14ac:dyDescent="0.25">
      <c r="B26" s="96"/>
      <c r="C26" s="7">
        <v>2</v>
      </c>
      <c r="D26" s="7" t="s">
        <v>58</v>
      </c>
      <c r="E26" s="7"/>
      <c r="F26" s="7"/>
      <c r="G26" s="7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</row>
    <row r="27" spans="2:73" ht="29.25" customHeight="1" x14ac:dyDescent="0.25">
      <c r="B27" s="96"/>
      <c r="C27" s="7">
        <v>3</v>
      </c>
      <c r="D27" s="7" t="s">
        <v>59</v>
      </c>
      <c r="E27" s="7"/>
      <c r="F27" s="7"/>
      <c r="G27" s="7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</row>
    <row r="28" spans="2:73" ht="29.25" customHeight="1" x14ac:dyDescent="0.25">
      <c r="B28" s="96"/>
      <c r="C28" s="7">
        <v>4</v>
      </c>
      <c r="D28" s="7" t="s">
        <v>60</v>
      </c>
      <c r="E28" s="7"/>
      <c r="F28" s="7"/>
      <c r="G28" s="7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</row>
    <row r="29" spans="2:73" ht="29.25" customHeight="1" x14ac:dyDescent="0.25">
      <c r="B29" s="96"/>
      <c r="C29" s="7">
        <v>5</v>
      </c>
      <c r="D29" s="7" t="s">
        <v>61</v>
      </c>
      <c r="E29" s="7"/>
      <c r="F29" s="7"/>
      <c r="G29" s="7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</row>
  </sheetData>
  <sheetProtection algorithmName="SHA-512" hashValue="2b1ngj8e60YD4ltia19ImvzpTHEVeXSWVwMGGwCar+fp3cDoe+VgRd0xPxp9eoKgtfXn03gHrrcyoED1857Xrw==" saltValue="Sc90TIsTEUsuYNdF6n36dw==" spinCount="100000" sheet="1" objects="1" scenarios="1"/>
  <mergeCells count="6">
    <mergeCell ref="B2:H2"/>
    <mergeCell ref="B3:H3"/>
    <mergeCell ref="B7:B11"/>
    <mergeCell ref="B13:B17"/>
    <mergeCell ref="B25:B29"/>
    <mergeCell ref="B19:B2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'BASE DE DADOS'!$A$2:$A$6</xm:f>
          </x14:formula1>
          <xm:sqref>BU7:BU11 BU13:BU17 BU19:BU23 BU25:BU29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Q11"/>
  <sheetViews>
    <sheetView showGridLines="0" workbookViewId="0">
      <selection activeCell="B2" sqref="B2:Q3"/>
    </sheetView>
  </sheetViews>
  <sheetFormatPr defaultRowHeight="15" x14ac:dyDescent="0.25"/>
  <cols>
    <col min="1" max="1" width="2.28515625" customWidth="1"/>
    <col min="2" max="2" width="3.7109375" bestFit="1" customWidth="1"/>
    <col min="3" max="3" width="15.28515625" bestFit="1" customWidth="1"/>
  </cols>
  <sheetData>
    <row r="2" spans="2:17" ht="18.75" x14ac:dyDescent="0.25">
      <c r="B2" s="88" t="s">
        <v>101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2:17" x14ac:dyDescent="0.25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/>
    </row>
    <row r="4" spans="2:17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25">
      <c r="B5" s="152" t="s">
        <v>99</v>
      </c>
      <c r="C5" s="152"/>
      <c r="D5" s="152" t="str">
        <f>DESDOBRAMENTO!B29</f>
        <v>PROCESSOS INTERNOS</v>
      </c>
      <c r="E5" s="152"/>
      <c r="F5" s="152"/>
      <c r="G5" s="152" t="s">
        <v>100</v>
      </c>
      <c r="H5" s="152"/>
      <c r="I5" s="153" t="str">
        <f>DESDOBRAMENTO!D33</f>
        <v>PI 3</v>
      </c>
      <c r="J5" s="154"/>
      <c r="K5" s="154"/>
      <c r="L5" s="154"/>
      <c r="M5" s="154"/>
      <c r="N5" s="154"/>
      <c r="O5" s="154"/>
      <c r="P5" s="154"/>
      <c r="Q5" s="155"/>
    </row>
    <row r="6" spans="2:17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2:17" x14ac:dyDescent="0.25">
      <c r="D7" s="17" t="s">
        <v>83</v>
      </c>
      <c r="E7" s="17" t="s">
        <v>84</v>
      </c>
      <c r="F7" s="17" t="s">
        <v>85</v>
      </c>
      <c r="G7" s="17" t="s">
        <v>86</v>
      </c>
      <c r="H7" s="17" t="s">
        <v>87</v>
      </c>
      <c r="I7" s="17" t="s">
        <v>88</v>
      </c>
      <c r="J7" s="17" t="s">
        <v>89</v>
      </c>
      <c r="K7" s="17" t="s">
        <v>90</v>
      </c>
      <c r="L7" s="17" t="s">
        <v>91</v>
      </c>
      <c r="M7" s="17" t="s">
        <v>92</v>
      </c>
      <c r="N7" s="17" t="s">
        <v>93</v>
      </c>
      <c r="O7" s="10" t="s">
        <v>94</v>
      </c>
      <c r="P7" s="27" t="s">
        <v>97</v>
      </c>
      <c r="Q7" s="27" t="s">
        <v>98</v>
      </c>
    </row>
    <row r="8" spans="2:17" x14ac:dyDescent="0.25">
      <c r="B8" s="146">
        <v>2018</v>
      </c>
      <c r="C8" s="16" t="s">
        <v>95</v>
      </c>
      <c r="D8" s="15">
        <f>DESDOBRAMENTO!I33</f>
        <v>0</v>
      </c>
      <c r="E8" s="15">
        <f>DESDOBRAMENTO!J33</f>
        <v>0</v>
      </c>
      <c r="F8" s="15">
        <f>DESDOBRAMENTO!K33</f>
        <v>0</v>
      </c>
      <c r="G8" s="15">
        <f>DESDOBRAMENTO!L33</f>
        <v>0</v>
      </c>
      <c r="H8" s="15">
        <f>DESDOBRAMENTO!M33</f>
        <v>0</v>
      </c>
      <c r="I8" s="15">
        <f>DESDOBRAMENTO!N33</f>
        <v>0</v>
      </c>
      <c r="J8" s="15">
        <f>DESDOBRAMENTO!O33</f>
        <v>0</v>
      </c>
      <c r="K8" s="15">
        <f>DESDOBRAMENTO!P33</f>
        <v>0</v>
      </c>
      <c r="L8" s="15">
        <f>DESDOBRAMENTO!Q33</f>
        <v>0</v>
      </c>
      <c r="M8" s="15">
        <f>DESDOBRAMENTO!R33</f>
        <v>0</v>
      </c>
      <c r="N8" s="15">
        <f>DESDOBRAMENTO!S33</f>
        <v>0</v>
      </c>
      <c r="O8" s="15">
        <f>DESDOBRAMENTO!T33</f>
        <v>0</v>
      </c>
      <c r="Q8" s="14"/>
    </row>
    <row r="9" spans="2:17" x14ac:dyDescent="0.25">
      <c r="B9" s="147"/>
      <c r="C9" s="19" t="s">
        <v>96</v>
      </c>
      <c r="D9" s="15">
        <f>DESDOBRAMENTO!I34</f>
        <v>0</v>
      </c>
      <c r="E9" s="15">
        <f>DESDOBRAMENTO!J34</f>
        <v>0</v>
      </c>
      <c r="F9" s="15">
        <f>DESDOBRAMENTO!K34</f>
        <v>0</v>
      </c>
      <c r="G9" s="15">
        <f>DESDOBRAMENTO!L34</f>
        <v>0</v>
      </c>
      <c r="H9" s="15">
        <f>DESDOBRAMENTO!M34</f>
        <v>0</v>
      </c>
      <c r="I9" s="15">
        <f>DESDOBRAMENTO!N34</f>
        <v>0</v>
      </c>
      <c r="J9" s="15">
        <f>DESDOBRAMENTO!O34</f>
        <v>0</v>
      </c>
      <c r="K9" s="15">
        <f>DESDOBRAMENTO!P34</f>
        <v>0</v>
      </c>
      <c r="L9" s="15">
        <f>DESDOBRAMENTO!Q34</f>
        <v>0</v>
      </c>
      <c r="M9" s="15">
        <f>DESDOBRAMENTO!R34</f>
        <v>0</v>
      </c>
      <c r="N9" s="15">
        <f>DESDOBRAMENTO!S34</f>
        <v>0</v>
      </c>
      <c r="O9" s="15">
        <f>DESDOBRAMENTO!T34</f>
        <v>0</v>
      </c>
      <c r="Q9" s="14"/>
    </row>
    <row r="10" spans="2:17" x14ac:dyDescent="0.25">
      <c r="B10" s="147"/>
      <c r="C10" s="21" t="s">
        <v>97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>
        <f>SUM(D8:O8)</f>
        <v>0</v>
      </c>
      <c r="Q10" s="14"/>
    </row>
    <row r="11" spans="2:17" x14ac:dyDescent="0.25">
      <c r="B11" s="148"/>
      <c r="C11" s="24" t="s">
        <v>98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6">
        <f>SUM(D9:O9)</f>
        <v>0</v>
      </c>
    </row>
  </sheetData>
  <mergeCells count="7">
    <mergeCell ref="B8:B11"/>
    <mergeCell ref="B2:Q2"/>
    <mergeCell ref="B3:Q3"/>
    <mergeCell ref="B5:C5"/>
    <mergeCell ref="D5:F5"/>
    <mergeCell ref="G5:H5"/>
    <mergeCell ref="I5:Q5"/>
  </mergeCells>
  <pageMargins left="0.511811024" right="0.511811024" top="0.78740157499999996" bottom="0.78740157499999996" header="0.31496062000000002" footer="0.31496062000000002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Q11"/>
  <sheetViews>
    <sheetView showGridLines="0" workbookViewId="0">
      <selection activeCell="B2" sqref="B2:Q3"/>
    </sheetView>
  </sheetViews>
  <sheetFormatPr defaultRowHeight="15" x14ac:dyDescent="0.25"/>
  <cols>
    <col min="1" max="1" width="2.28515625" customWidth="1"/>
    <col min="2" max="2" width="3.7109375" bestFit="1" customWidth="1"/>
    <col min="3" max="3" width="15.28515625" bestFit="1" customWidth="1"/>
  </cols>
  <sheetData>
    <row r="2" spans="2:17" ht="18.75" x14ac:dyDescent="0.25">
      <c r="B2" s="88" t="s">
        <v>101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2:17" x14ac:dyDescent="0.25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/>
    </row>
    <row r="4" spans="2:17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25">
      <c r="B5" s="152" t="s">
        <v>99</v>
      </c>
      <c r="C5" s="152"/>
      <c r="D5" s="152" t="str">
        <f>DESDOBRAMENTO!B29</f>
        <v>PROCESSOS INTERNOS</v>
      </c>
      <c r="E5" s="152"/>
      <c r="F5" s="152"/>
      <c r="G5" s="152" t="s">
        <v>100</v>
      </c>
      <c r="H5" s="152"/>
      <c r="I5" s="153" t="str">
        <f>DESDOBRAMENTO!D35</f>
        <v>PI 4</v>
      </c>
      <c r="J5" s="154"/>
      <c r="K5" s="154"/>
      <c r="L5" s="154"/>
      <c r="M5" s="154"/>
      <c r="N5" s="154"/>
      <c r="O5" s="154"/>
      <c r="P5" s="154"/>
      <c r="Q5" s="155"/>
    </row>
    <row r="6" spans="2:17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2:17" x14ac:dyDescent="0.25">
      <c r="D7" s="17" t="s">
        <v>83</v>
      </c>
      <c r="E7" s="17" t="s">
        <v>84</v>
      </c>
      <c r="F7" s="17" t="s">
        <v>85</v>
      </c>
      <c r="G7" s="17" t="s">
        <v>86</v>
      </c>
      <c r="H7" s="17" t="s">
        <v>87</v>
      </c>
      <c r="I7" s="17" t="s">
        <v>88</v>
      </c>
      <c r="J7" s="17" t="s">
        <v>89</v>
      </c>
      <c r="K7" s="17" t="s">
        <v>90</v>
      </c>
      <c r="L7" s="17" t="s">
        <v>91</v>
      </c>
      <c r="M7" s="17" t="s">
        <v>92</v>
      </c>
      <c r="N7" s="17" t="s">
        <v>93</v>
      </c>
      <c r="O7" s="10" t="s">
        <v>94</v>
      </c>
      <c r="P7" s="27" t="s">
        <v>97</v>
      </c>
      <c r="Q7" s="27" t="s">
        <v>98</v>
      </c>
    </row>
    <row r="8" spans="2:17" x14ac:dyDescent="0.25">
      <c r="B8" s="146">
        <v>2018</v>
      </c>
      <c r="C8" s="16" t="s">
        <v>95</v>
      </c>
      <c r="D8" s="15">
        <f>DESDOBRAMENTO!I35</f>
        <v>0</v>
      </c>
      <c r="E8" s="15">
        <f>DESDOBRAMENTO!J35</f>
        <v>0</v>
      </c>
      <c r="F8" s="15">
        <f>DESDOBRAMENTO!K35</f>
        <v>0</v>
      </c>
      <c r="G8" s="15">
        <f>DESDOBRAMENTO!L35</f>
        <v>0</v>
      </c>
      <c r="H8" s="15">
        <f>DESDOBRAMENTO!M35</f>
        <v>0</v>
      </c>
      <c r="I8" s="15">
        <f>DESDOBRAMENTO!N35</f>
        <v>0</v>
      </c>
      <c r="J8" s="15">
        <f>DESDOBRAMENTO!O35</f>
        <v>0</v>
      </c>
      <c r="K8" s="15">
        <f>DESDOBRAMENTO!P35</f>
        <v>0</v>
      </c>
      <c r="L8" s="15">
        <f>DESDOBRAMENTO!Q35</f>
        <v>0</v>
      </c>
      <c r="M8" s="15">
        <f>DESDOBRAMENTO!R35</f>
        <v>0</v>
      </c>
      <c r="N8" s="15">
        <f>DESDOBRAMENTO!S35</f>
        <v>0</v>
      </c>
      <c r="O8" s="15">
        <f>DESDOBRAMENTO!T35</f>
        <v>0</v>
      </c>
      <c r="Q8" s="14"/>
    </row>
    <row r="9" spans="2:17" x14ac:dyDescent="0.25">
      <c r="B9" s="147"/>
      <c r="C9" s="19" t="s">
        <v>96</v>
      </c>
      <c r="D9" s="15">
        <f>DESDOBRAMENTO!I36</f>
        <v>0</v>
      </c>
      <c r="E9" s="15">
        <f>DESDOBRAMENTO!J36</f>
        <v>0</v>
      </c>
      <c r="F9" s="15">
        <f>DESDOBRAMENTO!K36</f>
        <v>0</v>
      </c>
      <c r="G9" s="15">
        <f>DESDOBRAMENTO!L36</f>
        <v>0</v>
      </c>
      <c r="H9" s="15">
        <f>DESDOBRAMENTO!M36</f>
        <v>0</v>
      </c>
      <c r="I9" s="15">
        <f>DESDOBRAMENTO!N36</f>
        <v>0</v>
      </c>
      <c r="J9" s="15">
        <f>DESDOBRAMENTO!O36</f>
        <v>0</v>
      </c>
      <c r="K9" s="15">
        <f>DESDOBRAMENTO!P36</f>
        <v>0</v>
      </c>
      <c r="L9" s="15">
        <f>DESDOBRAMENTO!Q36</f>
        <v>0</v>
      </c>
      <c r="M9" s="15">
        <f>DESDOBRAMENTO!R36</f>
        <v>0</v>
      </c>
      <c r="N9" s="15">
        <f>DESDOBRAMENTO!S36</f>
        <v>0</v>
      </c>
      <c r="O9" s="15">
        <f>DESDOBRAMENTO!T36</f>
        <v>0</v>
      </c>
      <c r="Q9" s="14"/>
    </row>
    <row r="10" spans="2:17" x14ac:dyDescent="0.25">
      <c r="B10" s="147"/>
      <c r="C10" s="21" t="s">
        <v>97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>
        <f>SUM(D8:O8)</f>
        <v>0</v>
      </c>
      <c r="Q10" s="14"/>
    </row>
    <row r="11" spans="2:17" x14ac:dyDescent="0.25">
      <c r="B11" s="148"/>
      <c r="C11" s="24" t="s">
        <v>98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6">
        <f>SUM(D9:O9)</f>
        <v>0</v>
      </c>
    </row>
  </sheetData>
  <mergeCells count="7">
    <mergeCell ref="B8:B11"/>
    <mergeCell ref="B2:Q2"/>
    <mergeCell ref="B3:Q3"/>
    <mergeCell ref="B5:C5"/>
    <mergeCell ref="D5:F5"/>
    <mergeCell ref="G5:H5"/>
    <mergeCell ref="I5:Q5"/>
  </mergeCells>
  <pageMargins left="0.511811024" right="0.511811024" top="0.78740157499999996" bottom="0.78740157499999996" header="0.31496062000000002" footer="0.31496062000000002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S36"/>
  <sheetViews>
    <sheetView showGridLines="0" workbookViewId="0">
      <selection activeCell="B2" activeCellId="1" sqref="D35:S36 B2:Q3"/>
    </sheetView>
  </sheetViews>
  <sheetFormatPr defaultRowHeight="15" x14ac:dyDescent="0.25"/>
  <cols>
    <col min="1" max="1" width="2.28515625" customWidth="1"/>
    <col min="2" max="2" width="3.7109375" bestFit="1" customWidth="1"/>
    <col min="3" max="3" width="15.28515625" bestFit="1" customWidth="1"/>
  </cols>
  <sheetData>
    <row r="2" spans="2:17" ht="18.75" x14ac:dyDescent="0.25">
      <c r="B2" s="88" t="s">
        <v>101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2:17" x14ac:dyDescent="0.25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/>
    </row>
    <row r="4" spans="2:17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25">
      <c r="B5" s="152" t="s">
        <v>99</v>
      </c>
      <c r="C5" s="152"/>
      <c r="D5" s="152" t="str">
        <f>DESDOBRAMENTO!B29</f>
        <v>PROCESSOS INTERNOS</v>
      </c>
      <c r="E5" s="152"/>
      <c r="F5" s="152"/>
      <c r="G5" s="152" t="s">
        <v>100</v>
      </c>
      <c r="H5" s="152"/>
      <c r="I5" s="153" t="str">
        <f>DESDOBRAMENTO!D37</f>
        <v>PI 5</v>
      </c>
      <c r="J5" s="154"/>
      <c r="K5" s="154"/>
      <c r="L5" s="154"/>
      <c r="M5" s="154"/>
      <c r="N5" s="154"/>
      <c r="O5" s="154"/>
      <c r="P5" s="154"/>
      <c r="Q5" s="155"/>
    </row>
    <row r="6" spans="2:17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2:17" x14ac:dyDescent="0.25">
      <c r="D7" s="17" t="s">
        <v>83</v>
      </c>
      <c r="E7" s="17" t="s">
        <v>84</v>
      </c>
      <c r="F7" s="17" t="s">
        <v>85</v>
      </c>
      <c r="G7" s="17" t="s">
        <v>86</v>
      </c>
      <c r="H7" s="17" t="s">
        <v>87</v>
      </c>
      <c r="I7" s="17" t="s">
        <v>88</v>
      </c>
      <c r="J7" s="17" t="s">
        <v>89</v>
      </c>
      <c r="K7" s="17" t="s">
        <v>90</v>
      </c>
      <c r="L7" s="17" t="s">
        <v>91</v>
      </c>
      <c r="M7" s="17" t="s">
        <v>92</v>
      </c>
      <c r="N7" s="17" t="s">
        <v>93</v>
      </c>
      <c r="O7" s="10" t="s">
        <v>94</v>
      </c>
      <c r="P7" s="27" t="s">
        <v>97</v>
      </c>
      <c r="Q7" s="27" t="s">
        <v>98</v>
      </c>
    </row>
    <row r="8" spans="2:17" x14ac:dyDescent="0.25">
      <c r="B8" s="146">
        <v>2018</v>
      </c>
      <c r="C8" s="16" t="s">
        <v>95</v>
      </c>
      <c r="D8" s="15">
        <f>DESDOBRAMENTO!I37</f>
        <v>0</v>
      </c>
      <c r="E8" s="15">
        <f>DESDOBRAMENTO!J37</f>
        <v>0</v>
      </c>
      <c r="F8" s="15">
        <f>DESDOBRAMENTO!K37</f>
        <v>0</v>
      </c>
      <c r="G8" s="15">
        <f>DESDOBRAMENTO!L37</f>
        <v>0</v>
      </c>
      <c r="H8" s="15">
        <f>DESDOBRAMENTO!M37</f>
        <v>0</v>
      </c>
      <c r="I8" s="15">
        <f>DESDOBRAMENTO!N37</f>
        <v>0</v>
      </c>
      <c r="J8" s="15">
        <f>DESDOBRAMENTO!O37</f>
        <v>0</v>
      </c>
      <c r="K8" s="15">
        <f>DESDOBRAMENTO!P37</f>
        <v>0</v>
      </c>
      <c r="L8" s="15">
        <f>DESDOBRAMENTO!Q37</f>
        <v>0</v>
      </c>
      <c r="M8" s="15">
        <f>DESDOBRAMENTO!R37</f>
        <v>0</v>
      </c>
      <c r="N8" s="15">
        <f>DESDOBRAMENTO!S37</f>
        <v>0</v>
      </c>
      <c r="O8" s="15">
        <f>DESDOBRAMENTO!T37</f>
        <v>0</v>
      </c>
      <c r="Q8" s="14"/>
    </row>
    <row r="9" spans="2:17" x14ac:dyDescent="0.25">
      <c r="B9" s="147"/>
      <c r="C9" s="19" t="s">
        <v>96</v>
      </c>
      <c r="D9" s="15">
        <f>DESDOBRAMENTO!I38</f>
        <v>0</v>
      </c>
      <c r="E9" s="15">
        <f>DESDOBRAMENTO!J38</f>
        <v>0</v>
      </c>
      <c r="F9" s="15">
        <f>DESDOBRAMENTO!K38</f>
        <v>0</v>
      </c>
      <c r="G9" s="15">
        <f>DESDOBRAMENTO!L38</f>
        <v>0</v>
      </c>
      <c r="H9" s="15">
        <f>DESDOBRAMENTO!M38</f>
        <v>0</v>
      </c>
      <c r="I9" s="15">
        <f>DESDOBRAMENTO!N38</f>
        <v>0</v>
      </c>
      <c r="J9" s="15">
        <f>DESDOBRAMENTO!O38</f>
        <v>0</v>
      </c>
      <c r="K9" s="15">
        <f>DESDOBRAMENTO!P38</f>
        <v>0</v>
      </c>
      <c r="L9" s="15">
        <f>DESDOBRAMENTO!Q38</f>
        <v>0</v>
      </c>
      <c r="M9" s="15">
        <f>DESDOBRAMENTO!R38</f>
        <v>0</v>
      </c>
      <c r="N9" s="15">
        <f>DESDOBRAMENTO!S38</f>
        <v>0</v>
      </c>
      <c r="O9" s="15">
        <f>DESDOBRAMENTO!T38</f>
        <v>0</v>
      </c>
      <c r="Q9" s="14"/>
    </row>
    <row r="10" spans="2:17" x14ac:dyDescent="0.25">
      <c r="B10" s="147"/>
      <c r="C10" s="21" t="s">
        <v>97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>
        <f>SUM(D8:O8)</f>
        <v>0</v>
      </c>
      <c r="Q10" s="14"/>
    </row>
    <row r="11" spans="2:17" x14ac:dyDescent="0.25">
      <c r="B11" s="148"/>
      <c r="C11" s="24" t="s">
        <v>98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6">
        <f>SUM(D9:O9)</f>
        <v>0</v>
      </c>
    </row>
    <row r="35" spans="4:19" ht="18.75" x14ac:dyDescent="0.25">
      <c r="D35" s="88" t="s">
        <v>101</v>
      </c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90"/>
    </row>
    <row r="36" spans="4:19" x14ac:dyDescent="0.25">
      <c r="D36" s="149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1"/>
    </row>
  </sheetData>
  <mergeCells count="9">
    <mergeCell ref="B8:B11"/>
    <mergeCell ref="D35:S35"/>
    <mergeCell ref="D36:S36"/>
    <mergeCell ref="B2:Q2"/>
    <mergeCell ref="B3:Q3"/>
    <mergeCell ref="B5:C5"/>
    <mergeCell ref="D5:F5"/>
    <mergeCell ref="G5:H5"/>
    <mergeCell ref="I5:Q5"/>
  </mergeCells>
  <pageMargins left="0.511811024" right="0.511811024" top="0.78740157499999996" bottom="0.78740157499999996" header="0.31496062000000002" footer="0.31496062000000002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Q11"/>
  <sheetViews>
    <sheetView showGridLines="0" workbookViewId="0">
      <selection activeCell="B2" sqref="B2:Q2"/>
    </sheetView>
  </sheetViews>
  <sheetFormatPr defaultRowHeight="15" x14ac:dyDescent="0.25"/>
  <cols>
    <col min="1" max="1" width="2.28515625" customWidth="1"/>
    <col min="2" max="2" width="3.7109375" bestFit="1" customWidth="1"/>
    <col min="3" max="3" width="15.28515625" bestFit="1" customWidth="1"/>
  </cols>
  <sheetData>
    <row r="2" spans="2:17" ht="18.75" x14ac:dyDescent="0.25">
      <c r="B2" s="88" t="s">
        <v>101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2:17" x14ac:dyDescent="0.25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/>
    </row>
    <row r="4" spans="2:17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25">
      <c r="B5" s="152" t="s">
        <v>99</v>
      </c>
      <c r="C5" s="152"/>
      <c r="D5" s="156" t="str">
        <f>DESDOBRAMENTO!B40</f>
        <v>APRENDIZADO E CRESCIMENTO</v>
      </c>
      <c r="E5" s="156"/>
      <c r="F5" s="156"/>
      <c r="G5" s="152" t="s">
        <v>100</v>
      </c>
      <c r="H5" s="152"/>
      <c r="I5" s="153" t="str">
        <f>DESDOBRAMENTO!D40</f>
        <v>APD 1</v>
      </c>
      <c r="J5" s="154"/>
      <c r="K5" s="154"/>
      <c r="L5" s="154"/>
      <c r="M5" s="154"/>
      <c r="N5" s="154"/>
      <c r="O5" s="154"/>
      <c r="P5" s="154"/>
      <c r="Q5" s="155"/>
    </row>
    <row r="6" spans="2:17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2:17" x14ac:dyDescent="0.25">
      <c r="D7" s="17" t="s">
        <v>83</v>
      </c>
      <c r="E7" s="17" t="s">
        <v>84</v>
      </c>
      <c r="F7" s="17" t="s">
        <v>85</v>
      </c>
      <c r="G7" s="17" t="s">
        <v>86</v>
      </c>
      <c r="H7" s="17" t="s">
        <v>87</v>
      </c>
      <c r="I7" s="17" t="s">
        <v>88</v>
      </c>
      <c r="J7" s="17" t="s">
        <v>89</v>
      </c>
      <c r="K7" s="17" t="s">
        <v>90</v>
      </c>
      <c r="L7" s="17" t="s">
        <v>91</v>
      </c>
      <c r="M7" s="17" t="s">
        <v>92</v>
      </c>
      <c r="N7" s="17" t="s">
        <v>93</v>
      </c>
      <c r="O7" s="10" t="s">
        <v>94</v>
      </c>
      <c r="P7" s="27" t="s">
        <v>97</v>
      </c>
      <c r="Q7" s="27" t="s">
        <v>98</v>
      </c>
    </row>
    <row r="8" spans="2:17" x14ac:dyDescent="0.25">
      <c r="B8" s="146">
        <v>2018</v>
      </c>
      <c r="C8" s="16" t="s">
        <v>95</v>
      </c>
      <c r="D8" s="15">
        <f>DESDOBRAMENTO!I40</f>
        <v>0</v>
      </c>
      <c r="E8" s="15">
        <f>DESDOBRAMENTO!J40</f>
        <v>0</v>
      </c>
      <c r="F8" s="15">
        <f>DESDOBRAMENTO!K40</f>
        <v>0</v>
      </c>
      <c r="G8" s="15">
        <f>DESDOBRAMENTO!L40</f>
        <v>0</v>
      </c>
      <c r="H8" s="15">
        <f>DESDOBRAMENTO!M40</f>
        <v>0</v>
      </c>
      <c r="I8" s="15">
        <f>DESDOBRAMENTO!N40</f>
        <v>0</v>
      </c>
      <c r="J8" s="15">
        <f>DESDOBRAMENTO!O40</f>
        <v>0</v>
      </c>
      <c r="K8" s="15">
        <f>DESDOBRAMENTO!P40</f>
        <v>0</v>
      </c>
      <c r="L8" s="15">
        <f>DESDOBRAMENTO!Q40</f>
        <v>0</v>
      </c>
      <c r="M8" s="15">
        <f>DESDOBRAMENTO!R40</f>
        <v>0</v>
      </c>
      <c r="N8" s="15">
        <f>DESDOBRAMENTO!S40</f>
        <v>0</v>
      </c>
      <c r="O8" s="15">
        <f>DESDOBRAMENTO!T40</f>
        <v>0</v>
      </c>
      <c r="Q8" s="14"/>
    </row>
    <row r="9" spans="2:17" x14ac:dyDescent="0.25">
      <c r="B9" s="147"/>
      <c r="C9" s="19" t="s">
        <v>96</v>
      </c>
      <c r="D9" s="15">
        <f>DESDOBRAMENTO!I41</f>
        <v>0</v>
      </c>
      <c r="E9" s="15">
        <f>DESDOBRAMENTO!J41</f>
        <v>0</v>
      </c>
      <c r="F9" s="15">
        <f>DESDOBRAMENTO!K41</f>
        <v>0</v>
      </c>
      <c r="G9" s="15">
        <f>DESDOBRAMENTO!L41</f>
        <v>0</v>
      </c>
      <c r="H9" s="15">
        <f>DESDOBRAMENTO!M41</f>
        <v>0</v>
      </c>
      <c r="I9" s="15">
        <f>DESDOBRAMENTO!N41</f>
        <v>0</v>
      </c>
      <c r="J9" s="15">
        <f>DESDOBRAMENTO!O41</f>
        <v>0</v>
      </c>
      <c r="K9" s="15">
        <f>DESDOBRAMENTO!P41</f>
        <v>0</v>
      </c>
      <c r="L9" s="15">
        <f>DESDOBRAMENTO!Q41</f>
        <v>0</v>
      </c>
      <c r="M9" s="15">
        <f>DESDOBRAMENTO!R41</f>
        <v>0</v>
      </c>
      <c r="N9" s="15">
        <f>DESDOBRAMENTO!S41</f>
        <v>0</v>
      </c>
      <c r="O9" s="15">
        <f>DESDOBRAMENTO!T41</f>
        <v>0</v>
      </c>
      <c r="Q9" s="14"/>
    </row>
    <row r="10" spans="2:17" x14ac:dyDescent="0.25">
      <c r="B10" s="147"/>
      <c r="C10" s="21" t="s">
        <v>97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>
        <f>SUM(D8:O8)</f>
        <v>0</v>
      </c>
      <c r="Q10" s="14"/>
    </row>
    <row r="11" spans="2:17" x14ac:dyDescent="0.25">
      <c r="B11" s="148"/>
      <c r="C11" s="24" t="s">
        <v>98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6">
        <f>SUM(D9:O9)</f>
        <v>0</v>
      </c>
    </row>
  </sheetData>
  <mergeCells count="7">
    <mergeCell ref="B8:B11"/>
    <mergeCell ref="B2:Q2"/>
    <mergeCell ref="B3:Q3"/>
    <mergeCell ref="B5:C5"/>
    <mergeCell ref="D5:F5"/>
    <mergeCell ref="G5:H5"/>
    <mergeCell ref="I5:Q5"/>
  </mergeCells>
  <pageMargins left="0.511811024" right="0.511811024" top="0.78740157499999996" bottom="0.78740157499999996" header="0.31496062000000002" footer="0.31496062000000002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Q11"/>
  <sheetViews>
    <sheetView showGridLines="0" workbookViewId="0">
      <selection activeCell="B2" sqref="B2:Q2"/>
    </sheetView>
  </sheetViews>
  <sheetFormatPr defaultRowHeight="15" x14ac:dyDescent="0.25"/>
  <cols>
    <col min="1" max="1" width="2.28515625" customWidth="1"/>
    <col min="2" max="2" width="3.7109375" bestFit="1" customWidth="1"/>
    <col min="3" max="3" width="15.28515625" bestFit="1" customWidth="1"/>
  </cols>
  <sheetData>
    <row r="2" spans="2:17" ht="18.75" x14ac:dyDescent="0.25">
      <c r="B2" s="88" t="s">
        <v>101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2:17" x14ac:dyDescent="0.25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/>
    </row>
    <row r="4" spans="2:17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25">
      <c r="B5" s="152" t="s">
        <v>99</v>
      </c>
      <c r="C5" s="152"/>
      <c r="D5" s="156" t="str">
        <f>DESDOBRAMENTO!B40</f>
        <v>APRENDIZADO E CRESCIMENTO</v>
      </c>
      <c r="E5" s="156"/>
      <c r="F5" s="156"/>
      <c r="G5" s="152" t="s">
        <v>100</v>
      </c>
      <c r="H5" s="152"/>
      <c r="I5" s="153" t="str">
        <f>DESDOBRAMENTO!D42</f>
        <v>APD2</v>
      </c>
      <c r="J5" s="154"/>
      <c r="K5" s="154"/>
      <c r="L5" s="154"/>
      <c r="M5" s="154"/>
      <c r="N5" s="154"/>
      <c r="O5" s="154"/>
      <c r="P5" s="154"/>
      <c r="Q5" s="155"/>
    </row>
    <row r="6" spans="2:17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2:17" x14ac:dyDescent="0.25">
      <c r="D7" s="17" t="s">
        <v>83</v>
      </c>
      <c r="E7" s="17" t="s">
        <v>84</v>
      </c>
      <c r="F7" s="17" t="s">
        <v>85</v>
      </c>
      <c r="G7" s="17" t="s">
        <v>86</v>
      </c>
      <c r="H7" s="17" t="s">
        <v>87</v>
      </c>
      <c r="I7" s="17" t="s">
        <v>88</v>
      </c>
      <c r="J7" s="17" t="s">
        <v>89</v>
      </c>
      <c r="K7" s="17" t="s">
        <v>90</v>
      </c>
      <c r="L7" s="17" t="s">
        <v>91</v>
      </c>
      <c r="M7" s="17" t="s">
        <v>92</v>
      </c>
      <c r="N7" s="17" t="s">
        <v>93</v>
      </c>
      <c r="O7" s="10" t="s">
        <v>94</v>
      </c>
      <c r="P7" s="27" t="s">
        <v>97</v>
      </c>
      <c r="Q7" s="27" t="s">
        <v>98</v>
      </c>
    </row>
    <row r="8" spans="2:17" x14ac:dyDescent="0.25">
      <c r="B8" s="146">
        <v>2018</v>
      </c>
      <c r="C8" s="16" t="s">
        <v>95</v>
      </c>
      <c r="D8" s="15">
        <f>DESDOBRAMENTO!I42</f>
        <v>0</v>
      </c>
      <c r="E8" s="15">
        <f>DESDOBRAMENTO!J42</f>
        <v>0</v>
      </c>
      <c r="F8" s="15">
        <f>DESDOBRAMENTO!K42</f>
        <v>0</v>
      </c>
      <c r="G8" s="15">
        <f>DESDOBRAMENTO!L42</f>
        <v>0</v>
      </c>
      <c r="H8" s="15">
        <f>DESDOBRAMENTO!M42</f>
        <v>0</v>
      </c>
      <c r="I8" s="15">
        <f>DESDOBRAMENTO!N42</f>
        <v>0</v>
      </c>
      <c r="J8" s="15">
        <f>DESDOBRAMENTO!O42</f>
        <v>0</v>
      </c>
      <c r="K8" s="15">
        <f>DESDOBRAMENTO!P42</f>
        <v>0</v>
      </c>
      <c r="L8" s="15">
        <f>DESDOBRAMENTO!Q42</f>
        <v>0</v>
      </c>
      <c r="M8" s="15">
        <f>DESDOBRAMENTO!R42</f>
        <v>0</v>
      </c>
      <c r="N8" s="15">
        <f>DESDOBRAMENTO!S42</f>
        <v>0</v>
      </c>
      <c r="O8" s="15">
        <f>DESDOBRAMENTO!T42</f>
        <v>0</v>
      </c>
      <c r="Q8" s="14"/>
    </row>
    <row r="9" spans="2:17" x14ac:dyDescent="0.25">
      <c r="B9" s="147"/>
      <c r="C9" s="19" t="s">
        <v>96</v>
      </c>
      <c r="D9" s="15">
        <f>DESDOBRAMENTO!I43</f>
        <v>0</v>
      </c>
      <c r="E9" s="15">
        <f>DESDOBRAMENTO!J43</f>
        <v>0</v>
      </c>
      <c r="F9" s="15">
        <f>DESDOBRAMENTO!K43</f>
        <v>0</v>
      </c>
      <c r="G9" s="15">
        <f>DESDOBRAMENTO!L43</f>
        <v>0</v>
      </c>
      <c r="H9" s="15">
        <f>DESDOBRAMENTO!M43</f>
        <v>0</v>
      </c>
      <c r="I9" s="15">
        <f>DESDOBRAMENTO!N43</f>
        <v>0</v>
      </c>
      <c r="J9" s="15">
        <f>DESDOBRAMENTO!O43</f>
        <v>0</v>
      </c>
      <c r="K9" s="15">
        <f>DESDOBRAMENTO!P43</f>
        <v>0</v>
      </c>
      <c r="L9" s="15">
        <f>DESDOBRAMENTO!Q43</f>
        <v>0</v>
      </c>
      <c r="M9" s="15">
        <f>DESDOBRAMENTO!R43</f>
        <v>0</v>
      </c>
      <c r="N9" s="15">
        <f>DESDOBRAMENTO!S43</f>
        <v>0</v>
      </c>
      <c r="O9" s="15">
        <f>DESDOBRAMENTO!T43</f>
        <v>0</v>
      </c>
      <c r="Q9" s="14"/>
    </row>
    <row r="10" spans="2:17" x14ac:dyDescent="0.25">
      <c r="B10" s="147"/>
      <c r="C10" s="21" t="s">
        <v>97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>
        <f>SUM(D8:O8)</f>
        <v>0</v>
      </c>
      <c r="Q10" s="14"/>
    </row>
    <row r="11" spans="2:17" x14ac:dyDescent="0.25">
      <c r="B11" s="148"/>
      <c r="C11" s="24" t="s">
        <v>98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6">
        <f>SUM(D9:O9)</f>
        <v>0</v>
      </c>
    </row>
  </sheetData>
  <mergeCells count="7">
    <mergeCell ref="B8:B11"/>
    <mergeCell ref="B2:Q2"/>
    <mergeCell ref="B3:Q3"/>
    <mergeCell ref="B5:C5"/>
    <mergeCell ref="D5:F5"/>
    <mergeCell ref="G5:H5"/>
    <mergeCell ref="I5:Q5"/>
  </mergeCells>
  <pageMargins left="0.511811024" right="0.511811024" top="0.78740157499999996" bottom="0.78740157499999996" header="0.31496062000000002" footer="0.31496062000000002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Q11"/>
  <sheetViews>
    <sheetView showGridLines="0" workbookViewId="0">
      <selection activeCell="B2" sqref="B2:Q3"/>
    </sheetView>
  </sheetViews>
  <sheetFormatPr defaultRowHeight="15" x14ac:dyDescent="0.25"/>
  <cols>
    <col min="1" max="1" width="2.28515625" customWidth="1"/>
    <col min="2" max="2" width="3.7109375" bestFit="1" customWidth="1"/>
    <col min="3" max="3" width="15.28515625" bestFit="1" customWidth="1"/>
  </cols>
  <sheetData>
    <row r="2" spans="2:17" ht="18.75" x14ac:dyDescent="0.25">
      <c r="B2" s="88" t="s">
        <v>101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2:17" x14ac:dyDescent="0.25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/>
    </row>
    <row r="4" spans="2:17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25">
      <c r="B5" s="152" t="s">
        <v>99</v>
      </c>
      <c r="C5" s="152"/>
      <c r="D5" s="156" t="str">
        <f>DESDOBRAMENTO!B40</f>
        <v>APRENDIZADO E CRESCIMENTO</v>
      </c>
      <c r="E5" s="156"/>
      <c r="F5" s="156"/>
      <c r="G5" s="152" t="s">
        <v>100</v>
      </c>
      <c r="H5" s="152"/>
      <c r="I5" s="153" t="str">
        <f>DESDOBRAMENTO!D44</f>
        <v>APD3</v>
      </c>
      <c r="J5" s="154"/>
      <c r="K5" s="154"/>
      <c r="L5" s="154"/>
      <c r="M5" s="154"/>
      <c r="N5" s="154"/>
      <c r="O5" s="154"/>
      <c r="P5" s="154"/>
      <c r="Q5" s="155"/>
    </row>
    <row r="6" spans="2:17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2:17" x14ac:dyDescent="0.25">
      <c r="D7" s="17" t="s">
        <v>83</v>
      </c>
      <c r="E7" s="17" t="s">
        <v>84</v>
      </c>
      <c r="F7" s="17" t="s">
        <v>85</v>
      </c>
      <c r="G7" s="17" t="s">
        <v>86</v>
      </c>
      <c r="H7" s="17" t="s">
        <v>87</v>
      </c>
      <c r="I7" s="17" t="s">
        <v>88</v>
      </c>
      <c r="J7" s="17" t="s">
        <v>89</v>
      </c>
      <c r="K7" s="17" t="s">
        <v>90</v>
      </c>
      <c r="L7" s="17" t="s">
        <v>91</v>
      </c>
      <c r="M7" s="17" t="s">
        <v>92</v>
      </c>
      <c r="N7" s="17" t="s">
        <v>93</v>
      </c>
      <c r="O7" s="10" t="s">
        <v>94</v>
      </c>
      <c r="P7" s="27" t="s">
        <v>97</v>
      </c>
      <c r="Q7" s="27" t="s">
        <v>98</v>
      </c>
    </row>
    <row r="8" spans="2:17" x14ac:dyDescent="0.25">
      <c r="B8" s="146">
        <v>2018</v>
      </c>
      <c r="C8" s="16" t="s">
        <v>95</v>
      </c>
      <c r="D8" s="15">
        <f>DESDOBRAMENTO!I44</f>
        <v>0</v>
      </c>
      <c r="E8" s="15">
        <f>DESDOBRAMENTO!J44</f>
        <v>0</v>
      </c>
      <c r="F8" s="15">
        <f>DESDOBRAMENTO!K44</f>
        <v>0</v>
      </c>
      <c r="G8" s="15">
        <f>DESDOBRAMENTO!L44</f>
        <v>0</v>
      </c>
      <c r="H8" s="15">
        <f>DESDOBRAMENTO!M44</f>
        <v>0</v>
      </c>
      <c r="I8" s="15">
        <f>DESDOBRAMENTO!N44</f>
        <v>0</v>
      </c>
      <c r="J8" s="15">
        <f>DESDOBRAMENTO!O44</f>
        <v>0</v>
      </c>
      <c r="K8" s="15">
        <f>DESDOBRAMENTO!P44</f>
        <v>0</v>
      </c>
      <c r="L8" s="15">
        <f>DESDOBRAMENTO!Q44</f>
        <v>0</v>
      </c>
      <c r="M8" s="15">
        <f>DESDOBRAMENTO!R44</f>
        <v>0</v>
      </c>
      <c r="N8" s="15">
        <f>DESDOBRAMENTO!S44</f>
        <v>0</v>
      </c>
      <c r="O8" s="15">
        <f>DESDOBRAMENTO!T44</f>
        <v>0</v>
      </c>
      <c r="Q8" s="14"/>
    </row>
    <row r="9" spans="2:17" x14ac:dyDescent="0.25">
      <c r="B9" s="147"/>
      <c r="C9" s="19" t="s">
        <v>96</v>
      </c>
      <c r="D9" s="15">
        <f>DESDOBRAMENTO!I45</f>
        <v>0</v>
      </c>
      <c r="E9" s="15">
        <f>DESDOBRAMENTO!J45</f>
        <v>0</v>
      </c>
      <c r="F9" s="15">
        <f>DESDOBRAMENTO!K45</f>
        <v>0</v>
      </c>
      <c r="G9" s="15">
        <f>DESDOBRAMENTO!L45</f>
        <v>0</v>
      </c>
      <c r="H9" s="15">
        <f>DESDOBRAMENTO!M45</f>
        <v>0</v>
      </c>
      <c r="I9" s="15">
        <f>DESDOBRAMENTO!N45</f>
        <v>0</v>
      </c>
      <c r="J9" s="15">
        <f>DESDOBRAMENTO!O45</f>
        <v>0</v>
      </c>
      <c r="K9" s="15">
        <f>DESDOBRAMENTO!P45</f>
        <v>0</v>
      </c>
      <c r="L9" s="15">
        <f>DESDOBRAMENTO!Q45</f>
        <v>0</v>
      </c>
      <c r="M9" s="15">
        <f>DESDOBRAMENTO!R45</f>
        <v>0</v>
      </c>
      <c r="N9" s="15">
        <f>DESDOBRAMENTO!S45</f>
        <v>0</v>
      </c>
      <c r="O9" s="15">
        <f>DESDOBRAMENTO!T45</f>
        <v>0</v>
      </c>
      <c r="Q9" s="14"/>
    </row>
    <row r="10" spans="2:17" x14ac:dyDescent="0.25">
      <c r="B10" s="147"/>
      <c r="C10" s="21" t="s">
        <v>97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>
        <f>SUM(D8:O8)</f>
        <v>0</v>
      </c>
      <c r="Q10" s="14"/>
    </row>
    <row r="11" spans="2:17" x14ac:dyDescent="0.25">
      <c r="B11" s="148"/>
      <c r="C11" s="24" t="s">
        <v>98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6">
        <f>SUM(D9:O9)</f>
        <v>0</v>
      </c>
    </row>
  </sheetData>
  <mergeCells count="7">
    <mergeCell ref="B8:B11"/>
    <mergeCell ref="B2:Q2"/>
    <mergeCell ref="B3:Q3"/>
    <mergeCell ref="B5:C5"/>
    <mergeCell ref="D5:F5"/>
    <mergeCell ref="G5:H5"/>
    <mergeCell ref="I5:Q5"/>
  </mergeCells>
  <pageMargins left="0.511811024" right="0.511811024" top="0.78740157499999996" bottom="0.78740157499999996" header="0.31496062000000002" footer="0.31496062000000002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Q11"/>
  <sheetViews>
    <sheetView showGridLines="0" workbookViewId="0">
      <selection activeCell="B2" sqref="B2:Q3"/>
    </sheetView>
  </sheetViews>
  <sheetFormatPr defaultRowHeight="15" x14ac:dyDescent="0.25"/>
  <cols>
    <col min="1" max="1" width="2.28515625" customWidth="1"/>
    <col min="2" max="2" width="3.7109375" bestFit="1" customWidth="1"/>
    <col min="3" max="3" width="15.28515625" bestFit="1" customWidth="1"/>
  </cols>
  <sheetData>
    <row r="2" spans="2:17" ht="18.75" x14ac:dyDescent="0.25">
      <c r="B2" s="88" t="s">
        <v>101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2:17" x14ac:dyDescent="0.25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/>
    </row>
    <row r="4" spans="2:17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25">
      <c r="B5" s="152" t="s">
        <v>99</v>
      </c>
      <c r="C5" s="152"/>
      <c r="D5" s="156" t="str">
        <f>DESDOBRAMENTO!B40</f>
        <v>APRENDIZADO E CRESCIMENTO</v>
      </c>
      <c r="E5" s="156"/>
      <c r="F5" s="156"/>
      <c r="G5" s="152" t="s">
        <v>100</v>
      </c>
      <c r="H5" s="152"/>
      <c r="I5" s="153" t="str">
        <f>DESDOBRAMENTO!D46</f>
        <v>APD4</v>
      </c>
      <c r="J5" s="154"/>
      <c r="K5" s="154"/>
      <c r="L5" s="154"/>
      <c r="M5" s="154"/>
      <c r="N5" s="154"/>
      <c r="O5" s="154"/>
      <c r="P5" s="154"/>
      <c r="Q5" s="155"/>
    </row>
    <row r="6" spans="2:17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2:17" x14ac:dyDescent="0.25">
      <c r="D7" s="17" t="s">
        <v>83</v>
      </c>
      <c r="E7" s="17" t="s">
        <v>84</v>
      </c>
      <c r="F7" s="17" t="s">
        <v>85</v>
      </c>
      <c r="G7" s="17" t="s">
        <v>86</v>
      </c>
      <c r="H7" s="17" t="s">
        <v>87</v>
      </c>
      <c r="I7" s="17" t="s">
        <v>88</v>
      </c>
      <c r="J7" s="17" t="s">
        <v>89</v>
      </c>
      <c r="K7" s="17" t="s">
        <v>90</v>
      </c>
      <c r="L7" s="17" t="s">
        <v>91</v>
      </c>
      <c r="M7" s="17" t="s">
        <v>92</v>
      </c>
      <c r="N7" s="17" t="s">
        <v>93</v>
      </c>
      <c r="O7" s="10" t="s">
        <v>94</v>
      </c>
      <c r="P7" s="27" t="s">
        <v>97</v>
      </c>
      <c r="Q7" s="27" t="s">
        <v>98</v>
      </c>
    </row>
    <row r="8" spans="2:17" x14ac:dyDescent="0.25">
      <c r="B8" s="146">
        <v>2018</v>
      </c>
      <c r="C8" s="16" t="s">
        <v>95</v>
      </c>
      <c r="D8" s="15">
        <f>DESDOBRAMENTO!I46</f>
        <v>0</v>
      </c>
      <c r="E8" s="15">
        <f>DESDOBRAMENTO!J46</f>
        <v>0</v>
      </c>
      <c r="F8" s="15">
        <f>DESDOBRAMENTO!K46</f>
        <v>0</v>
      </c>
      <c r="G8" s="15">
        <f>DESDOBRAMENTO!L46</f>
        <v>0</v>
      </c>
      <c r="H8" s="15">
        <f>DESDOBRAMENTO!M46</f>
        <v>0</v>
      </c>
      <c r="I8" s="15">
        <f>DESDOBRAMENTO!N46</f>
        <v>0</v>
      </c>
      <c r="J8" s="15">
        <f>DESDOBRAMENTO!O46</f>
        <v>0</v>
      </c>
      <c r="K8" s="15">
        <f>DESDOBRAMENTO!P46</f>
        <v>0</v>
      </c>
      <c r="L8" s="15">
        <f>DESDOBRAMENTO!Q46</f>
        <v>0</v>
      </c>
      <c r="M8" s="15">
        <f>DESDOBRAMENTO!R46</f>
        <v>0</v>
      </c>
      <c r="N8" s="15">
        <f>DESDOBRAMENTO!S46</f>
        <v>0</v>
      </c>
      <c r="O8" s="15">
        <f>DESDOBRAMENTO!T46</f>
        <v>0</v>
      </c>
      <c r="Q8" s="14"/>
    </row>
    <row r="9" spans="2:17" x14ac:dyDescent="0.25">
      <c r="B9" s="147"/>
      <c r="C9" s="19" t="s">
        <v>96</v>
      </c>
      <c r="D9" s="15">
        <f>DESDOBRAMENTO!I47</f>
        <v>0</v>
      </c>
      <c r="E9" s="15">
        <f>DESDOBRAMENTO!J47</f>
        <v>0</v>
      </c>
      <c r="F9" s="15">
        <f>DESDOBRAMENTO!K47</f>
        <v>0</v>
      </c>
      <c r="G9" s="15">
        <f>DESDOBRAMENTO!L47</f>
        <v>0</v>
      </c>
      <c r="H9" s="15">
        <f>DESDOBRAMENTO!M47</f>
        <v>0</v>
      </c>
      <c r="I9" s="15">
        <f>DESDOBRAMENTO!N47</f>
        <v>0</v>
      </c>
      <c r="J9" s="15">
        <f>DESDOBRAMENTO!O47</f>
        <v>0</v>
      </c>
      <c r="K9" s="15">
        <f>DESDOBRAMENTO!P47</f>
        <v>0</v>
      </c>
      <c r="L9" s="15">
        <f>DESDOBRAMENTO!Q47</f>
        <v>0</v>
      </c>
      <c r="M9" s="15">
        <f>DESDOBRAMENTO!R47</f>
        <v>0</v>
      </c>
      <c r="N9" s="15">
        <f>DESDOBRAMENTO!S47</f>
        <v>0</v>
      </c>
      <c r="O9" s="15">
        <f>DESDOBRAMENTO!T47</f>
        <v>0</v>
      </c>
      <c r="Q9" s="14"/>
    </row>
    <row r="10" spans="2:17" x14ac:dyDescent="0.25">
      <c r="B10" s="147"/>
      <c r="C10" s="21" t="s">
        <v>97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>
        <f>SUM(D8:O8)</f>
        <v>0</v>
      </c>
      <c r="Q10" s="14"/>
    </row>
    <row r="11" spans="2:17" x14ac:dyDescent="0.25">
      <c r="B11" s="148"/>
      <c r="C11" s="24" t="s">
        <v>98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6">
        <f>SUM(D9:O9)</f>
        <v>0</v>
      </c>
    </row>
  </sheetData>
  <mergeCells count="7">
    <mergeCell ref="B8:B11"/>
    <mergeCell ref="B2:Q2"/>
    <mergeCell ref="B3:Q3"/>
    <mergeCell ref="B5:C5"/>
    <mergeCell ref="D5:F5"/>
    <mergeCell ref="G5:H5"/>
    <mergeCell ref="I5:Q5"/>
  </mergeCells>
  <pageMargins left="0.511811024" right="0.511811024" top="0.78740157499999996" bottom="0.78740157499999996" header="0.31496062000000002" footer="0.31496062000000002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Q11"/>
  <sheetViews>
    <sheetView showGridLines="0" workbookViewId="0">
      <selection activeCell="S13" sqref="S13"/>
    </sheetView>
  </sheetViews>
  <sheetFormatPr defaultRowHeight="15" x14ac:dyDescent="0.25"/>
  <cols>
    <col min="1" max="1" width="2.28515625" customWidth="1"/>
    <col min="2" max="2" width="3.7109375" bestFit="1" customWidth="1"/>
    <col min="3" max="3" width="15.28515625" bestFit="1" customWidth="1"/>
  </cols>
  <sheetData>
    <row r="2" spans="2:17" ht="18.75" x14ac:dyDescent="0.25">
      <c r="B2" s="88" t="s">
        <v>101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2:17" x14ac:dyDescent="0.25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/>
    </row>
    <row r="4" spans="2:17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25">
      <c r="B5" s="152" t="s">
        <v>99</v>
      </c>
      <c r="C5" s="152"/>
      <c r="D5" s="156" t="str">
        <f>DESDOBRAMENTO!B40</f>
        <v>APRENDIZADO E CRESCIMENTO</v>
      </c>
      <c r="E5" s="156"/>
      <c r="F5" s="156"/>
      <c r="G5" s="152" t="s">
        <v>100</v>
      </c>
      <c r="H5" s="152"/>
      <c r="I5" s="153" t="str">
        <f>DESDOBRAMENTO!D48</f>
        <v>APD 5</v>
      </c>
      <c r="J5" s="154"/>
      <c r="K5" s="154"/>
      <c r="L5" s="154"/>
      <c r="M5" s="154"/>
      <c r="N5" s="154"/>
      <c r="O5" s="154"/>
      <c r="P5" s="154"/>
      <c r="Q5" s="155"/>
    </row>
    <row r="6" spans="2:17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2:17" x14ac:dyDescent="0.25">
      <c r="D7" s="17" t="s">
        <v>83</v>
      </c>
      <c r="E7" s="17" t="s">
        <v>84</v>
      </c>
      <c r="F7" s="17" t="s">
        <v>85</v>
      </c>
      <c r="G7" s="17" t="s">
        <v>86</v>
      </c>
      <c r="H7" s="17" t="s">
        <v>87</v>
      </c>
      <c r="I7" s="17" t="s">
        <v>88</v>
      </c>
      <c r="J7" s="17" t="s">
        <v>89</v>
      </c>
      <c r="K7" s="17" t="s">
        <v>90</v>
      </c>
      <c r="L7" s="17" t="s">
        <v>91</v>
      </c>
      <c r="M7" s="17" t="s">
        <v>92</v>
      </c>
      <c r="N7" s="17" t="s">
        <v>93</v>
      </c>
      <c r="O7" s="10" t="s">
        <v>94</v>
      </c>
      <c r="P7" s="27" t="s">
        <v>97</v>
      </c>
      <c r="Q7" s="27" t="s">
        <v>98</v>
      </c>
    </row>
    <row r="8" spans="2:17" x14ac:dyDescent="0.25">
      <c r="B8" s="146">
        <v>2018</v>
      </c>
      <c r="C8" s="16" t="s">
        <v>95</v>
      </c>
      <c r="D8" s="15">
        <f>DESDOBRAMENTO!I48</f>
        <v>0</v>
      </c>
      <c r="E8" s="15">
        <f>DESDOBRAMENTO!J48</f>
        <v>0</v>
      </c>
      <c r="F8" s="15">
        <f>DESDOBRAMENTO!K48</f>
        <v>0</v>
      </c>
      <c r="G8" s="15">
        <f>DESDOBRAMENTO!L48</f>
        <v>0</v>
      </c>
      <c r="H8" s="15">
        <f>DESDOBRAMENTO!M48</f>
        <v>0</v>
      </c>
      <c r="I8" s="15">
        <f>DESDOBRAMENTO!N48</f>
        <v>0</v>
      </c>
      <c r="J8" s="15">
        <f>DESDOBRAMENTO!O48</f>
        <v>0</v>
      </c>
      <c r="K8" s="15">
        <f>DESDOBRAMENTO!P48</f>
        <v>0</v>
      </c>
      <c r="L8" s="15">
        <f>DESDOBRAMENTO!Q48</f>
        <v>0</v>
      </c>
      <c r="M8" s="15">
        <f>DESDOBRAMENTO!R48</f>
        <v>0</v>
      </c>
      <c r="N8" s="15">
        <f>DESDOBRAMENTO!S48</f>
        <v>0</v>
      </c>
      <c r="O8" s="15">
        <f>DESDOBRAMENTO!T48</f>
        <v>0</v>
      </c>
      <c r="Q8" s="14"/>
    </row>
    <row r="9" spans="2:17" x14ac:dyDescent="0.25">
      <c r="B9" s="147"/>
      <c r="C9" s="19" t="s">
        <v>96</v>
      </c>
      <c r="D9" s="15">
        <f>DESDOBRAMENTO!I49</f>
        <v>0</v>
      </c>
      <c r="E9" s="15">
        <f>DESDOBRAMENTO!J49</f>
        <v>0</v>
      </c>
      <c r="F9" s="15">
        <f>DESDOBRAMENTO!K49</f>
        <v>0</v>
      </c>
      <c r="G9" s="15">
        <f>DESDOBRAMENTO!L49</f>
        <v>0</v>
      </c>
      <c r="H9" s="15">
        <f>DESDOBRAMENTO!M49</f>
        <v>0</v>
      </c>
      <c r="I9" s="15">
        <f>DESDOBRAMENTO!N49</f>
        <v>0</v>
      </c>
      <c r="J9" s="15">
        <f>DESDOBRAMENTO!O49</f>
        <v>0</v>
      </c>
      <c r="K9" s="15">
        <f>DESDOBRAMENTO!P49</f>
        <v>0</v>
      </c>
      <c r="L9" s="15">
        <f>DESDOBRAMENTO!Q49</f>
        <v>0</v>
      </c>
      <c r="M9" s="15">
        <f>DESDOBRAMENTO!R49</f>
        <v>0</v>
      </c>
      <c r="N9" s="15">
        <f>DESDOBRAMENTO!S49</f>
        <v>0</v>
      </c>
      <c r="O9" s="15">
        <f>DESDOBRAMENTO!T49</f>
        <v>0</v>
      </c>
      <c r="Q9" s="14"/>
    </row>
    <row r="10" spans="2:17" x14ac:dyDescent="0.25">
      <c r="B10" s="147"/>
      <c r="C10" s="21" t="s">
        <v>97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>
        <f>SUM(D8:O8)</f>
        <v>0</v>
      </c>
      <c r="Q10" s="14"/>
    </row>
    <row r="11" spans="2:17" x14ac:dyDescent="0.25">
      <c r="B11" s="148"/>
      <c r="C11" s="24" t="s">
        <v>98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6">
        <f>SUM(D9:O9)</f>
        <v>0</v>
      </c>
    </row>
  </sheetData>
  <mergeCells count="7">
    <mergeCell ref="B8:B11"/>
    <mergeCell ref="B2:Q2"/>
    <mergeCell ref="B3:Q3"/>
    <mergeCell ref="B5:C5"/>
    <mergeCell ref="D5:F5"/>
    <mergeCell ref="G5:H5"/>
    <mergeCell ref="I5:Q5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zoomScaleNormal="100" workbookViewId="0"/>
  </sheetViews>
  <sheetFormatPr defaultColWidth="0" defaultRowHeight="15" zeroHeight="1" x14ac:dyDescent="0.25"/>
  <cols>
    <col min="1" max="1" width="2.7109375" style="32" customWidth="1"/>
    <col min="2" max="2" width="19.42578125" style="32" customWidth="1"/>
    <col min="3" max="3" width="15.7109375" style="33" customWidth="1"/>
    <col min="4" max="4" width="53.140625" style="32" customWidth="1"/>
    <col min="5" max="5" width="1.28515625" style="32" customWidth="1"/>
    <col min="6" max="6" width="16.5703125" style="32" customWidth="1"/>
    <col min="7" max="7" width="3.5703125" style="32" customWidth="1"/>
    <col min="8" max="16384" width="9.140625" style="32" hidden="1"/>
  </cols>
  <sheetData>
    <row r="1" spans="2:7" ht="7.5" customHeight="1" x14ac:dyDescent="0.25"/>
    <row r="2" spans="2:7" ht="18.75" x14ac:dyDescent="0.3">
      <c r="B2" s="101" t="s">
        <v>79</v>
      </c>
      <c r="C2" s="102"/>
      <c r="D2" s="102"/>
      <c r="E2" s="102"/>
      <c r="F2" s="103"/>
    </row>
    <row r="3" spans="2:7" x14ac:dyDescent="0.25">
      <c r="B3" s="104" t="str">
        <f>INICIO!G8</f>
        <v>[Digite aqui o nome da empresa]</v>
      </c>
      <c r="C3" s="105"/>
      <c r="D3" s="105"/>
      <c r="E3" s="105"/>
      <c r="F3" s="106"/>
    </row>
    <row r="4" spans="2:7" ht="7.5" customHeight="1" x14ac:dyDescent="0.25"/>
    <row r="5" spans="2:7" ht="22.5" customHeight="1" x14ac:dyDescent="0.25">
      <c r="B5" s="34" t="s">
        <v>17</v>
      </c>
      <c r="C5" s="107"/>
      <c r="D5" s="108"/>
    </row>
    <row r="6" spans="2:7" ht="6" customHeight="1" x14ac:dyDescent="0.25">
      <c r="B6" s="35"/>
      <c r="C6" s="36"/>
      <c r="D6" s="37"/>
    </row>
    <row r="7" spans="2:7" ht="22.5" customHeight="1" x14ac:dyDescent="0.25">
      <c r="B7" s="34" t="s">
        <v>18</v>
      </c>
      <c r="C7" s="107"/>
      <c r="D7" s="108"/>
      <c r="F7" s="38">
        <f>AVERAGE(F16,F23,F30,F37)</f>
        <v>2.7999999999999997E-2</v>
      </c>
    </row>
    <row r="8" spans="2:7" ht="6" customHeight="1" x14ac:dyDescent="0.25"/>
    <row r="9" spans="2:7" x14ac:dyDescent="0.25">
      <c r="B9" s="39" t="s">
        <v>2</v>
      </c>
      <c r="C9" s="39" t="s">
        <v>1</v>
      </c>
      <c r="D9" s="39" t="s">
        <v>20</v>
      </c>
      <c r="F9" s="39" t="s">
        <v>19</v>
      </c>
    </row>
    <row r="10" spans="2:7" ht="3" customHeight="1" x14ac:dyDescent="0.25">
      <c r="C10" s="32"/>
    </row>
    <row r="11" spans="2:7" ht="29.25" customHeight="1" x14ac:dyDescent="0.25">
      <c r="B11" s="109" t="s">
        <v>13</v>
      </c>
      <c r="C11" s="40">
        <v>1</v>
      </c>
      <c r="D11" s="40" t="str">
        <f>IF('OBJ ESTRATÉGICO'!D7="","",'OBJ ESTRATÉGICO'!D7)</f>
        <v>TESTE</v>
      </c>
      <c r="F11" s="41">
        <f>'PAINEL DE INDICADORES'!O9</f>
        <v>0.55999999999999994</v>
      </c>
    </row>
    <row r="12" spans="2:7" ht="29.25" customHeight="1" x14ac:dyDescent="0.25">
      <c r="B12" s="109"/>
      <c r="C12" s="40">
        <v>2</v>
      </c>
      <c r="D12" s="40" t="str">
        <f>IF('OBJ ESTRATÉGICO'!D8="","",'OBJ ESTRATÉGICO'!D8)</f>
        <v>Teste 02</v>
      </c>
      <c r="F12" s="41">
        <f>'PAINEL DE INDICADORES'!O10</f>
        <v>0</v>
      </c>
    </row>
    <row r="13" spans="2:7" ht="29.25" customHeight="1" x14ac:dyDescent="0.25">
      <c r="B13" s="109"/>
      <c r="C13" s="40">
        <v>3</v>
      </c>
      <c r="D13" s="40" t="str">
        <f>IF('OBJ ESTRATÉGICO'!D9="","",'OBJ ESTRATÉGICO'!D9)</f>
        <v>Teste 03</v>
      </c>
      <c r="F13" s="41">
        <f>'PAINEL DE INDICADORES'!O11</f>
        <v>0</v>
      </c>
    </row>
    <row r="14" spans="2:7" ht="29.25" customHeight="1" x14ac:dyDescent="0.25">
      <c r="B14" s="109"/>
      <c r="C14" s="40">
        <v>4</v>
      </c>
      <c r="D14" s="40" t="str">
        <f>IF('OBJ ESTRATÉGICO'!D10="","",'OBJ ESTRATÉGICO'!D10)</f>
        <v>Teste 04</v>
      </c>
      <c r="F14" s="41">
        <f>'PAINEL DE INDICADORES'!O12</f>
        <v>0</v>
      </c>
    </row>
    <row r="15" spans="2:7" ht="29.25" customHeight="1" x14ac:dyDescent="0.25">
      <c r="B15" s="109"/>
      <c r="C15" s="40">
        <v>5</v>
      </c>
      <c r="D15" s="40" t="str">
        <f>IF('OBJ ESTRATÉGICO'!D11="","",'OBJ ESTRATÉGICO'!D11)</f>
        <v>Teste 05</v>
      </c>
      <c r="F15" s="41">
        <f>'PAINEL DE INDICADORES'!O13</f>
        <v>0</v>
      </c>
    </row>
    <row r="16" spans="2:7" x14ac:dyDescent="0.25">
      <c r="B16" s="42"/>
      <c r="C16" s="43"/>
      <c r="D16" s="43"/>
      <c r="F16" s="44">
        <f>AVERAGE(F11:F15)</f>
        <v>0.11199999999999999</v>
      </c>
      <c r="G16" s="43"/>
    </row>
    <row r="17" spans="2:6" ht="6" customHeight="1" x14ac:dyDescent="0.25">
      <c r="C17" s="32"/>
    </row>
    <row r="18" spans="2:6" ht="29.25" customHeight="1" x14ac:dyDescent="0.25">
      <c r="B18" s="98" t="s">
        <v>14</v>
      </c>
      <c r="C18" s="45">
        <v>1</v>
      </c>
      <c r="D18" s="45" t="str">
        <f>IF('OBJ ESTRATÉGICO'!D13="","",'OBJ ESTRATÉGICO'!D13)</f>
        <v>Clientes 1</v>
      </c>
      <c r="F18" s="46">
        <f>'PAINEL DE INDICADORES'!O16</f>
        <v>0</v>
      </c>
    </row>
    <row r="19" spans="2:6" ht="29.25" customHeight="1" x14ac:dyDescent="0.25">
      <c r="B19" s="98"/>
      <c r="C19" s="45">
        <v>2</v>
      </c>
      <c r="D19" s="45" t="str">
        <f>IF('OBJ ESTRATÉGICO'!D14="","",'OBJ ESTRATÉGICO'!D14)</f>
        <v>Cliesnte 02</v>
      </c>
      <c r="F19" s="46">
        <f>'PAINEL DE INDICADORES'!O17</f>
        <v>0</v>
      </c>
    </row>
    <row r="20" spans="2:6" ht="29.25" customHeight="1" x14ac:dyDescent="0.25">
      <c r="B20" s="98"/>
      <c r="C20" s="45">
        <v>3</v>
      </c>
      <c r="D20" s="45" t="str">
        <f>IF('OBJ ESTRATÉGICO'!D15="","",'OBJ ESTRATÉGICO'!D15)</f>
        <v>Clientes 333</v>
      </c>
      <c r="F20" s="46">
        <f>'PAINEL DE INDICADORES'!O18</f>
        <v>0</v>
      </c>
    </row>
    <row r="21" spans="2:6" ht="29.25" customHeight="1" x14ac:dyDescent="0.25">
      <c r="B21" s="98"/>
      <c r="C21" s="45">
        <v>4</v>
      </c>
      <c r="D21" s="45" t="str">
        <f>IF('OBJ ESTRATÉGICO'!D16="","",'OBJ ESTRATÉGICO'!D16)</f>
        <v>CLIENTE 4</v>
      </c>
      <c r="F21" s="46">
        <f>'PAINEL DE INDICADORES'!O19</f>
        <v>0</v>
      </c>
    </row>
    <row r="22" spans="2:6" ht="29.25" customHeight="1" x14ac:dyDescent="0.25">
      <c r="B22" s="98"/>
      <c r="C22" s="45">
        <v>5</v>
      </c>
      <c r="D22" s="45" t="str">
        <f>IF('OBJ ESTRATÉGICO'!D17="","",'OBJ ESTRATÉGICO'!D17)</f>
        <v>CLIENTE 5</v>
      </c>
      <c r="F22" s="46">
        <f>'PAINEL DE INDICADORES'!O20</f>
        <v>0</v>
      </c>
    </row>
    <row r="23" spans="2:6" x14ac:dyDescent="0.25">
      <c r="C23" s="32"/>
      <c r="F23" s="44">
        <f>AVERAGE(F18:F22)</f>
        <v>0</v>
      </c>
    </row>
    <row r="24" spans="2:6" ht="6" customHeight="1" x14ac:dyDescent="0.25"/>
    <row r="25" spans="2:6" ht="29.25" customHeight="1" x14ac:dyDescent="0.25">
      <c r="B25" s="99" t="s">
        <v>15</v>
      </c>
      <c r="C25" s="40">
        <v>1</v>
      </c>
      <c r="D25" s="40" t="str">
        <f>IF('OBJ ESTRATÉGICO'!D19="","",'OBJ ESTRATÉGICO'!D19)</f>
        <v>PI 1</v>
      </c>
      <c r="F25" s="41">
        <f>'PAINEL DE INDICADORES'!O23</f>
        <v>0</v>
      </c>
    </row>
    <row r="26" spans="2:6" ht="29.25" customHeight="1" x14ac:dyDescent="0.25">
      <c r="B26" s="99"/>
      <c r="C26" s="40">
        <v>2</v>
      </c>
      <c r="D26" s="40" t="str">
        <f>IF('OBJ ESTRATÉGICO'!D20="","",'OBJ ESTRATÉGICO'!D20)</f>
        <v>PI 2</v>
      </c>
      <c r="F26" s="41">
        <f>'PAINEL DE INDICADORES'!O24</f>
        <v>0</v>
      </c>
    </row>
    <row r="27" spans="2:6" ht="29.25" customHeight="1" x14ac:dyDescent="0.25">
      <c r="B27" s="99"/>
      <c r="C27" s="40">
        <v>3</v>
      </c>
      <c r="D27" s="40" t="str">
        <f>IF('OBJ ESTRATÉGICO'!D21="","",'OBJ ESTRATÉGICO'!D21)</f>
        <v>PI 3</v>
      </c>
      <c r="F27" s="41">
        <f>'PAINEL DE INDICADORES'!O25</f>
        <v>0</v>
      </c>
    </row>
    <row r="28" spans="2:6" ht="29.25" customHeight="1" x14ac:dyDescent="0.25">
      <c r="B28" s="99"/>
      <c r="C28" s="40">
        <v>4</v>
      </c>
      <c r="D28" s="40" t="str">
        <f>IF('OBJ ESTRATÉGICO'!D22="","",'OBJ ESTRATÉGICO'!D22)</f>
        <v>PI 4</v>
      </c>
      <c r="F28" s="41">
        <f>'PAINEL DE INDICADORES'!O26</f>
        <v>0</v>
      </c>
    </row>
    <row r="29" spans="2:6" ht="29.25" customHeight="1" x14ac:dyDescent="0.25">
      <c r="B29" s="99"/>
      <c r="C29" s="40">
        <v>5</v>
      </c>
      <c r="D29" s="40" t="str">
        <f>IF('OBJ ESTRATÉGICO'!D23="","",'OBJ ESTRATÉGICO'!D23)</f>
        <v>PI 5</v>
      </c>
      <c r="F29" s="41">
        <f>'PAINEL DE INDICADORES'!O27</f>
        <v>0</v>
      </c>
    </row>
    <row r="30" spans="2:6" x14ac:dyDescent="0.25">
      <c r="B30" s="47"/>
      <c r="C30" s="43"/>
      <c r="D30" s="43"/>
      <c r="F30" s="44">
        <f>AVERAGE(F25:F29)</f>
        <v>0</v>
      </c>
    </row>
    <row r="31" spans="2:6" ht="6" customHeight="1" x14ac:dyDescent="0.25">
      <c r="C31" s="32"/>
    </row>
    <row r="32" spans="2:6" ht="29.25" customHeight="1" x14ac:dyDescent="0.25">
      <c r="B32" s="100" t="s">
        <v>16</v>
      </c>
      <c r="C32" s="45">
        <v>1</v>
      </c>
      <c r="D32" s="45" t="str">
        <f>IF('OBJ ESTRATÉGICO'!D25="","",'OBJ ESTRATÉGICO'!D25)</f>
        <v>APD 1</v>
      </c>
      <c r="F32" s="46">
        <f>'PAINEL DE INDICADORES'!O30</f>
        <v>0</v>
      </c>
    </row>
    <row r="33" spans="2:6" ht="29.25" customHeight="1" x14ac:dyDescent="0.25">
      <c r="B33" s="100"/>
      <c r="C33" s="45">
        <v>2</v>
      </c>
      <c r="D33" s="45" t="str">
        <f>IF('OBJ ESTRATÉGICO'!D26="","",'OBJ ESTRATÉGICO'!D26)</f>
        <v>APD2</v>
      </c>
      <c r="F33" s="46">
        <f>'PAINEL DE INDICADORES'!O31</f>
        <v>0</v>
      </c>
    </row>
    <row r="34" spans="2:6" ht="29.25" customHeight="1" x14ac:dyDescent="0.25">
      <c r="B34" s="100"/>
      <c r="C34" s="45">
        <v>3</v>
      </c>
      <c r="D34" s="45" t="str">
        <f>IF('OBJ ESTRATÉGICO'!D27="","",'OBJ ESTRATÉGICO'!D27)</f>
        <v>APD3</v>
      </c>
      <c r="F34" s="46">
        <f>'PAINEL DE INDICADORES'!O32</f>
        <v>0</v>
      </c>
    </row>
    <row r="35" spans="2:6" ht="29.25" customHeight="1" x14ac:dyDescent="0.25">
      <c r="B35" s="100"/>
      <c r="C35" s="45">
        <v>4</v>
      </c>
      <c r="D35" s="45" t="str">
        <f>IF('OBJ ESTRATÉGICO'!D28="","",'OBJ ESTRATÉGICO'!D28)</f>
        <v>APD4</v>
      </c>
      <c r="F35" s="46">
        <f>'PAINEL DE INDICADORES'!O33</f>
        <v>0</v>
      </c>
    </row>
    <row r="36" spans="2:6" ht="29.25" customHeight="1" x14ac:dyDescent="0.25">
      <c r="B36" s="100"/>
      <c r="C36" s="45">
        <v>5</v>
      </c>
      <c r="D36" s="45" t="str">
        <f>IF('OBJ ESTRATÉGICO'!D29="","",'OBJ ESTRATÉGICO'!D29)</f>
        <v>APD 5</v>
      </c>
      <c r="F36" s="46">
        <f>'PAINEL DE INDICADORES'!O34</f>
        <v>0</v>
      </c>
    </row>
    <row r="37" spans="2:6" x14ac:dyDescent="0.25">
      <c r="C37" s="32"/>
      <c r="F37" s="48">
        <f>AVERAGE(F32:F36)</f>
        <v>0</v>
      </c>
    </row>
    <row r="38" spans="2:6" x14ac:dyDescent="0.25"/>
    <row r="39" spans="2:6" x14ac:dyDescent="0.25"/>
  </sheetData>
  <sheetProtection algorithmName="SHA-512" hashValue="QMsmA7SfGoN8Lg7q4ZXSkkEzvPVfG0KMpPAvu1t2Q3H7VHxKqTcMhRGhQKFWN+mH2kR4efEEOMTZq0t83caH+Q==" saltValue="BsTPQyLW8xtt37KZeJmYGg==" spinCount="100000" sheet="1" objects="1" scenarios="1"/>
  <mergeCells count="8">
    <mergeCell ref="B18:B22"/>
    <mergeCell ref="B25:B29"/>
    <mergeCell ref="B32:B36"/>
    <mergeCell ref="B2:F2"/>
    <mergeCell ref="B3:F3"/>
    <mergeCell ref="C5:D5"/>
    <mergeCell ref="C7:D7"/>
    <mergeCell ref="B11:B1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showGridLines="0" zoomScale="85" zoomScaleNormal="85" workbookViewId="0"/>
  </sheetViews>
  <sheetFormatPr defaultColWidth="0" defaultRowHeight="15" zeroHeight="1" x14ac:dyDescent="0.25"/>
  <cols>
    <col min="1" max="1" width="3.140625" style="32" customWidth="1"/>
    <col min="2" max="2" width="13" style="32" customWidth="1"/>
    <col min="3" max="3" width="9.140625" style="33" customWidth="1"/>
    <col min="4" max="4" width="31" style="33" customWidth="1"/>
    <col min="5" max="5" width="12.140625" style="33" bestFit="1" customWidth="1"/>
    <col min="6" max="6" width="15.42578125" style="33" customWidth="1"/>
    <col min="7" max="12" width="11.140625" style="33" customWidth="1"/>
    <col min="13" max="13" width="1.28515625" style="32" customWidth="1"/>
    <col min="14" max="15" width="10.28515625" style="55" customWidth="1"/>
    <col min="16" max="16" width="1.42578125" style="32" customWidth="1"/>
    <col min="17" max="18" width="9.140625" style="32" customWidth="1"/>
    <col min="19" max="19" width="2.7109375" style="32" customWidth="1"/>
    <col min="20" max="16384" width="9.140625" style="32" hidden="1"/>
  </cols>
  <sheetData>
    <row r="1" spans="2:18" ht="18" customHeight="1" x14ac:dyDescent="0.25"/>
    <row r="2" spans="2:18" ht="20.25" customHeight="1" x14ac:dyDescent="0.25">
      <c r="B2" s="113" t="s">
        <v>81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5"/>
    </row>
    <row r="3" spans="2:18" ht="20.25" customHeight="1" x14ac:dyDescent="0.25">
      <c r="B3" s="116" t="str">
        <f>INICIO!G8</f>
        <v>[Digite aqui o nome da empresa]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8"/>
    </row>
    <row r="4" spans="2:18" x14ac:dyDescent="0.25"/>
    <row r="5" spans="2:18" x14ac:dyDescent="0.25">
      <c r="B5" s="120" t="s">
        <v>69</v>
      </c>
      <c r="C5" s="120"/>
      <c r="D5" s="49">
        <v>43101</v>
      </c>
      <c r="G5" s="119" t="s">
        <v>8</v>
      </c>
      <c r="H5" s="119"/>
      <c r="I5" s="119"/>
      <c r="J5" s="119" t="s">
        <v>72</v>
      </c>
      <c r="K5" s="119"/>
      <c r="L5" s="119"/>
    </row>
    <row r="6" spans="2:18" ht="6" customHeight="1" x14ac:dyDescent="0.25"/>
    <row r="7" spans="2:18" x14ac:dyDescent="0.25">
      <c r="B7" s="56" t="s">
        <v>2</v>
      </c>
      <c r="C7" s="57" t="s">
        <v>1</v>
      </c>
      <c r="D7" s="56" t="s">
        <v>20</v>
      </c>
      <c r="E7" s="56" t="s">
        <v>62</v>
      </c>
      <c r="F7" s="56" t="s">
        <v>63</v>
      </c>
      <c r="G7" s="58" t="s">
        <v>30</v>
      </c>
      <c r="H7" s="58" t="s">
        <v>32</v>
      </c>
      <c r="I7" s="58" t="s">
        <v>64</v>
      </c>
      <c r="J7" s="58" t="s">
        <v>30</v>
      </c>
      <c r="K7" s="58" t="s">
        <v>32</v>
      </c>
      <c r="L7" s="58" t="s">
        <v>64</v>
      </c>
      <c r="N7" s="59" t="s">
        <v>65</v>
      </c>
      <c r="O7" s="59" t="s">
        <v>66</v>
      </c>
    </row>
    <row r="8" spans="2:18" ht="7.5" customHeight="1" x14ac:dyDescent="0.25">
      <c r="C8" s="32"/>
      <c r="D8" s="32"/>
      <c r="E8" s="32"/>
      <c r="F8" s="32"/>
      <c r="G8" s="32"/>
      <c r="H8" s="32"/>
      <c r="I8" s="32"/>
      <c r="J8" s="32"/>
      <c r="K8" s="32"/>
      <c r="L8" s="32"/>
      <c r="N8" s="60"/>
      <c r="O8" s="60"/>
    </row>
    <row r="9" spans="2:18" ht="29.25" customHeight="1" x14ac:dyDescent="0.25">
      <c r="B9" s="121" t="s">
        <v>13</v>
      </c>
      <c r="C9" s="61">
        <v>1</v>
      </c>
      <c r="D9" s="40" t="str">
        <f>IF('OBJ ESTRATÉGICO'!D7="","",'OBJ ESTRATÉGICO'!D7)</f>
        <v>TESTE</v>
      </c>
      <c r="E9" s="50" t="s">
        <v>1</v>
      </c>
      <c r="F9" s="50" t="s">
        <v>70</v>
      </c>
      <c r="G9" s="40">
        <f>SUMIF(DESDOBRAMENTO!$5:$5,$D$5,DESDOBRAMENTO!$7:$7)</f>
        <v>2</v>
      </c>
      <c r="H9" s="40">
        <f>SUMIF(DESDOBRAMENTO!$5:$5,$D$5,DESDOBRAMENTO!$8:$8)</f>
        <v>5.6</v>
      </c>
      <c r="I9" s="62">
        <f>IF(F9="Menos",G9/H9,IFERROR(H9/G9,""))</f>
        <v>2.8</v>
      </c>
      <c r="J9" s="40">
        <f>SUMIF(DESDOBRAMENTO!$5:$5,"&lt;="&amp;$D$5,DESDOBRAMENTO!$7:$7)</f>
        <v>2</v>
      </c>
      <c r="K9" s="40">
        <f>SUMIF(DESDOBRAMENTO!$5:$5,"&lt;="&amp;$D$5,DESDOBRAMENTO!$8:$8)</f>
        <v>5.6</v>
      </c>
      <c r="L9" s="62">
        <f>IFERROR(K9/J9,"")</f>
        <v>2.8</v>
      </c>
      <c r="N9" s="51">
        <v>0.2</v>
      </c>
      <c r="O9" s="62">
        <f>IFERROR(IF(F9="Mais",(K9*100%)/J9,(100%-(K9-J9)/J9))*N9,"")</f>
        <v>0.55999999999999994</v>
      </c>
      <c r="Q9" s="63"/>
      <c r="R9" s="63"/>
    </row>
    <row r="10" spans="2:18" ht="29.25" customHeight="1" x14ac:dyDescent="0.25">
      <c r="B10" s="121"/>
      <c r="C10" s="61">
        <v>2</v>
      </c>
      <c r="D10" s="40" t="str">
        <f>IF('OBJ ESTRATÉGICO'!D8="","",'OBJ ESTRATÉGICO'!D8)</f>
        <v>Teste 02</v>
      </c>
      <c r="E10" s="50"/>
      <c r="F10" s="50"/>
      <c r="G10" s="40">
        <f>SUMIF(DESDOBRAMENTO!$5:$5,$D$5,DESDOBRAMENTO!$9:$9)</f>
        <v>4</v>
      </c>
      <c r="H10" s="40">
        <f>SUMIF(DESDOBRAMENTO!$5:$5,$D$5,DESDOBRAMENTO!$10:$10)</f>
        <v>5.6</v>
      </c>
      <c r="I10" s="62">
        <f>IF(F10="Menos",G10/H10,IFERROR(H10/G10,""))</f>
        <v>1.4</v>
      </c>
      <c r="J10" s="40">
        <f>SUMIF(DESDOBRAMENTO!$5:$5,"&lt;="&amp;$D$5,DESDOBRAMENTO!$9:$9)</f>
        <v>4</v>
      </c>
      <c r="K10" s="40">
        <f>SUMIF(DESDOBRAMENTO!$5:$5,"&lt;="&amp;$D$5,DESDOBRAMENTO!$10:$10)</f>
        <v>5.6</v>
      </c>
      <c r="L10" s="62">
        <f t="shared" ref="L10:L13" si="0">IFERROR(K10/J10,"")</f>
        <v>1.4</v>
      </c>
      <c r="N10" s="51">
        <v>0.2</v>
      </c>
      <c r="O10" s="62"/>
      <c r="Q10" s="63"/>
      <c r="R10" s="63"/>
    </row>
    <row r="11" spans="2:18" ht="29.25" customHeight="1" x14ac:dyDescent="0.25">
      <c r="B11" s="121"/>
      <c r="C11" s="61">
        <v>3</v>
      </c>
      <c r="D11" s="40" t="str">
        <f>IF('OBJ ESTRATÉGICO'!D9="","",'OBJ ESTRATÉGICO'!D9)</f>
        <v>Teste 03</v>
      </c>
      <c r="E11" s="50"/>
      <c r="F11" s="50"/>
      <c r="G11" s="40">
        <f>SUMIF(DESDOBRAMENTO!$5:$5,$D$5,DESDOBRAMENTO!$11:$11)</f>
        <v>6</v>
      </c>
      <c r="H11" s="40">
        <f>SUMIF(DESDOBRAMENTO!$5:$5,$D$5,DESDOBRAMENTO!$12:$12)</f>
        <v>5.6</v>
      </c>
      <c r="I11" s="62">
        <f>IF(F11="Menos",G11/H11,IFERROR(H11/G11,""))</f>
        <v>0.93333333333333324</v>
      </c>
      <c r="J11" s="40">
        <f>SUMIF(DESDOBRAMENTO!$5:$5,"&lt;="&amp;$D$5,DESDOBRAMENTO!$11:$11)</f>
        <v>6</v>
      </c>
      <c r="K11" s="40">
        <f>SUMIF(DESDOBRAMENTO!$5:$5,"&lt;="&amp;$D$5,DESDOBRAMENTO!$12:$12)</f>
        <v>5.6</v>
      </c>
      <c r="L11" s="62">
        <f t="shared" si="0"/>
        <v>0.93333333333333324</v>
      </c>
      <c r="N11" s="51">
        <v>0.2</v>
      </c>
      <c r="O11" s="62"/>
      <c r="Q11" s="63"/>
      <c r="R11" s="63"/>
    </row>
    <row r="12" spans="2:18" ht="29.25" customHeight="1" x14ac:dyDescent="0.25">
      <c r="B12" s="121"/>
      <c r="C12" s="61">
        <v>4</v>
      </c>
      <c r="D12" s="40" t="str">
        <f>IF('OBJ ESTRATÉGICO'!D10="","",'OBJ ESTRATÉGICO'!D10)</f>
        <v>Teste 04</v>
      </c>
      <c r="E12" s="50"/>
      <c r="F12" s="50"/>
      <c r="G12" s="40">
        <f>SUMIF(DESDOBRAMENTO!$5:$5,$D$5,DESDOBRAMENTO!$13:$13)</f>
        <v>8</v>
      </c>
      <c r="H12" s="40">
        <f>SUMIF(DESDOBRAMENTO!$5:$5,$D$5,DESDOBRAMENTO!$14:$14)</f>
        <v>5.6</v>
      </c>
      <c r="I12" s="62">
        <f>IF(F12="Menos",G12/H12,IFERROR(H12/G12,""))</f>
        <v>0.7</v>
      </c>
      <c r="J12" s="40">
        <f>SUMIF(DESDOBRAMENTO!$5:$5,"&lt;="&amp;$D$5,DESDOBRAMENTO!$13:$13)</f>
        <v>8</v>
      </c>
      <c r="K12" s="40">
        <f>SUMIF(DESDOBRAMENTO!$5:$5,"&lt;="&amp;$D$5,DESDOBRAMENTO!$14:$14)</f>
        <v>5.6</v>
      </c>
      <c r="L12" s="62">
        <f t="shared" si="0"/>
        <v>0.7</v>
      </c>
      <c r="N12" s="51">
        <v>0.2</v>
      </c>
      <c r="O12" s="62"/>
      <c r="Q12" s="63"/>
      <c r="R12" s="63"/>
    </row>
    <row r="13" spans="2:18" ht="29.25" customHeight="1" x14ac:dyDescent="0.25">
      <c r="B13" s="121"/>
      <c r="C13" s="61">
        <v>5</v>
      </c>
      <c r="D13" s="40" t="str">
        <f>IF('OBJ ESTRATÉGICO'!D11="","",'OBJ ESTRATÉGICO'!D11)</f>
        <v>Teste 05</v>
      </c>
      <c r="E13" s="50"/>
      <c r="F13" s="50"/>
      <c r="G13" s="40">
        <f>SUMIF(DESDOBRAMENTO!$5:$5,$D$5,DESDOBRAMENTO!$15:$15)</f>
        <v>10</v>
      </c>
      <c r="H13" s="40">
        <f>SUMIF(DESDOBRAMENTO!$5:$5,$D$5,DESDOBRAMENTO!$16:$16)</f>
        <v>5.6</v>
      </c>
      <c r="I13" s="62">
        <f>IF(F13="Menos",G13/H13,IFERROR(H13/G13,""))</f>
        <v>0.55999999999999994</v>
      </c>
      <c r="J13" s="40">
        <f>SUMIF(DESDOBRAMENTO!$5:$5,"&lt;="&amp;$D$5,DESDOBRAMENTO!$15:$15)</f>
        <v>10</v>
      </c>
      <c r="K13" s="40">
        <f>SUMIF(DESDOBRAMENTO!$5:$5,"&lt;="&amp;$D$5,DESDOBRAMENTO!$16:$16)</f>
        <v>5.6</v>
      </c>
      <c r="L13" s="62">
        <f t="shared" si="0"/>
        <v>0.55999999999999994</v>
      </c>
      <c r="N13" s="51">
        <v>0.2</v>
      </c>
      <c r="O13" s="62"/>
      <c r="Q13" s="63"/>
      <c r="R13" s="63"/>
    </row>
    <row r="14" spans="2:18" x14ac:dyDescent="0.25">
      <c r="B14" s="42"/>
      <c r="C14" s="43"/>
      <c r="D14" s="43"/>
      <c r="E14" s="52"/>
      <c r="F14" s="52"/>
      <c r="G14" s="43"/>
      <c r="H14" s="43"/>
      <c r="I14" s="64"/>
      <c r="J14" s="43"/>
      <c r="K14" s="43"/>
      <c r="L14" s="43"/>
      <c r="N14" s="65">
        <f>SUM(N9:N13)</f>
        <v>1</v>
      </c>
      <c r="O14" s="65">
        <f>SUM(O9:O13)</f>
        <v>0.55999999999999994</v>
      </c>
    </row>
    <row r="15" spans="2:18" ht="6" customHeight="1" x14ac:dyDescent="0.25">
      <c r="C15" s="32"/>
      <c r="E15" s="36"/>
      <c r="F15" s="36"/>
    </row>
    <row r="16" spans="2:18" ht="29.25" customHeight="1" x14ac:dyDescent="0.25">
      <c r="B16" s="110" t="s">
        <v>14</v>
      </c>
      <c r="C16" s="45">
        <v>1</v>
      </c>
      <c r="D16" s="45" t="str">
        <f>IF('OBJ ESTRATÉGICO'!D13="","",'OBJ ESTRATÉGICO'!D13)</f>
        <v>Clientes 1</v>
      </c>
      <c r="E16" s="53"/>
      <c r="F16" s="53"/>
      <c r="G16" s="45">
        <f>SUMIF(DESDOBRAMENTO!$5:$5,$D$5,DESDOBRAMENTO!$18:$18)</f>
        <v>5</v>
      </c>
      <c r="H16" s="66">
        <f>SUMIF(DESDOBRAMENTO!$5:$5,$D$5,DESDOBRAMENTO!$19:$19)</f>
        <v>4</v>
      </c>
      <c r="I16" s="67">
        <f>IF(F16="Menos",G16/H16,IFERROR(H16/G16,""))</f>
        <v>0.8</v>
      </c>
      <c r="J16" s="45">
        <f>SUMIF(DESDOBRAMENTO!$5:$5,"&lt;="&amp;$D$5,DESDOBRAMENTO!$18:$18)</f>
        <v>5</v>
      </c>
      <c r="K16" s="66">
        <f>SUMIF(DESDOBRAMENTO!$5:$5,"&lt;="&amp;$D$5,DESDOBRAMENTO!$19:$19)</f>
        <v>4</v>
      </c>
      <c r="L16" s="67">
        <f>IFERROR(K16/J16,"")</f>
        <v>0.8</v>
      </c>
      <c r="N16" s="54">
        <v>0.2</v>
      </c>
      <c r="O16" s="67"/>
      <c r="Q16" s="63"/>
      <c r="R16" s="63"/>
    </row>
    <row r="17" spans="2:18" ht="29.25" customHeight="1" x14ac:dyDescent="0.25">
      <c r="B17" s="110"/>
      <c r="C17" s="45">
        <v>2</v>
      </c>
      <c r="D17" s="45" t="str">
        <f>IF('OBJ ESTRATÉGICO'!D14="","",'OBJ ESTRATÉGICO'!D14)</f>
        <v>Cliesnte 02</v>
      </c>
      <c r="E17" s="53"/>
      <c r="F17" s="53"/>
      <c r="G17" s="45">
        <f>SUMIF(DESDOBRAMENTO!$5:$5,$D$5,DESDOBRAMENTO!$20:$20)</f>
        <v>2</v>
      </c>
      <c r="H17" s="66">
        <f>SUMIF(DESDOBRAMENTO!$5:$5,$D$5,DESDOBRAMENTO!$21:$21)</f>
        <v>2</v>
      </c>
      <c r="I17" s="67">
        <f>IF(F17="Menos",G17/H17,IFERROR(H17/G17,""))</f>
        <v>1</v>
      </c>
      <c r="J17" s="45">
        <f>SUMIF(DESDOBRAMENTO!$5:$5,"&lt;="&amp;$D$5,DESDOBRAMENTO!$20:$20)</f>
        <v>2</v>
      </c>
      <c r="K17" s="66">
        <f>SUMIF(DESDOBRAMENTO!$5:$5,"&lt;="&amp;$D$5,DESDOBRAMENTO!$21:$21)</f>
        <v>2</v>
      </c>
      <c r="L17" s="67">
        <f t="shared" ref="L17:L20" si="1">IFERROR(K17/J17,"")</f>
        <v>1</v>
      </c>
      <c r="N17" s="54">
        <v>0.2</v>
      </c>
      <c r="O17" s="67"/>
      <c r="Q17" s="63"/>
      <c r="R17" s="63"/>
    </row>
    <row r="18" spans="2:18" ht="29.25" customHeight="1" x14ac:dyDescent="0.25">
      <c r="B18" s="110"/>
      <c r="C18" s="45">
        <v>3</v>
      </c>
      <c r="D18" s="45" t="str">
        <f>IF('OBJ ESTRATÉGICO'!D15="","",'OBJ ESTRATÉGICO'!D15)</f>
        <v>Clientes 333</v>
      </c>
      <c r="E18" s="53"/>
      <c r="F18" s="53"/>
      <c r="G18" s="45">
        <f>SUMIF(DESDOBRAMENTO!$5:$5,$D$5,DESDOBRAMENTO!$22:$22)</f>
        <v>2</v>
      </c>
      <c r="H18" s="66">
        <f>SUMIF(DESDOBRAMENTO!$5:$5,$D$5,DESDOBRAMENTO!$23:$23)</f>
        <v>1</v>
      </c>
      <c r="I18" s="67">
        <f>IF(F18="Menos",G18/H18,IFERROR(H18/G18,""))</f>
        <v>0.5</v>
      </c>
      <c r="J18" s="45">
        <f>SUMIF(DESDOBRAMENTO!$5:$5,"&lt;="&amp;$D$5,DESDOBRAMENTO!$22:$22)</f>
        <v>2</v>
      </c>
      <c r="K18" s="66">
        <f>SUMIF(DESDOBRAMENTO!$5:$5,"&lt;="&amp;$D$5,DESDOBRAMENTO!$23:$23)</f>
        <v>1</v>
      </c>
      <c r="L18" s="67">
        <f t="shared" si="1"/>
        <v>0.5</v>
      </c>
      <c r="N18" s="54">
        <v>0.2</v>
      </c>
      <c r="O18" s="67"/>
      <c r="Q18" s="63"/>
      <c r="R18" s="63"/>
    </row>
    <row r="19" spans="2:18" ht="29.25" customHeight="1" x14ac:dyDescent="0.25">
      <c r="B19" s="110"/>
      <c r="C19" s="45">
        <v>4</v>
      </c>
      <c r="D19" s="45" t="str">
        <f>IF('OBJ ESTRATÉGICO'!D16="","",'OBJ ESTRATÉGICO'!D16)</f>
        <v>CLIENTE 4</v>
      </c>
      <c r="E19" s="53"/>
      <c r="F19" s="53"/>
      <c r="G19" s="45">
        <f>SUMIF(DESDOBRAMENTO!$5:$5,$D$5,DESDOBRAMENTO!$24:$24)</f>
        <v>5</v>
      </c>
      <c r="H19" s="66">
        <f>SUMIF(DESDOBRAMENTO!$5:$5,$D$5,DESDOBRAMENTO!$25:$25)</f>
        <v>4</v>
      </c>
      <c r="I19" s="67">
        <f>IF(F19="Menos",G19/H19,IFERROR(H19/G19,""))</f>
        <v>0.8</v>
      </c>
      <c r="J19" s="45">
        <f>SUMIF(DESDOBRAMENTO!$5:$5,"&lt;="&amp;$D$5,DESDOBRAMENTO!$24:$24)</f>
        <v>5</v>
      </c>
      <c r="K19" s="66">
        <f>SUMIF(DESDOBRAMENTO!$5:$5,"&lt;="&amp;$D$5,DESDOBRAMENTO!$25:$25)</f>
        <v>4</v>
      </c>
      <c r="L19" s="67">
        <f t="shared" si="1"/>
        <v>0.8</v>
      </c>
      <c r="N19" s="54">
        <v>0.2</v>
      </c>
      <c r="O19" s="67"/>
      <c r="Q19" s="63"/>
      <c r="R19" s="63"/>
    </row>
    <row r="20" spans="2:18" ht="29.25" customHeight="1" x14ac:dyDescent="0.25">
      <c r="B20" s="110"/>
      <c r="C20" s="45">
        <v>5</v>
      </c>
      <c r="D20" s="45" t="str">
        <f>IF('OBJ ESTRATÉGICO'!D17="","",'OBJ ESTRATÉGICO'!D17)</f>
        <v>CLIENTE 5</v>
      </c>
      <c r="E20" s="53"/>
      <c r="F20" s="53"/>
      <c r="G20" s="45">
        <f>SUMIF(DESDOBRAMENTO!$5:$5,$D$5,DESDOBRAMENTO!$26:$26)</f>
        <v>5</v>
      </c>
      <c r="H20" s="66">
        <f>SUMIF(DESDOBRAMENTO!$5:$5,$D$5,DESDOBRAMENTO!$27:$27)</f>
        <v>4</v>
      </c>
      <c r="I20" s="67">
        <f>IF(F20="Menos",G20/H20,IFERROR(H20/G20,""))</f>
        <v>0.8</v>
      </c>
      <c r="J20" s="45">
        <f>SUMIF(DESDOBRAMENTO!$5:$5,"&lt;="&amp;$D$5,DESDOBRAMENTO!$26:$26)</f>
        <v>5</v>
      </c>
      <c r="K20" s="66">
        <f>SUMIF(DESDOBRAMENTO!$5:$5,"&lt;="&amp;$D$5,DESDOBRAMENTO!$27:$27)</f>
        <v>4</v>
      </c>
      <c r="L20" s="67">
        <f t="shared" si="1"/>
        <v>0.8</v>
      </c>
      <c r="N20" s="54">
        <v>0.2</v>
      </c>
      <c r="O20" s="67"/>
      <c r="Q20" s="63"/>
      <c r="R20" s="63"/>
    </row>
    <row r="21" spans="2:18" x14ac:dyDescent="0.25">
      <c r="C21" s="32"/>
      <c r="D21" s="32"/>
      <c r="E21" s="37"/>
      <c r="F21" s="37"/>
      <c r="G21" s="32"/>
      <c r="H21" s="32"/>
      <c r="I21" s="32"/>
      <c r="J21" s="32"/>
      <c r="K21" s="32"/>
      <c r="L21" s="32"/>
      <c r="N21" s="65">
        <f>SUM(N16:N20)</f>
        <v>1</v>
      </c>
      <c r="O21" s="65">
        <f>SUM(O16:O20)</f>
        <v>0</v>
      </c>
    </row>
    <row r="22" spans="2:18" ht="6" customHeight="1" x14ac:dyDescent="0.25">
      <c r="E22" s="36"/>
      <c r="F22" s="36"/>
    </row>
    <row r="23" spans="2:18" ht="29.25" customHeight="1" x14ac:dyDescent="0.25">
      <c r="B23" s="111" t="s">
        <v>15</v>
      </c>
      <c r="C23" s="40">
        <v>1</v>
      </c>
      <c r="D23" s="40" t="str">
        <f>IF('OBJ ESTRATÉGICO'!D19="","",'OBJ ESTRATÉGICO'!D19)</f>
        <v>PI 1</v>
      </c>
      <c r="E23" s="50"/>
      <c r="F23" s="50"/>
      <c r="G23" s="40">
        <f>SUMIF(DESDOBRAMENTO!$5:$5,$D$5,DESDOBRAMENTO!$29:$29)</f>
        <v>0</v>
      </c>
      <c r="H23" s="61">
        <f>SUMIF(DESDOBRAMENTO!$5:$5,$D$5,DESDOBRAMENTO!$30:$30)</f>
        <v>0</v>
      </c>
      <c r="I23" s="68" t="str">
        <f>IF(F23="Menos",G23/H23,IFERROR(H23/G23,""))</f>
        <v/>
      </c>
      <c r="J23" s="40">
        <f>SUMIF(DESDOBRAMENTO!$5:$5,"&lt;="&amp;$D$5,DESDOBRAMENTO!$29:$29)</f>
        <v>0</v>
      </c>
      <c r="K23" s="61">
        <f>SUMIF(DESDOBRAMENTO!$5:$5,"&lt;="&amp;$D$5,DESDOBRAMENTO!$30:$30)</f>
        <v>0</v>
      </c>
      <c r="L23" s="62" t="str">
        <f>IFERROR(K23/J23,"")</f>
        <v/>
      </c>
      <c r="N23" s="51">
        <v>0.2</v>
      </c>
      <c r="O23" s="62"/>
      <c r="Q23" s="63"/>
      <c r="R23" s="63"/>
    </row>
    <row r="24" spans="2:18" ht="29.25" customHeight="1" x14ac:dyDescent="0.25">
      <c r="B24" s="111"/>
      <c r="C24" s="40">
        <v>2</v>
      </c>
      <c r="D24" s="40" t="str">
        <f>IF('OBJ ESTRATÉGICO'!D20="","",'OBJ ESTRATÉGICO'!D20)</f>
        <v>PI 2</v>
      </c>
      <c r="E24" s="50"/>
      <c r="F24" s="50"/>
      <c r="G24" s="40">
        <f>SUMIF(DESDOBRAMENTO!$5:$5,$D$5,DESDOBRAMENTO!$31:$31)</f>
        <v>0</v>
      </c>
      <c r="H24" s="61">
        <f>SUMIF(DESDOBRAMENTO!$5:$5,$D$5,DESDOBRAMENTO!$32:$32)</f>
        <v>0</v>
      </c>
      <c r="I24" s="68" t="str">
        <f>IF(F24="Menos",G24/H24,IFERROR(H24/G24,""))</f>
        <v/>
      </c>
      <c r="J24" s="40">
        <f>SUMIF(DESDOBRAMENTO!$5:$5,"&lt;="&amp;$D$5,DESDOBRAMENTO!$31:$31)</f>
        <v>0</v>
      </c>
      <c r="K24" s="61">
        <f>SUMIF(DESDOBRAMENTO!$5:$5,"&lt;="&amp;$D$5,DESDOBRAMENTO!$32:$32)</f>
        <v>0</v>
      </c>
      <c r="L24" s="62" t="str">
        <f t="shared" ref="L24:L27" si="2">IFERROR(K24/J24,"")</f>
        <v/>
      </c>
      <c r="N24" s="51">
        <v>0.2</v>
      </c>
      <c r="O24" s="62"/>
      <c r="Q24" s="63"/>
      <c r="R24" s="63"/>
    </row>
    <row r="25" spans="2:18" ht="29.25" customHeight="1" x14ac:dyDescent="0.25">
      <c r="B25" s="111"/>
      <c r="C25" s="40">
        <v>3</v>
      </c>
      <c r="D25" s="40" t="str">
        <f>IF('OBJ ESTRATÉGICO'!D21="","",'OBJ ESTRATÉGICO'!D21)</f>
        <v>PI 3</v>
      </c>
      <c r="E25" s="50"/>
      <c r="F25" s="50"/>
      <c r="G25" s="40">
        <f>SUMIF(DESDOBRAMENTO!$5:$5,$D$5,DESDOBRAMENTO!$33:$33)</f>
        <v>0</v>
      </c>
      <c r="H25" s="61">
        <f>SUMIF(DESDOBRAMENTO!$5:$5,$D$5,DESDOBRAMENTO!$34:$34)</f>
        <v>0</v>
      </c>
      <c r="I25" s="68" t="str">
        <f>IF(F25="Menos",G25/H25,IFERROR(H25/G25,""))</f>
        <v/>
      </c>
      <c r="J25" s="40">
        <f>SUMIF(DESDOBRAMENTO!$5:$5,"&lt;="&amp;$D$5,DESDOBRAMENTO!$33:$33)</f>
        <v>0</v>
      </c>
      <c r="K25" s="61">
        <f>SUMIF(DESDOBRAMENTO!$5:$5,"&lt;="&amp;$D$5,DESDOBRAMENTO!$34:$34)</f>
        <v>0</v>
      </c>
      <c r="L25" s="62" t="str">
        <f t="shared" si="2"/>
        <v/>
      </c>
      <c r="N25" s="51">
        <v>0.2</v>
      </c>
      <c r="O25" s="62"/>
      <c r="Q25" s="63"/>
      <c r="R25" s="63"/>
    </row>
    <row r="26" spans="2:18" ht="29.25" customHeight="1" x14ac:dyDescent="0.25">
      <c r="B26" s="111"/>
      <c r="C26" s="40">
        <v>4</v>
      </c>
      <c r="D26" s="40" t="str">
        <f>IF('OBJ ESTRATÉGICO'!D22="","",'OBJ ESTRATÉGICO'!D22)</f>
        <v>PI 4</v>
      </c>
      <c r="E26" s="50"/>
      <c r="F26" s="50"/>
      <c r="G26" s="40">
        <f>SUMIF(DESDOBRAMENTO!$5:$5,$D$5,DESDOBRAMENTO!$35:$35)</f>
        <v>0</v>
      </c>
      <c r="H26" s="61">
        <f>SUMIF(DESDOBRAMENTO!$5:$5,$D$5,DESDOBRAMENTO!$36:$36)</f>
        <v>0</v>
      </c>
      <c r="I26" s="68" t="str">
        <f>IF(F26="Menos",G26/H26,IFERROR(H26/G26,""))</f>
        <v/>
      </c>
      <c r="J26" s="40">
        <f>SUMIF(DESDOBRAMENTO!$5:$5,"&lt;="&amp;$D$5,DESDOBRAMENTO!$35:$35)</f>
        <v>0</v>
      </c>
      <c r="K26" s="61">
        <f>SUMIF(DESDOBRAMENTO!$5:$5,"&lt;="&amp;$D$5,DESDOBRAMENTO!$36:$36)</f>
        <v>0</v>
      </c>
      <c r="L26" s="62" t="str">
        <f t="shared" si="2"/>
        <v/>
      </c>
      <c r="N26" s="51">
        <v>0.2</v>
      </c>
      <c r="O26" s="62"/>
      <c r="Q26" s="63"/>
      <c r="R26" s="63"/>
    </row>
    <row r="27" spans="2:18" ht="29.25" customHeight="1" x14ac:dyDescent="0.25">
      <c r="B27" s="111"/>
      <c r="C27" s="40">
        <v>5</v>
      </c>
      <c r="D27" s="40" t="str">
        <f>IF('OBJ ESTRATÉGICO'!D23="","",'OBJ ESTRATÉGICO'!D23)</f>
        <v>PI 5</v>
      </c>
      <c r="E27" s="50"/>
      <c r="F27" s="50"/>
      <c r="G27" s="40">
        <f>SUMIF(DESDOBRAMENTO!$5:$5,$D$5,DESDOBRAMENTO!$37:$37)</f>
        <v>0</v>
      </c>
      <c r="H27" s="61">
        <f>SUMIF(DESDOBRAMENTO!$5:$5,$D$5,DESDOBRAMENTO!$38:$38)</f>
        <v>0</v>
      </c>
      <c r="I27" s="68" t="str">
        <f>IF(F27="Menos",G27/H27,IFERROR(H27/G27,""))</f>
        <v/>
      </c>
      <c r="J27" s="40">
        <f>SUMIF(DESDOBRAMENTO!$5:$5,"&lt;="&amp;$D$5,DESDOBRAMENTO!$37:$37)</f>
        <v>0</v>
      </c>
      <c r="K27" s="61">
        <f>SUMIF(DESDOBRAMENTO!$5:$5,"&lt;="&amp;$D$5,DESDOBRAMENTO!$38:$38)</f>
        <v>0</v>
      </c>
      <c r="L27" s="62" t="str">
        <f t="shared" si="2"/>
        <v/>
      </c>
      <c r="N27" s="51">
        <v>0.2</v>
      </c>
      <c r="O27" s="62"/>
      <c r="Q27" s="63"/>
      <c r="R27" s="63"/>
    </row>
    <row r="28" spans="2:18" x14ac:dyDescent="0.25">
      <c r="B28" s="47"/>
      <c r="C28" s="43"/>
      <c r="D28" s="43"/>
      <c r="E28" s="52"/>
      <c r="F28" s="52"/>
      <c r="G28" s="43"/>
      <c r="H28" s="43"/>
      <c r="I28" s="69"/>
      <c r="J28" s="43"/>
      <c r="K28" s="43"/>
      <c r="L28" s="43"/>
      <c r="N28" s="65">
        <f>SUM(N23:N27)</f>
        <v>1</v>
      </c>
      <c r="O28" s="65">
        <f>SUM(O23:O27)</f>
        <v>0</v>
      </c>
    </row>
    <row r="29" spans="2:18" ht="6" customHeight="1" x14ac:dyDescent="0.25">
      <c r="C29" s="32"/>
      <c r="E29" s="36"/>
      <c r="F29" s="36"/>
    </row>
    <row r="30" spans="2:18" ht="29.25" customHeight="1" x14ac:dyDescent="0.25">
      <c r="B30" s="112" t="s">
        <v>16</v>
      </c>
      <c r="C30" s="45">
        <v>1</v>
      </c>
      <c r="D30" s="45" t="str">
        <f>IF('OBJ ESTRATÉGICO'!D25="","",'OBJ ESTRATÉGICO'!D25)</f>
        <v>APD 1</v>
      </c>
      <c r="E30" s="53"/>
      <c r="F30" s="53"/>
      <c r="G30" s="45">
        <f>SUMIF(DESDOBRAMENTO!$5:$5,$D$5,DESDOBRAMENTO!$40:$40)</f>
        <v>0</v>
      </c>
      <c r="H30" s="66">
        <f>SUMIF(DESDOBRAMENTO!$5:$5,$D$5,DESDOBRAMENTO!$41:$41)</f>
        <v>0</v>
      </c>
      <c r="I30" s="67" t="str">
        <f>IF(F30="Menos",G30/H30,IFERROR(H30/G30,""))</f>
        <v/>
      </c>
      <c r="J30" s="45">
        <f>SUMIF(DESDOBRAMENTO!$5:$5,"&lt;="&amp;$D$5,DESDOBRAMENTO!$40:$40)</f>
        <v>0</v>
      </c>
      <c r="K30" s="66">
        <f>SUMIF(DESDOBRAMENTO!$5:$5,"&lt;="&amp;$D$5,DESDOBRAMENTO!$41:$41)</f>
        <v>0</v>
      </c>
      <c r="L30" s="67" t="str">
        <f>IFERROR(K30/J30,"")</f>
        <v/>
      </c>
      <c r="N30" s="54">
        <v>0.2</v>
      </c>
      <c r="O30" s="67"/>
      <c r="Q30" s="63"/>
      <c r="R30" s="63"/>
    </row>
    <row r="31" spans="2:18" ht="29.25" customHeight="1" x14ac:dyDescent="0.25">
      <c r="B31" s="112"/>
      <c r="C31" s="45">
        <v>2</v>
      </c>
      <c r="D31" s="45" t="str">
        <f>IF('OBJ ESTRATÉGICO'!D26="","",'OBJ ESTRATÉGICO'!D26)</f>
        <v>APD2</v>
      </c>
      <c r="E31" s="53"/>
      <c r="F31" s="53"/>
      <c r="G31" s="45">
        <f>SUMIF(DESDOBRAMENTO!$5:$5,$D$5,DESDOBRAMENTO!$42:$42)</f>
        <v>0</v>
      </c>
      <c r="H31" s="66">
        <f>SUMIF(DESDOBRAMENTO!$5:$5,$D$5,DESDOBRAMENTO!$43:$43)</f>
        <v>0</v>
      </c>
      <c r="I31" s="67" t="str">
        <f>IF(F31="Menos",G31/H31,IFERROR(H31/G31,""))</f>
        <v/>
      </c>
      <c r="J31" s="45">
        <f>SUMIF(DESDOBRAMENTO!$5:$5,"&lt;="&amp;$D$5,DESDOBRAMENTO!$42:$42)</f>
        <v>0</v>
      </c>
      <c r="K31" s="66">
        <f>SUMIF(DESDOBRAMENTO!$5:$5,"&lt;="&amp;$D$5,DESDOBRAMENTO!$43:$43)</f>
        <v>0</v>
      </c>
      <c r="L31" s="67" t="str">
        <f t="shared" ref="L31:L34" si="3">IFERROR(K31/J31,"")</f>
        <v/>
      </c>
      <c r="N31" s="54">
        <v>0.2</v>
      </c>
      <c r="O31" s="67"/>
      <c r="Q31" s="63"/>
      <c r="R31" s="63"/>
    </row>
    <row r="32" spans="2:18" ht="29.25" customHeight="1" x14ac:dyDescent="0.25">
      <c r="B32" s="112"/>
      <c r="C32" s="45">
        <v>3</v>
      </c>
      <c r="D32" s="45" t="str">
        <f>IF('OBJ ESTRATÉGICO'!D27="","",'OBJ ESTRATÉGICO'!D27)</f>
        <v>APD3</v>
      </c>
      <c r="E32" s="53"/>
      <c r="F32" s="53"/>
      <c r="G32" s="45">
        <f>SUMIF(DESDOBRAMENTO!$5:$5,$D$5,DESDOBRAMENTO!$44:$44)</f>
        <v>0</v>
      </c>
      <c r="H32" s="66">
        <f>SUMIF(DESDOBRAMENTO!$5:$5,$D$5,DESDOBRAMENTO!$45:$45)</f>
        <v>0</v>
      </c>
      <c r="I32" s="67" t="str">
        <f>IF(F32="Menos",G32/H32,IFERROR(H32/G32,""))</f>
        <v/>
      </c>
      <c r="J32" s="45">
        <f>SUMIF(DESDOBRAMENTO!$5:$5,"&lt;="&amp;$D$5,DESDOBRAMENTO!$44:$44)</f>
        <v>0</v>
      </c>
      <c r="K32" s="66">
        <f>SUMIF(DESDOBRAMENTO!$5:$5,"&lt;="&amp;$D$5,DESDOBRAMENTO!$45:$45)</f>
        <v>0</v>
      </c>
      <c r="L32" s="67" t="str">
        <f t="shared" si="3"/>
        <v/>
      </c>
      <c r="N32" s="54">
        <v>0.2</v>
      </c>
      <c r="O32" s="67"/>
      <c r="Q32" s="63"/>
      <c r="R32" s="63"/>
    </row>
    <row r="33" spans="2:18" ht="29.25" customHeight="1" x14ac:dyDescent="0.25">
      <c r="B33" s="112"/>
      <c r="C33" s="45">
        <v>4</v>
      </c>
      <c r="D33" s="45" t="str">
        <f>IF('OBJ ESTRATÉGICO'!D28="","",'OBJ ESTRATÉGICO'!D28)</f>
        <v>APD4</v>
      </c>
      <c r="E33" s="53"/>
      <c r="F33" s="53"/>
      <c r="G33" s="45">
        <f>SUMIF(DESDOBRAMENTO!$5:$5,$D$5,DESDOBRAMENTO!$46:$46)</f>
        <v>0</v>
      </c>
      <c r="H33" s="66">
        <f>SUMIF(DESDOBRAMENTO!$5:$5,$D$5,DESDOBRAMENTO!$47:$47)</f>
        <v>0</v>
      </c>
      <c r="I33" s="67" t="str">
        <f>IF(F33="Menos",G33/H33,IFERROR(H33/G33,""))</f>
        <v/>
      </c>
      <c r="J33" s="45">
        <f>SUMIF(DESDOBRAMENTO!$5:$5,"&lt;="&amp;$D$5,DESDOBRAMENTO!$46:$46)</f>
        <v>0</v>
      </c>
      <c r="K33" s="66">
        <f>SUMIF(DESDOBRAMENTO!$5:$5,"&lt;="&amp;$D$5,DESDOBRAMENTO!$47:$47)</f>
        <v>0</v>
      </c>
      <c r="L33" s="67" t="str">
        <f t="shared" si="3"/>
        <v/>
      </c>
      <c r="N33" s="54">
        <v>0.2</v>
      </c>
      <c r="O33" s="67"/>
      <c r="Q33" s="63"/>
      <c r="R33" s="63"/>
    </row>
    <row r="34" spans="2:18" ht="29.25" customHeight="1" x14ac:dyDescent="0.25">
      <c r="B34" s="112"/>
      <c r="C34" s="45">
        <v>5</v>
      </c>
      <c r="D34" s="45" t="str">
        <f>IF('OBJ ESTRATÉGICO'!D29="","",'OBJ ESTRATÉGICO'!D29)</f>
        <v>APD 5</v>
      </c>
      <c r="E34" s="53"/>
      <c r="F34" s="53"/>
      <c r="G34" s="45">
        <f>SUMIF(DESDOBRAMENTO!$5:$5,$D$5,DESDOBRAMENTO!$48:$48)</f>
        <v>0</v>
      </c>
      <c r="H34" s="66">
        <f>SUMIF(DESDOBRAMENTO!$5:$5,$D$5,DESDOBRAMENTO!$49:$49)</f>
        <v>0</v>
      </c>
      <c r="I34" s="67" t="str">
        <f>IF(F34="Menos",G34/H34,IFERROR(H34/G34,""))</f>
        <v/>
      </c>
      <c r="J34" s="45">
        <f>SUMIF(DESDOBRAMENTO!$5:$5,"&lt;="&amp;$D$5,DESDOBRAMENTO!$48:$48)</f>
        <v>0</v>
      </c>
      <c r="K34" s="66">
        <f>SUMIF(DESDOBRAMENTO!$5:$5,"&lt;="&amp;$D$5,DESDOBRAMENTO!$49:$49)</f>
        <v>0</v>
      </c>
      <c r="L34" s="67" t="str">
        <f t="shared" si="3"/>
        <v/>
      </c>
      <c r="N34" s="54">
        <v>0.2</v>
      </c>
      <c r="O34" s="67"/>
      <c r="Q34" s="63"/>
      <c r="R34" s="63"/>
    </row>
    <row r="35" spans="2:18" x14ac:dyDescent="0.25">
      <c r="N35" s="65">
        <f>SUM(N30:N34)</f>
        <v>1</v>
      </c>
      <c r="O35" s="65">
        <f>SUM(O30:O34)</f>
        <v>0</v>
      </c>
    </row>
    <row r="36" spans="2:18" x14ac:dyDescent="0.25"/>
    <row r="37" spans="2:18" x14ac:dyDescent="0.25"/>
  </sheetData>
  <sheetProtection algorithmName="SHA-512" hashValue="z2PfJknjOppY8kcTOpUFC9Lm/gpnAaFyVWs9US/P5q787G6CVDAlv6n4t5cJ4HaUQYYvgLqIjM2OsoQoBBmC1A==" saltValue="31s2CmRUjA/PrUUz32gEhg==" spinCount="100000" sheet="1" objects="1" scenarios="1"/>
  <mergeCells count="9">
    <mergeCell ref="B16:B20"/>
    <mergeCell ref="B23:B27"/>
    <mergeCell ref="B30:B34"/>
    <mergeCell ref="B2:R2"/>
    <mergeCell ref="B3:R3"/>
    <mergeCell ref="G5:I5"/>
    <mergeCell ref="J5:L5"/>
    <mergeCell ref="B5:C5"/>
    <mergeCell ref="B9:B1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'BASE DE DADOS'!$A$8:$A$11</xm:f>
          </x14:formula1>
          <xm:sqref>E9:E14 E30:E34 E23:E28 E16:E20</xm:sqref>
        </x14:dataValidation>
        <x14:dataValidation type="list" allowBlank="1" showInputMessage="1" showErrorMessage="1">
          <x14:formula1>
            <xm:f>'BASE DE DADOS'!$B$8:$B$9</xm:f>
          </x14:formula1>
          <xm:sqref>F16:F20 F23:F28 F30:F34 F9:F14</xm:sqref>
        </x14:dataValidation>
        <x14:dataValidation type="list" allowBlank="1" showInputMessage="1" showErrorMessage="1">
          <x14:formula1>
            <xm:f>'BASE DE DADOS'!#REF!</xm:f>
          </x14:formula1>
          <xm:sqref>D5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showGridLines="0" zoomScaleNormal="100" workbookViewId="0">
      <selection activeCell="B4" sqref="B4"/>
    </sheetView>
  </sheetViews>
  <sheetFormatPr defaultColWidth="0" defaultRowHeight="15" zeroHeight="1" x14ac:dyDescent="0.25"/>
  <cols>
    <col min="1" max="1" width="3.5703125" style="32" customWidth="1"/>
    <col min="2" max="2" width="13" style="32" customWidth="1"/>
    <col min="3" max="3" width="9.140625" style="33" customWidth="1"/>
    <col min="4" max="4" width="64.85546875" style="77" customWidth="1"/>
    <col min="5" max="5" width="20.140625" style="77" customWidth="1"/>
    <col min="6" max="6" width="10.85546875" style="77" bestFit="1" customWidth="1"/>
    <col min="7" max="7" width="19.140625" style="78" bestFit="1" customWidth="1"/>
    <col min="8" max="8" width="11.42578125" style="77" bestFit="1" customWidth="1"/>
    <col min="9" max="20" width="10.5703125" style="36" customWidth="1"/>
    <col min="21" max="21" width="3.42578125" style="37" customWidth="1"/>
    <col min="22" max="16384" width="9.140625" style="37" hidden="1"/>
  </cols>
  <sheetData>
    <row r="1" spans="2:20" ht="6" customHeight="1" x14ac:dyDescent="0.25"/>
    <row r="2" spans="2:20" ht="19.5" customHeight="1" x14ac:dyDescent="0.25">
      <c r="B2" s="113" t="s">
        <v>82</v>
      </c>
      <c r="C2" s="114"/>
      <c r="D2" s="114"/>
      <c r="E2" s="114"/>
      <c r="F2" s="114"/>
      <c r="G2" s="114"/>
      <c r="H2" s="115"/>
    </row>
    <row r="3" spans="2:20" ht="19.5" customHeight="1" x14ac:dyDescent="0.25">
      <c r="B3" s="116" t="str">
        <f>INICIO!G8</f>
        <v>[Digite aqui o nome da empresa]</v>
      </c>
      <c r="C3" s="117"/>
      <c r="D3" s="117"/>
      <c r="E3" s="117"/>
      <c r="F3" s="117"/>
      <c r="G3" s="117"/>
      <c r="H3" s="118"/>
    </row>
    <row r="4" spans="2:20" ht="6" customHeight="1" x14ac:dyDescent="0.25"/>
    <row r="5" spans="2:20" x14ac:dyDescent="0.25">
      <c r="B5" s="39" t="s">
        <v>2</v>
      </c>
      <c r="C5" s="39" t="s">
        <v>1</v>
      </c>
      <c r="D5" s="39" t="s">
        <v>20</v>
      </c>
      <c r="E5" s="39" t="s">
        <v>5</v>
      </c>
      <c r="F5" s="39">
        <v>2018</v>
      </c>
      <c r="G5" s="71" t="s">
        <v>26</v>
      </c>
      <c r="H5" s="39" t="s">
        <v>32</v>
      </c>
      <c r="I5" s="72">
        <v>43101</v>
      </c>
      <c r="J5" s="72">
        <v>43132</v>
      </c>
      <c r="K5" s="72">
        <v>43160</v>
      </c>
      <c r="L5" s="72">
        <v>43191</v>
      </c>
      <c r="M5" s="72">
        <v>43221</v>
      </c>
      <c r="N5" s="72">
        <v>43252</v>
      </c>
      <c r="O5" s="72">
        <v>43282</v>
      </c>
      <c r="P5" s="72">
        <v>43313</v>
      </c>
      <c r="Q5" s="72">
        <v>43344</v>
      </c>
      <c r="R5" s="72">
        <v>43374</v>
      </c>
      <c r="S5" s="72">
        <v>43405</v>
      </c>
      <c r="T5" s="72">
        <v>43435</v>
      </c>
    </row>
    <row r="6" spans="2:20" ht="3" customHeight="1" x14ac:dyDescent="0.25">
      <c r="C6" s="32"/>
      <c r="G6" s="70"/>
    </row>
    <row r="7" spans="2:20" x14ac:dyDescent="0.25">
      <c r="B7" s="121" t="s">
        <v>13</v>
      </c>
      <c r="C7" s="122">
        <v>1</v>
      </c>
      <c r="D7" s="122" t="str">
        <f>IF('OBJ ESTRATÉGICO'!D7="","",'OBJ ESTRATÉGICO'!D7)</f>
        <v>TESTE</v>
      </c>
      <c r="E7" s="124" t="str">
        <f>IF('OBJ ESTRATÉGICO'!G7="","",'OBJ ESTRATÉGICO'!G7)</f>
        <v>Fulano</v>
      </c>
      <c r="F7" s="40" t="s">
        <v>30</v>
      </c>
      <c r="G7" s="73" t="s">
        <v>29</v>
      </c>
      <c r="H7" s="40">
        <f t="shared" ref="H7:H16" si="0">IF(G7="SOMA",SUM(I7:T7),IF(G7="MÉDIA",AVERAGE(I7:T7),IF(G7="ÚLTIMO RESULTADO",MAX(I7:T7),"")))</f>
        <v>5</v>
      </c>
      <c r="I7" s="50">
        <v>2</v>
      </c>
      <c r="J7" s="50">
        <v>5</v>
      </c>
      <c r="K7" s="50">
        <v>2</v>
      </c>
      <c r="L7" s="50">
        <v>2</v>
      </c>
      <c r="M7" s="50">
        <v>2</v>
      </c>
      <c r="N7" s="50">
        <v>5</v>
      </c>
      <c r="O7" s="50"/>
      <c r="P7" s="50"/>
      <c r="Q7" s="50"/>
      <c r="R7" s="50"/>
      <c r="S7" s="50"/>
      <c r="T7" s="50"/>
    </row>
    <row r="8" spans="2:20" x14ac:dyDescent="0.25">
      <c r="B8" s="121"/>
      <c r="C8" s="122"/>
      <c r="D8" s="122"/>
      <c r="E8" s="125"/>
      <c r="F8" s="40" t="s">
        <v>31</v>
      </c>
      <c r="G8" s="73" t="str">
        <f>G7</f>
        <v>ÚLTIMO RESULTADO</v>
      </c>
      <c r="H8" s="40">
        <f t="shared" si="0"/>
        <v>5.6</v>
      </c>
      <c r="I8" s="50">
        <v>5.6</v>
      </c>
      <c r="J8" s="50">
        <v>3</v>
      </c>
      <c r="K8" s="50">
        <v>4</v>
      </c>
      <c r="L8" s="50">
        <v>2</v>
      </c>
      <c r="M8" s="50"/>
      <c r="N8" s="50"/>
      <c r="O8" s="50"/>
      <c r="P8" s="50"/>
      <c r="Q8" s="50"/>
      <c r="R8" s="50"/>
      <c r="S8" s="50"/>
      <c r="T8" s="50"/>
    </row>
    <row r="9" spans="2:20" x14ac:dyDescent="0.25">
      <c r="B9" s="121"/>
      <c r="C9" s="122">
        <v>2</v>
      </c>
      <c r="D9" s="122" t="str">
        <f>IF('OBJ ESTRATÉGICO'!D8="","",'OBJ ESTRATÉGICO'!D8)</f>
        <v>Teste 02</v>
      </c>
      <c r="E9" s="124" t="str">
        <f>IF('OBJ ESTRATÉGICO'!G8="","",'OBJ ESTRATÉGICO'!G8)</f>
        <v>Beltrano</v>
      </c>
      <c r="F9" s="40" t="s">
        <v>30</v>
      </c>
      <c r="G9" s="73" t="s">
        <v>27</v>
      </c>
      <c r="H9" s="40">
        <f t="shared" si="0"/>
        <v>9</v>
      </c>
      <c r="I9" s="50">
        <v>4</v>
      </c>
      <c r="J9" s="50">
        <v>5</v>
      </c>
      <c r="K9" s="50"/>
      <c r="L9" s="50"/>
      <c r="M9" s="50"/>
      <c r="N9" s="50"/>
      <c r="O9" s="50"/>
      <c r="P9" s="50"/>
      <c r="Q9" s="50"/>
      <c r="R9" s="50"/>
      <c r="S9" s="50"/>
      <c r="T9" s="50"/>
    </row>
    <row r="10" spans="2:20" x14ac:dyDescent="0.25">
      <c r="B10" s="121"/>
      <c r="C10" s="122"/>
      <c r="D10" s="122"/>
      <c r="E10" s="125"/>
      <c r="F10" s="40" t="s">
        <v>31</v>
      </c>
      <c r="G10" s="73" t="str">
        <f>G9</f>
        <v>SOMA</v>
      </c>
      <c r="H10" s="40">
        <f t="shared" si="0"/>
        <v>11.6</v>
      </c>
      <c r="I10" s="50">
        <v>5.6</v>
      </c>
      <c r="J10" s="50">
        <v>6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spans="2:20" x14ac:dyDescent="0.25">
      <c r="B11" s="121"/>
      <c r="C11" s="122">
        <v>3</v>
      </c>
      <c r="D11" s="122" t="str">
        <f>IF('OBJ ESTRATÉGICO'!D9="","",'OBJ ESTRATÉGICO'!D9)</f>
        <v>Teste 03</v>
      </c>
      <c r="E11" s="124" t="str">
        <f>IF('OBJ ESTRATÉGICO'!G9="","",'OBJ ESTRATÉGICO'!G9)</f>
        <v>Ciclano</v>
      </c>
      <c r="F11" s="40" t="s">
        <v>30</v>
      </c>
      <c r="G11" s="73" t="s">
        <v>28</v>
      </c>
      <c r="H11" s="40">
        <f t="shared" si="0"/>
        <v>5.5</v>
      </c>
      <c r="I11" s="50">
        <v>6</v>
      </c>
      <c r="J11" s="50">
        <v>5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spans="2:20" x14ac:dyDescent="0.25">
      <c r="B12" s="121"/>
      <c r="C12" s="122"/>
      <c r="D12" s="122"/>
      <c r="E12" s="125"/>
      <c r="F12" s="40" t="s">
        <v>31</v>
      </c>
      <c r="G12" s="73" t="str">
        <f t="shared" ref="G12" si="1">G11</f>
        <v>MÉDIA</v>
      </c>
      <c r="H12" s="40">
        <f t="shared" si="0"/>
        <v>5.8</v>
      </c>
      <c r="I12" s="50">
        <v>5.6</v>
      </c>
      <c r="J12" s="50">
        <v>6</v>
      </c>
      <c r="K12" s="50"/>
      <c r="L12" s="50"/>
      <c r="M12" s="50"/>
      <c r="N12" s="50"/>
      <c r="O12" s="50"/>
      <c r="P12" s="50"/>
      <c r="Q12" s="50"/>
      <c r="R12" s="50"/>
      <c r="S12" s="50"/>
      <c r="T12" s="50"/>
    </row>
    <row r="13" spans="2:20" x14ac:dyDescent="0.25">
      <c r="B13" s="121"/>
      <c r="C13" s="122">
        <v>4</v>
      </c>
      <c r="D13" s="122" t="str">
        <f>IF('OBJ ESTRATÉGICO'!D10="","",'OBJ ESTRATÉGICO'!D10)</f>
        <v>Teste 04</v>
      </c>
      <c r="E13" s="124" t="str">
        <f>IF('OBJ ESTRATÉGICO'!G10="","",'OBJ ESTRATÉGICO'!G10)</f>
        <v>Samila</v>
      </c>
      <c r="F13" s="40" t="s">
        <v>30</v>
      </c>
      <c r="G13" s="73" t="s">
        <v>28</v>
      </c>
      <c r="H13" s="40">
        <f t="shared" si="0"/>
        <v>6.5</v>
      </c>
      <c r="I13" s="50">
        <v>8</v>
      </c>
      <c r="J13" s="50">
        <v>5</v>
      </c>
      <c r="K13" s="50"/>
      <c r="L13" s="50"/>
      <c r="M13" s="50"/>
      <c r="N13" s="50"/>
      <c r="O13" s="50"/>
      <c r="P13" s="50"/>
      <c r="Q13" s="50"/>
      <c r="R13" s="50"/>
      <c r="S13" s="50"/>
      <c r="T13" s="50"/>
    </row>
    <row r="14" spans="2:20" x14ac:dyDescent="0.25">
      <c r="B14" s="121"/>
      <c r="C14" s="122"/>
      <c r="D14" s="122"/>
      <c r="E14" s="125"/>
      <c r="F14" s="40" t="s">
        <v>31</v>
      </c>
      <c r="G14" s="73" t="str">
        <f t="shared" ref="G14" si="2">G13</f>
        <v>MÉDIA</v>
      </c>
      <c r="H14" s="40">
        <f t="shared" si="0"/>
        <v>5.8</v>
      </c>
      <c r="I14" s="50">
        <v>5.6</v>
      </c>
      <c r="J14" s="50">
        <v>6</v>
      </c>
      <c r="K14" s="50"/>
      <c r="L14" s="50"/>
      <c r="M14" s="50"/>
      <c r="N14" s="50"/>
      <c r="O14" s="50"/>
      <c r="P14" s="50"/>
      <c r="Q14" s="50"/>
      <c r="R14" s="50"/>
      <c r="S14" s="50"/>
      <c r="T14" s="50"/>
    </row>
    <row r="15" spans="2:20" x14ac:dyDescent="0.25">
      <c r="B15" s="121"/>
      <c r="C15" s="122">
        <v>5</v>
      </c>
      <c r="D15" s="122" t="str">
        <f>IF('OBJ ESTRATÉGICO'!D11="","",'OBJ ESTRATÉGICO'!D11)</f>
        <v>Teste 05</v>
      </c>
      <c r="E15" s="124" t="str">
        <f>IF('OBJ ESTRATÉGICO'!G11="","",'OBJ ESTRATÉGICO'!G11)</f>
        <v>henqie</v>
      </c>
      <c r="F15" s="40" t="s">
        <v>30</v>
      </c>
      <c r="G15" s="73" t="s">
        <v>27</v>
      </c>
      <c r="H15" s="40">
        <f t="shared" si="0"/>
        <v>15</v>
      </c>
      <c r="I15" s="50">
        <v>10</v>
      </c>
      <c r="J15" s="50">
        <v>5</v>
      </c>
      <c r="K15" s="50"/>
      <c r="L15" s="50"/>
      <c r="M15" s="50"/>
      <c r="N15" s="50"/>
      <c r="O15" s="50"/>
      <c r="P15" s="50"/>
      <c r="Q15" s="50"/>
      <c r="R15" s="50"/>
      <c r="S15" s="50"/>
      <c r="T15" s="50"/>
    </row>
    <row r="16" spans="2:20" x14ac:dyDescent="0.25">
      <c r="B16" s="121"/>
      <c r="C16" s="122"/>
      <c r="D16" s="122"/>
      <c r="E16" s="125"/>
      <c r="F16" s="40" t="s">
        <v>31</v>
      </c>
      <c r="G16" s="73" t="str">
        <f t="shared" ref="G16" si="3">G15</f>
        <v>SOMA</v>
      </c>
      <c r="H16" s="40">
        <f t="shared" si="0"/>
        <v>11.6</v>
      </c>
      <c r="I16" s="50">
        <v>5.6</v>
      </c>
      <c r="J16" s="50">
        <v>6</v>
      </c>
      <c r="K16" s="50"/>
      <c r="L16" s="50"/>
      <c r="M16" s="50"/>
      <c r="N16" s="50"/>
      <c r="O16" s="50"/>
      <c r="P16" s="50"/>
      <c r="Q16" s="50"/>
      <c r="R16" s="50"/>
      <c r="S16" s="50"/>
      <c r="T16" s="50"/>
    </row>
    <row r="17" spans="2:20" ht="5.25" customHeight="1" x14ac:dyDescent="0.25">
      <c r="D17" s="79" t="str">
        <f>IF('OBJ ESTRATÉGICO'!D12="","",'OBJ ESTRATÉGICO'!D12)</f>
        <v/>
      </c>
      <c r="E17" s="80" t="str">
        <f>IF('OBJ ESTRATÉGICO'!G12="","",'OBJ ESTRATÉGICO'!G12)</f>
        <v/>
      </c>
      <c r="F17" s="81"/>
      <c r="G17" s="74"/>
      <c r="H17" s="81"/>
    </row>
    <row r="18" spans="2:20" x14ac:dyDescent="0.25">
      <c r="B18" s="110" t="s">
        <v>14</v>
      </c>
      <c r="C18" s="123">
        <v>1</v>
      </c>
      <c r="D18" s="123" t="str">
        <f>IF('OBJ ESTRATÉGICO'!D13="","",'OBJ ESTRATÉGICO'!D13)</f>
        <v>Clientes 1</v>
      </c>
      <c r="E18" s="123" t="str">
        <f>IF('OBJ ESTRATÉGICO'!G13="","",'OBJ ESTRATÉGICO'!G13)</f>
        <v>Fofo</v>
      </c>
      <c r="F18" s="45" t="s">
        <v>30</v>
      </c>
      <c r="G18" s="75" t="s">
        <v>27</v>
      </c>
      <c r="H18" s="45">
        <f t="shared" ref="H18:H27" si="4">IF(G18="SOMA",SUM(I18:T18),IF(G18="MÉDIA",AVERAGE(I18:T18),IF(G18="ÚLTIMO RESULTADO",MAX(I18:T18),"")))</f>
        <v>45</v>
      </c>
      <c r="I18" s="53">
        <v>5</v>
      </c>
      <c r="J18" s="53">
        <v>6</v>
      </c>
      <c r="K18" s="53">
        <v>7</v>
      </c>
      <c r="L18" s="53">
        <v>8</v>
      </c>
      <c r="M18" s="53">
        <v>9</v>
      </c>
      <c r="N18" s="53">
        <v>10</v>
      </c>
      <c r="O18" s="76"/>
      <c r="P18" s="53"/>
      <c r="Q18" s="53"/>
      <c r="R18" s="53"/>
      <c r="S18" s="53"/>
      <c r="T18" s="53"/>
    </row>
    <row r="19" spans="2:20" x14ac:dyDescent="0.25">
      <c r="B19" s="110"/>
      <c r="C19" s="123"/>
      <c r="D19" s="123"/>
      <c r="E19" s="123"/>
      <c r="F19" s="45" t="s">
        <v>31</v>
      </c>
      <c r="G19" s="75" t="str">
        <f>G18</f>
        <v>SOMA</v>
      </c>
      <c r="H19" s="45">
        <f t="shared" si="4"/>
        <v>39</v>
      </c>
      <c r="I19" s="53">
        <v>4</v>
      </c>
      <c r="J19" s="53">
        <v>5</v>
      </c>
      <c r="K19" s="53">
        <v>6</v>
      </c>
      <c r="L19" s="53">
        <v>7</v>
      </c>
      <c r="M19" s="53">
        <v>8</v>
      </c>
      <c r="N19" s="53">
        <v>9</v>
      </c>
      <c r="O19" s="76"/>
      <c r="P19" s="53"/>
      <c r="Q19" s="53"/>
      <c r="R19" s="53"/>
      <c r="S19" s="53"/>
      <c r="T19" s="53"/>
    </row>
    <row r="20" spans="2:20" x14ac:dyDescent="0.25">
      <c r="B20" s="110"/>
      <c r="C20" s="123">
        <v>2</v>
      </c>
      <c r="D20" s="123" t="str">
        <f>IF('OBJ ESTRATÉGICO'!D14="","",'OBJ ESTRATÉGICO'!D14)</f>
        <v>Cliesnte 02</v>
      </c>
      <c r="E20" s="123" t="str">
        <f>IF('OBJ ESTRATÉGICO'!G14="","",'OBJ ESTRATÉGICO'!G14)</f>
        <v>Isis</v>
      </c>
      <c r="F20" s="45" t="s">
        <v>30</v>
      </c>
      <c r="G20" s="75" t="s">
        <v>28</v>
      </c>
      <c r="H20" s="45">
        <f t="shared" si="4"/>
        <v>4.5</v>
      </c>
      <c r="I20" s="53">
        <v>2</v>
      </c>
      <c r="J20" s="53">
        <v>5</v>
      </c>
      <c r="K20" s="53">
        <v>6</v>
      </c>
      <c r="L20" s="53">
        <v>4</v>
      </c>
      <c r="M20" s="53">
        <v>8</v>
      </c>
      <c r="N20" s="53">
        <v>2</v>
      </c>
      <c r="O20" s="76"/>
      <c r="P20" s="53"/>
      <c r="Q20" s="53"/>
      <c r="R20" s="53"/>
      <c r="S20" s="53"/>
      <c r="T20" s="53"/>
    </row>
    <row r="21" spans="2:20" x14ac:dyDescent="0.25">
      <c r="B21" s="110"/>
      <c r="C21" s="123"/>
      <c r="D21" s="123"/>
      <c r="E21" s="123"/>
      <c r="F21" s="45" t="s">
        <v>31</v>
      </c>
      <c r="G21" s="75" t="str">
        <f t="shared" ref="G21" si="5">G20</f>
        <v>MÉDIA</v>
      </c>
      <c r="H21" s="45">
        <f t="shared" si="4"/>
        <v>5</v>
      </c>
      <c r="I21" s="53">
        <v>2</v>
      </c>
      <c r="J21" s="53">
        <v>5</v>
      </c>
      <c r="K21" s="53">
        <v>8</v>
      </c>
      <c r="L21" s="53">
        <v>6</v>
      </c>
      <c r="M21" s="53">
        <v>4</v>
      </c>
      <c r="N21" s="53">
        <v>5</v>
      </c>
      <c r="O21" s="76"/>
      <c r="P21" s="53"/>
      <c r="Q21" s="53"/>
      <c r="R21" s="53"/>
      <c r="S21" s="53"/>
      <c r="T21" s="53"/>
    </row>
    <row r="22" spans="2:20" x14ac:dyDescent="0.25">
      <c r="B22" s="110"/>
      <c r="C22" s="123">
        <v>3</v>
      </c>
      <c r="D22" s="123" t="str">
        <f>IF('OBJ ESTRATÉGICO'!D15="","",'OBJ ESTRATÉGICO'!D15)</f>
        <v>Clientes 333</v>
      </c>
      <c r="E22" s="123" t="str">
        <f>IF('OBJ ESTRATÉGICO'!G15="","",'OBJ ESTRATÉGICO'!G15)</f>
        <v>Isabela</v>
      </c>
      <c r="F22" s="45" t="s">
        <v>30</v>
      </c>
      <c r="G22" s="75" t="s">
        <v>27</v>
      </c>
      <c r="H22" s="45">
        <f t="shared" si="4"/>
        <v>12</v>
      </c>
      <c r="I22" s="53">
        <v>2</v>
      </c>
      <c r="J22" s="53">
        <v>2</v>
      </c>
      <c r="K22" s="53">
        <v>2</v>
      </c>
      <c r="L22" s="53">
        <v>2</v>
      </c>
      <c r="M22" s="53">
        <v>2</v>
      </c>
      <c r="N22" s="53">
        <v>2</v>
      </c>
      <c r="O22" s="76"/>
      <c r="P22" s="53"/>
      <c r="Q22" s="53"/>
      <c r="R22" s="53"/>
      <c r="S22" s="53"/>
      <c r="T22" s="53"/>
    </row>
    <row r="23" spans="2:20" x14ac:dyDescent="0.25">
      <c r="B23" s="110"/>
      <c r="C23" s="123"/>
      <c r="D23" s="123"/>
      <c r="E23" s="123"/>
      <c r="F23" s="45" t="s">
        <v>31</v>
      </c>
      <c r="G23" s="75" t="str">
        <f t="shared" ref="G23" si="6">G22</f>
        <v>SOMA</v>
      </c>
      <c r="H23" s="45">
        <f t="shared" si="4"/>
        <v>14</v>
      </c>
      <c r="I23" s="53">
        <v>1</v>
      </c>
      <c r="J23" s="53">
        <v>2</v>
      </c>
      <c r="K23" s="53">
        <v>5</v>
      </c>
      <c r="L23" s="53">
        <v>2</v>
      </c>
      <c r="M23" s="53">
        <v>2</v>
      </c>
      <c r="N23" s="53">
        <v>2</v>
      </c>
      <c r="O23" s="76"/>
      <c r="P23" s="53"/>
      <c r="Q23" s="53"/>
      <c r="R23" s="53"/>
      <c r="S23" s="53"/>
      <c r="T23" s="53"/>
    </row>
    <row r="24" spans="2:20" x14ac:dyDescent="0.25">
      <c r="B24" s="110"/>
      <c r="C24" s="123">
        <v>4</v>
      </c>
      <c r="D24" s="123" t="str">
        <f>IF('OBJ ESTRATÉGICO'!D16="","",'OBJ ESTRATÉGICO'!D16)</f>
        <v>CLIENTE 4</v>
      </c>
      <c r="E24" s="123" t="str">
        <f>IF('OBJ ESTRATÉGICO'!G16="","",'OBJ ESTRATÉGICO'!G16)</f>
        <v>Nick</v>
      </c>
      <c r="F24" s="45" t="s">
        <v>30</v>
      </c>
      <c r="G24" s="75" t="s">
        <v>27</v>
      </c>
      <c r="H24" s="45">
        <f t="shared" si="4"/>
        <v>45</v>
      </c>
      <c r="I24" s="53">
        <v>5</v>
      </c>
      <c r="J24" s="53">
        <v>6</v>
      </c>
      <c r="K24" s="53">
        <v>7</v>
      </c>
      <c r="L24" s="53">
        <v>8</v>
      </c>
      <c r="M24" s="53">
        <v>9</v>
      </c>
      <c r="N24" s="53">
        <v>10</v>
      </c>
      <c r="O24" s="76"/>
      <c r="P24" s="53"/>
      <c r="Q24" s="53"/>
      <c r="R24" s="53"/>
      <c r="S24" s="53"/>
      <c r="T24" s="53"/>
    </row>
    <row r="25" spans="2:20" x14ac:dyDescent="0.25">
      <c r="B25" s="110"/>
      <c r="C25" s="123"/>
      <c r="D25" s="123"/>
      <c r="E25" s="123"/>
      <c r="F25" s="45" t="s">
        <v>31</v>
      </c>
      <c r="G25" s="75" t="str">
        <f t="shared" ref="G25" si="7">G24</f>
        <v>SOMA</v>
      </c>
      <c r="H25" s="45">
        <f t="shared" si="4"/>
        <v>39</v>
      </c>
      <c r="I25" s="53">
        <v>4</v>
      </c>
      <c r="J25" s="53">
        <v>5</v>
      </c>
      <c r="K25" s="53">
        <v>6</v>
      </c>
      <c r="L25" s="53">
        <v>7</v>
      </c>
      <c r="M25" s="53">
        <v>8</v>
      </c>
      <c r="N25" s="53">
        <v>9</v>
      </c>
      <c r="O25" s="76"/>
      <c r="P25" s="53"/>
      <c r="Q25" s="53"/>
      <c r="R25" s="53"/>
      <c r="S25" s="53"/>
      <c r="T25" s="53"/>
    </row>
    <row r="26" spans="2:20" x14ac:dyDescent="0.25">
      <c r="B26" s="110"/>
      <c r="C26" s="123">
        <v>5</v>
      </c>
      <c r="D26" s="123" t="str">
        <f>IF('OBJ ESTRATÉGICO'!D17="","",'OBJ ESTRATÉGICO'!D17)</f>
        <v>CLIENTE 5</v>
      </c>
      <c r="E26" s="123" t="str">
        <f>IF('OBJ ESTRATÉGICO'!G17="","",'OBJ ESTRATÉGICO'!G17)</f>
        <v/>
      </c>
      <c r="F26" s="45" t="s">
        <v>30</v>
      </c>
      <c r="G26" s="75" t="s">
        <v>27</v>
      </c>
      <c r="H26" s="45">
        <f t="shared" si="4"/>
        <v>45</v>
      </c>
      <c r="I26" s="53">
        <v>5</v>
      </c>
      <c r="J26" s="53">
        <v>6</v>
      </c>
      <c r="K26" s="53">
        <v>7</v>
      </c>
      <c r="L26" s="53">
        <v>8</v>
      </c>
      <c r="M26" s="53">
        <v>9</v>
      </c>
      <c r="N26" s="53">
        <v>10</v>
      </c>
      <c r="O26" s="76"/>
      <c r="P26" s="53"/>
      <c r="Q26" s="53"/>
      <c r="R26" s="53"/>
      <c r="S26" s="53"/>
      <c r="T26" s="53"/>
    </row>
    <row r="27" spans="2:20" x14ac:dyDescent="0.25">
      <c r="B27" s="110"/>
      <c r="C27" s="123"/>
      <c r="D27" s="123"/>
      <c r="E27" s="123"/>
      <c r="F27" s="45" t="s">
        <v>31</v>
      </c>
      <c r="G27" s="75" t="str">
        <f t="shared" ref="G27" si="8">G26</f>
        <v>SOMA</v>
      </c>
      <c r="H27" s="45">
        <f t="shared" si="4"/>
        <v>39</v>
      </c>
      <c r="I27" s="53">
        <v>4</v>
      </c>
      <c r="J27" s="53">
        <v>5</v>
      </c>
      <c r="K27" s="53">
        <v>6</v>
      </c>
      <c r="L27" s="53">
        <v>7</v>
      </c>
      <c r="M27" s="53">
        <v>8</v>
      </c>
      <c r="N27" s="53">
        <v>9</v>
      </c>
      <c r="O27" s="53"/>
      <c r="P27" s="53"/>
      <c r="Q27" s="53"/>
      <c r="R27" s="53"/>
      <c r="S27" s="53"/>
      <c r="T27" s="53"/>
    </row>
    <row r="28" spans="2:20" ht="3" customHeight="1" x14ac:dyDescent="0.25">
      <c r="C28" s="32"/>
      <c r="G28" s="70"/>
    </row>
    <row r="29" spans="2:20" x14ac:dyDescent="0.25">
      <c r="B29" s="111" t="s">
        <v>15</v>
      </c>
      <c r="C29" s="122">
        <v>1</v>
      </c>
      <c r="D29" s="122" t="str">
        <f>IF('OBJ ESTRATÉGICO'!D19="","",'OBJ ESTRATÉGICO'!D19)</f>
        <v>PI 1</v>
      </c>
      <c r="E29" s="122" t="str">
        <f>IF('OBJ ESTRATÉGICO'!G19="","",'OBJ ESTRATÉGICO'!G19)</f>
        <v/>
      </c>
      <c r="F29" s="40" t="s">
        <v>30</v>
      </c>
      <c r="G29" s="73" t="s">
        <v>27</v>
      </c>
      <c r="H29" s="40">
        <f t="shared" ref="H29:H38" si="9">IF(G29="SOMA",SUM(I29:T29),IF(G29="MÉDIA",AVERAGE(I29:T29),IF(G29="ÚLTIMO RESULTADO",MAX(I29:T29),"")))</f>
        <v>0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</row>
    <row r="30" spans="2:20" x14ac:dyDescent="0.25">
      <c r="B30" s="111"/>
      <c r="C30" s="122"/>
      <c r="D30" s="122"/>
      <c r="E30" s="122"/>
      <c r="F30" s="40" t="s">
        <v>31</v>
      </c>
      <c r="G30" s="73" t="str">
        <f>G29</f>
        <v>SOMA</v>
      </c>
      <c r="H30" s="40">
        <f t="shared" si="9"/>
        <v>0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</row>
    <row r="31" spans="2:20" x14ac:dyDescent="0.25">
      <c r="B31" s="111"/>
      <c r="C31" s="122">
        <v>2</v>
      </c>
      <c r="D31" s="122" t="str">
        <f>IF('OBJ ESTRATÉGICO'!D20="","",'OBJ ESTRATÉGICO'!D20)</f>
        <v>PI 2</v>
      </c>
      <c r="E31" s="122" t="str">
        <f>IF('OBJ ESTRATÉGICO'!G20="","",'OBJ ESTRATÉGICO'!G20)</f>
        <v/>
      </c>
      <c r="F31" s="40" t="s">
        <v>30</v>
      </c>
      <c r="G31" s="73" t="s">
        <v>29</v>
      </c>
      <c r="H31" s="40">
        <f t="shared" si="9"/>
        <v>0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</row>
    <row r="32" spans="2:20" x14ac:dyDescent="0.25">
      <c r="B32" s="111"/>
      <c r="C32" s="122"/>
      <c r="D32" s="122"/>
      <c r="E32" s="122"/>
      <c r="F32" s="40" t="s">
        <v>31</v>
      </c>
      <c r="G32" s="73" t="str">
        <f>G31</f>
        <v>ÚLTIMO RESULTADO</v>
      </c>
      <c r="H32" s="40">
        <f t="shared" si="9"/>
        <v>0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</row>
    <row r="33" spans="2:20" x14ac:dyDescent="0.25">
      <c r="B33" s="111"/>
      <c r="C33" s="122">
        <v>3</v>
      </c>
      <c r="D33" s="122" t="str">
        <f>IF('OBJ ESTRATÉGICO'!D21="","",'OBJ ESTRATÉGICO'!D21)</f>
        <v>PI 3</v>
      </c>
      <c r="E33" s="122" t="str">
        <f>IF('OBJ ESTRATÉGICO'!G21="","",'OBJ ESTRATÉGICO'!G21)</f>
        <v/>
      </c>
      <c r="F33" s="40" t="s">
        <v>30</v>
      </c>
      <c r="G33" s="73" t="s">
        <v>29</v>
      </c>
      <c r="H33" s="40">
        <f t="shared" si="9"/>
        <v>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</row>
    <row r="34" spans="2:20" x14ac:dyDescent="0.25">
      <c r="B34" s="111"/>
      <c r="C34" s="122"/>
      <c r="D34" s="122"/>
      <c r="E34" s="122"/>
      <c r="F34" s="40" t="s">
        <v>31</v>
      </c>
      <c r="G34" s="73" t="str">
        <f>G33</f>
        <v>ÚLTIMO RESULTADO</v>
      </c>
      <c r="H34" s="40">
        <f t="shared" si="9"/>
        <v>0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</row>
    <row r="35" spans="2:20" x14ac:dyDescent="0.25">
      <c r="B35" s="111"/>
      <c r="C35" s="122">
        <v>4</v>
      </c>
      <c r="D35" s="122" t="str">
        <f>IF('OBJ ESTRATÉGICO'!D22="","",'OBJ ESTRATÉGICO'!D22)</f>
        <v>PI 4</v>
      </c>
      <c r="E35" s="122" t="str">
        <f>IF('OBJ ESTRATÉGICO'!G22="","",'OBJ ESTRATÉGICO'!G22)</f>
        <v/>
      </c>
      <c r="F35" s="40" t="s">
        <v>30</v>
      </c>
      <c r="G35" s="73" t="s">
        <v>29</v>
      </c>
      <c r="H35" s="40">
        <f t="shared" si="9"/>
        <v>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</row>
    <row r="36" spans="2:20" x14ac:dyDescent="0.25">
      <c r="B36" s="111"/>
      <c r="C36" s="122"/>
      <c r="D36" s="122"/>
      <c r="E36" s="122"/>
      <c r="F36" s="40" t="s">
        <v>31</v>
      </c>
      <c r="G36" s="73" t="str">
        <f>G35</f>
        <v>ÚLTIMO RESULTADO</v>
      </c>
      <c r="H36" s="40">
        <f t="shared" si="9"/>
        <v>0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</row>
    <row r="37" spans="2:20" x14ac:dyDescent="0.25">
      <c r="B37" s="111"/>
      <c r="C37" s="122">
        <v>5</v>
      </c>
      <c r="D37" s="122" t="str">
        <f>IF('OBJ ESTRATÉGICO'!D23="","",'OBJ ESTRATÉGICO'!D23)</f>
        <v>PI 5</v>
      </c>
      <c r="E37" s="122" t="str">
        <f>IF('OBJ ESTRATÉGICO'!G23="","",'OBJ ESTRATÉGICO'!G23)</f>
        <v/>
      </c>
      <c r="F37" s="40" t="s">
        <v>30</v>
      </c>
      <c r="G37" s="73" t="s">
        <v>29</v>
      </c>
      <c r="H37" s="40">
        <f t="shared" si="9"/>
        <v>0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</row>
    <row r="38" spans="2:20" x14ac:dyDescent="0.25">
      <c r="B38" s="111"/>
      <c r="C38" s="122"/>
      <c r="D38" s="122"/>
      <c r="E38" s="122"/>
      <c r="F38" s="40" t="s">
        <v>31</v>
      </c>
      <c r="G38" s="73" t="str">
        <f>G37</f>
        <v>ÚLTIMO RESULTADO</v>
      </c>
      <c r="H38" s="40">
        <f t="shared" si="9"/>
        <v>0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</row>
    <row r="39" spans="2:20" ht="5.25" customHeight="1" x14ac:dyDescent="0.25">
      <c r="D39" s="79" t="str">
        <f>IF('OBJ ESTRATÉGICO'!D24="","",'OBJ ESTRATÉGICO'!D24)</f>
        <v/>
      </c>
      <c r="E39" s="82" t="str">
        <f>IF('OBJ ESTRATÉGICO'!G24="","",'OBJ ESTRATÉGICO'!G24)</f>
        <v/>
      </c>
      <c r="F39" s="81"/>
      <c r="G39" s="74"/>
      <c r="H39" s="81"/>
    </row>
    <row r="40" spans="2:20" x14ac:dyDescent="0.25">
      <c r="B40" s="112" t="s">
        <v>16</v>
      </c>
      <c r="C40" s="123">
        <v>1</v>
      </c>
      <c r="D40" s="123" t="str">
        <f>IF('OBJ ESTRATÉGICO'!D25="","",'OBJ ESTRATÉGICO'!D25)</f>
        <v>APD 1</v>
      </c>
      <c r="E40" s="123" t="str">
        <f>IF('OBJ ESTRATÉGICO'!G25="","",'OBJ ESTRATÉGICO'!G25)</f>
        <v/>
      </c>
      <c r="F40" s="45" t="s">
        <v>30</v>
      </c>
      <c r="G40" s="75" t="s">
        <v>27</v>
      </c>
      <c r="H40" s="45">
        <f t="shared" ref="H40:H49" si="10">IF(G40="SOMA",SUM(I40:T40),IF(G40="MÉDIA",AVERAGE(I40:T40),IF(G40="ÚLTIMO RESULTADO",MAX(I40:T40),"")))</f>
        <v>0</v>
      </c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</row>
    <row r="41" spans="2:20" x14ac:dyDescent="0.25">
      <c r="B41" s="112"/>
      <c r="C41" s="123"/>
      <c r="D41" s="123"/>
      <c r="E41" s="123"/>
      <c r="F41" s="45" t="s">
        <v>31</v>
      </c>
      <c r="G41" s="75" t="str">
        <f>G40</f>
        <v>SOMA</v>
      </c>
      <c r="H41" s="45">
        <f t="shared" si="10"/>
        <v>0</v>
      </c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</row>
    <row r="42" spans="2:20" x14ac:dyDescent="0.25">
      <c r="B42" s="112"/>
      <c r="C42" s="123">
        <v>2</v>
      </c>
      <c r="D42" s="123" t="str">
        <f>IF('OBJ ESTRATÉGICO'!D26="","",'OBJ ESTRATÉGICO'!D26)</f>
        <v>APD2</v>
      </c>
      <c r="E42" s="123" t="str">
        <f>IF('OBJ ESTRATÉGICO'!G26="","",'OBJ ESTRATÉGICO'!G26)</f>
        <v/>
      </c>
      <c r="F42" s="45" t="s">
        <v>30</v>
      </c>
      <c r="G42" s="75" t="s">
        <v>29</v>
      </c>
      <c r="H42" s="45">
        <f t="shared" si="10"/>
        <v>0</v>
      </c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</row>
    <row r="43" spans="2:20" x14ac:dyDescent="0.25">
      <c r="B43" s="112"/>
      <c r="C43" s="123"/>
      <c r="D43" s="123"/>
      <c r="E43" s="123"/>
      <c r="F43" s="45" t="s">
        <v>31</v>
      </c>
      <c r="G43" s="75" t="str">
        <f>G42</f>
        <v>ÚLTIMO RESULTADO</v>
      </c>
      <c r="H43" s="45">
        <f t="shared" si="10"/>
        <v>0</v>
      </c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</row>
    <row r="44" spans="2:20" x14ac:dyDescent="0.25">
      <c r="B44" s="112"/>
      <c r="C44" s="123">
        <v>3</v>
      </c>
      <c r="D44" s="123" t="str">
        <f>IF('OBJ ESTRATÉGICO'!D27="","",'OBJ ESTRATÉGICO'!D27)</f>
        <v>APD3</v>
      </c>
      <c r="E44" s="123" t="str">
        <f>IF('OBJ ESTRATÉGICO'!G27="","",'OBJ ESTRATÉGICO'!G27)</f>
        <v/>
      </c>
      <c r="F44" s="45" t="s">
        <v>30</v>
      </c>
      <c r="G44" s="75" t="s">
        <v>29</v>
      </c>
      <c r="H44" s="45">
        <f t="shared" si="10"/>
        <v>0</v>
      </c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</row>
    <row r="45" spans="2:20" x14ac:dyDescent="0.25">
      <c r="B45" s="112"/>
      <c r="C45" s="123"/>
      <c r="D45" s="123"/>
      <c r="E45" s="123"/>
      <c r="F45" s="45" t="s">
        <v>31</v>
      </c>
      <c r="G45" s="75" t="str">
        <f>G44</f>
        <v>ÚLTIMO RESULTADO</v>
      </c>
      <c r="H45" s="45">
        <f t="shared" si="10"/>
        <v>0</v>
      </c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</row>
    <row r="46" spans="2:20" x14ac:dyDescent="0.25">
      <c r="B46" s="112"/>
      <c r="C46" s="123">
        <v>4</v>
      </c>
      <c r="D46" s="123" t="str">
        <f>IF('OBJ ESTRATÉGICO'!D28="","",'OBJ ESTRATÉGICO'!D28)</f>
        <v>APD4</v>
      </c>
      <c r="E46" s="123" t="str">
        <f>IF('OBJ ESTRATÉGICO'!G28="","",'OBJ ESTRATÉGICO'!G28)</f>
        <v/>
      </c>
      <c r="F46" s="45" t="s">
        <v>30</v>
      </c>
      <c r="G46" s="75" t="s">
        <v>29</v>
      </c>
      <c r="H46" s="45">
        <f t="shared" si="10"/>
        <v>0</v>
      </c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</row>
    <row r="47" spans="2:20" x14ac:dyDescent="0.25">
      <c r="B47" s="112"/>
      <c r="C47" s="123"/>
      <c r="D47" s="123"/>
      <c r="E47" s="123"/>
      <c r="F47" s="45" t="s">
        <v>31</v>
      </c>
      <c r="G47" s="75" t="str">
        <f>G46</f>
        <v>ÚLTIMO RESULTADO</v>
      </c>
      <c r="H47" s="45">
        <f t="shared" si="10"/>
        <v>0</v>
      </c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</row>
    <row r="48" spans="2:20" x14ac:dyDescent="0.25">
      <c r="B48" s="112"/>
      <c r="C48" s="123">
        <v>5</v>
      </c>
      <c r="D48" s="123" t="str">
        <f>IF('OBJ ESTRATÉGICO'!D29="","",'OBJ ESTRATÉGICO'!D29)</f>
        <v>APD 5</v>
      </c>
      <c r="E48" s="123" t="str">
        <f>IF('OBJ ESTRATÉGICO'!G29="","",'OBJ ESTRATÉGICO'!G29)</f>
        <v/>
      </c>
      <c r="F48" s="45" t="s">
        <v>30</v>
      </c>
      <c r="G48" s="75" t="s">
        <v>29</v>
      </c>
      <c r="H48" s="45">
        <f t="shared" si="10"/>
        <v>0</v>
      </c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</row>
    <row r="49" spans="2:20" x14ac:dyDescent="0.25">
      <c r="B49" s="112"/>
      <c r="C49" s="123"/>
      <c r="D49" s="123"/>
      <c r="E49" s="123"/>
      <c r="F49" s="45" t="s">
        <v>31</v>
      </c>
      <c r="G49" s="75" t="str">
        <f>G48</f>
        <v>ÚLTIMO RESULTADO</v>
      </c>
      <c r="H49" s="45">
        <f t="shared" si="10"/>
        <v>0</v>
      </c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</row>
    <row r="50" spans="2:20" x14ac:dyDescent="0.25">
      <c r="G50" s="70"/>
    </row>
    <row r="51" spans="2:20" x14ac:dyDescent="0.25">
      <c r="G51" s="70"/>
    </row>
  </sheetData>
  <sheetProtection algorithmName="SHA-512" hashValue="AQasjWPLQz/KiupFAc7xPxc0GSbJhWHYEqmOQBvepBxOU5Ahr2dtbxw6vWLKUfl3ywByrJmH50bZ1mWoWfurwA==" saltValue="EwbNuJnzzim177l1kfVIrQ==" spinCount="100000" sheet="1" objects="1" scenarios="1"/>
  <mergeCells count="66">
    <mergeCell ref="E48:E49"/>
    <mergeCell ref="D48:D49"/>
    <mergeCell ref="C48:C49"/>
    <mergeCell ref="B40:B49"/>
    <mergeCell ref="D44:D45"/>
    <mergeCell ref="D46:D47"/>
    <mergeCell ref="C46:C47"/>
    <mergeCell ref="C44:C45"/>
    <mergeCell ref="C42:C43"/>
    <mergeCell ref="C40:C41"/>
    <mergeCell ref="D42:D43"/>
    <mergeCell ref="D40:D41"/>
    <mergeCell ref="E40:E41"/>
    <mergeCell ref="E42:E43"/>
    <mergeCell ref="E44:E45"/>
    <mergeCell ref="E46:E47"/>
    <mergeCell ref="E31:E32"/>
    <mergeCell ref="D31:D32"/>
    <mergeCell ref="C31:C32"/>
    <mergeCell ref="E29:E30"/>
    <mergeCell ref="D29:D30"/>
    <mergeCell ref="C29:C30"/>
    <mergeCell ref="C33:C34"/>
    <mergeCell ref="C37:C38"/>
    <mergeCell ref="C35:C36"/>
    <mergeCell ref="E35:E36"/>
    <mergeCell ref="E37:E38"/>
    <mergeCell ref="D37:D38"/>
    <mergeCell ref="D35:D36"/>
    <mergeCell ref="D33:D34"/>
    <mergeCell ref="E33:E34"/>
    <mergeCell ref="D24:D25"/>
    <mergeCell ref="C26:C27"/>
    <mergeCell ref="D26:D27"/>
    <mergeCell ref="E26:E27"/>
    <mergeCell ref="E24:E25"/>
    <mergeCell ref="C22:C23"/>
    <mergeCell ref="D22:D23"/>
    <mergeCell ref="E22:E23"/>
    <mergeCell ref="E15:E16"/>
    <mergeCell ref="D20:D21"/>
    <mergeCell ref="C20:C21"/>
    <mergeCell ref="E18:E19"/>
    <mergeCell ref="D18:D19"/>
    <mergeCell ref="C18:C19"/>
    <mergeCell ref="E13:E14"/>
    <mergeCell ref="E11:E12"/>
    <mergeCell ref="E9:E10"/>
    <mergeCell ref="E7:E8"/>
    <mergeCell ref="E20:E21"/>
    <mergeCell ref="B29:B38"/>
    <mergeCell ref="B2:H2"/>
    <mergeCell ref="B3:H3"/>
    <mergeCell ref="C15:C16"/>
    <mergeCell ref="C24:C25"/>
    <mergeCell ref="B18:B27"/>
    <mergeCell ref="B7:B16"/>
    <mergeCell ref="C7:C8"/>
    <mergeCell ref="C9:C10"/>
    <mergeCell ref="C11:C12"/>
    <mergeCell ref="C13:C14"/>
    <mergeCell ref="D7:D8"/>
    <mergeCell ref="D13:D14"/>
    <mergeCell ref="D11:D12"/>
    <mergeCell ref="D9:D10"/>
    <mergeCell ref="D15:D16"/>
  </mergeCells>
  <dataValidations count="1">
    <dataValidation type="list" allowBlank="1" showInputMessage="1" showErrorMessage="1" sqref="G29 G31 G33 G35 G37 G40 G42 G44 G46 G48">
      <formula1>$D$2:$D$4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'BASE DE DADOS'!$C$2:$C$4</xm:f>
          </x14:formula1>
          <xm:sqref>G7 G9 G11 G13 G15 G18 G20 G22 G24 G26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J27"/>
  <sheetViews>
    <sheetView showGridLines="0" workbookViewId="0">
      <selection activeCell="B2" sqref="B2:J2"/>
    </sheetView>
  </sheetViews>
  <sheetFormatPr defaultRowHeight="15" x14ac:dyDescent="0.25"/>
  <cols>
    <col min="1" max="1" width="2.7109375" customWidth="1"/>
    <col min="2" max="2" width="10.140625" customWidth="1"/>
    <col min="3" max="3" width="1" customWidth="1"/>
    <col min="4" max="4" width="48.42578125" customWidth="1"/>
    <col min="5" max="5" width="0.7109375" customWidth="1"/>
    <col min="6" max="6" width="29.42578125" customWidth="1"/>
    <col min="7" max="7" width="1.140625" customWidth="1"/>
    <col min="8" max="8" width="21.28515625" style="1" customWidth="1"/>
    <col min="9" max="9" width="1.28515625" customWidth="1"/>
    <col min="10" max="10" width="21.28515625" style="1" customWidth="1"/>
  </cols>
  <sheetData>
    <row r="2" spans="2:10" ht="18.75" x14ac:dyDescent="0.3">
      <c r="B2" s="131" t="s">
        <v>102</v>
      </c>
      <c r="C2" s="132"/>
      <c r="D2" s="132"/>
      <c r="E2" s="132"/>
      <c r="F2" s="132"/>
      <c r="G2" s="132"/>
      <c r="H2" s="132"/>
      <c r="I2" s="132"/>
      <c r="J2" s="133"/>
    </row>
    <row r="4" spans="2:10" x14ac:dyDescent="0.25">
      <c r="B4" s="134" t="s">
        <v>20</v>
      </c>
      <c r="C4" s="135"/>
      <c r="D4" s="136"/>
      <c r="F4" s="17" t="s">
        <v>108</v>
      </c>
      <c r="H4" s="126" t="s">
        <v>109</v>
      </c>
      <c r="I4" s="126"/>
      <c r="J4" s="126"/>
    </row>
    <row r="5" spans="2:10" x14ac:dyDescent="0.25">
      <c r="B5" s="137" t="str">
        <f>DESDOBRAMENTO!D7</f>
        <v>TESTE</v>
      </c>
      <c r="C5" s="138"/>
      <c r="D5" s="139"/>
      <c r="F5" s="12">
        <f>COUNTA(D10:D1048576)</f>
        <v>0</v>
      </c>
      <c r="H5" s="29" t="s">
        <v>110</v>
      </c>
      <c r="I5" s="127"/>
      <c r="J5" s="128"/>
    </row>
    <row r="6" spans="2:10" x14ac:dyDescent="0.25">
      <c r="B6" s="140"/>
      <c r="C6" s="141"/>
      <c r="D6" s="142"/>
      <c r="F6" s="28"/>
      <c r="H6" s="29" t="s">
        <v>111</v>
      </c>
      <c r="I6" s="127"/>
      <c r="J6" s="128"/>
    </row>
    <row r="7" spans="2:10" x14ac:dyDescent="0.25">
      <c r="B7" s="143"/>
      <c r="C7" s="144"/>
      <c r="D7" s="145"/>
      <c r="F7" s="28"/>
      <c r="H7" s="30" t="s">
        <v>112</v>
      </c>
      <c r="I7" s="129"/>
      <c r="J7" s="130"/>
    </row>
    <row r="9" spans="2:10" s="1" customFormat="1" ht="45" x14ac:dyDescent="0.25">
      <c r="B9" s="10" t="s">
        <v>103</v>
      </c>
      <c r="C9" s="9"/>
      <c r="D9" s="31" t="s">
        <v>105</v>
      </c>
      <c r="E9" s="9"/>
      <c r="F9" s="31" t="s">
        <v>106</v>
      </c>
      <c r="G9" s="9"/>
      <c r="H9" s="31" t="s">
        <v>107</v>
      </c>
      <c r="I9" s="9"/>
      <c r="J9" s="10" t="s">
        <v>104</v>
      </c>
    </row>
    <row r="10" spans="2:10" x14ac:dyDescent="0.25">
      <c r="B10" s="3"/>
      <c r="D10" s="3"/>
      <c r="F10" s="3"/>
      <c r="H10" s="11"/>
      <c r="J10" s="11"/>
    </row>
    <row r="11" spans="2:10" x14ac:dyDescent="0.25">
      <c r="B11" s="3"/>
      <c r="D11" s="3"/>
      <c r="F11" s="3"/>
      <c r="H11" s="11"/>
      <c r="J11" s="11"/>
    </row>
    <row r="12" spans="2:10" x14ac:dyDescent="0.25">
      <c r="B12" s="3"/>
      <c r="D12" s="3"/>
      <c r="F12" s="3"/>
      <c r="H12" s="11"/>
      <c r="J12" s="11"/>
    </row>
    <row r="13" spans="2:10" x14ac:dyDescent="0.25">
      <c r="B13" s="3"/>
      <c r="D13" s="3"/>
      <c r="F13" s="3"/>
      <c r="H13" s="11"/>
      <c r="J13" s="11"/>
    </row>
    <row r="14" spans="2:10" x14ac:dyDescent="0.25">
      <c r="B14" s="3"/>
      <c r="D14" s="3"/>
      <c r="F14" s="3"/>
      <c r="H14" s="11"/>
      <c r="J14" s="11"/>
    </row>
    <row r="15" spans="2:10" x14ac:dyDescent="0.25">
      <c r="B15" s="3"/>
      <c r="D15" s="3"/>
      <c r="F15" s="3"/>
      <c r="H15" s="11"/>
      <c r="J15" s="11"/>
    </row>
    <row r="16" spans="2:10" x14ac:dyDescent="0.25">
      <c r="B16" s="3"/>
      <c r="D16" s="3"/>
      <c r="F16" s="3"/>
      <c r="H16" s="11"/>
      <c r="J16" s="11"/>
    </row>
    <row r="17" spans="2:10" x14ac:dyDescent="0.25">
      <c r="B17" s="3"/>
      <c r="D17" s="3"/>
      <c r="F17" s="3"/>
      <c r="H17" s="11"/>
      <c r="J17" s="11"/>
    </row>
    <row r="18" spans="2:10" x14ac:dyDescent="0.25">
      <c r="B18" s="3"/>
      <c r="D18" s="3"/>
      <c r="F18" s="3"/>
      <c r="H18" s="11"/>
      <c r="J18" s="11"/>
    </row>
    <row r="19" spans="2:10" x14ac:dyDescent="0.25">
      <c r="B19" s="3"/>
      <c r="D19" s="3"/>
      <c r="F19" s="3"/>
      <c r="H19" s="11"/>
      <c r="J19" s="11"/>
    </row>
    <row r="20" spans="2:10" x14ac:dyDescent="0.25">
      <c r="B20" s="3"/>
      <c r="D20" s="3"/>
      <c r="F20" s="3"/>
      <c r="H20" s="11"/>
      <c r="J20" s="11"/>
    </row>
    <row r="21" spans="2:10" x14ac:dyDescent="0.25">
      <c r="B21" s="3"/>
      <c r="D21" s="3"/>
      <c r="F21" s="3"/>
      <c r="H21" s="11"/>
      <c r="J21" s="11"/>
    </row>
    <row r="22" spans="2:10" x14ac:dyDescent="0.25">
      <c r="B22" s="3"/>
      <c r="D22" s="3"/>
      <c r="F22" s="3"/>
      <c r="H22" s="11"/>
      <c r="J22" s="11"/>
    </row>
    <row r="23" spans="2:10" x14ac:dyDescent="0.25">
      <c r="B23" s="3"/>
      <c r="D23" s="3"/>
      <c r="F23" s="3"/>
      <c r="H23" s="11"/>
      <c r="J23" s="11"/>
    </row>
    <row r="24" spans="2:10" x14ac:dyDescent="0.25">
      <c r="B24" s="3"/>
      <c r="D24" s="3"/>
      <c r="F24" s="3"/>
      <c r="H24" s="11"/>
      <c r="J24" s="11"/>
    </row>
    <row r="25" spans="2:10" x14ac:dyDescent="0.25">
      <c r="B25" s="3"/>
      <c r="D25" s="3"/>
      <c r="F25" s="3"/>
      <c r="H25" s="11"/>
      <c r="J25" s="11"/>
    </row>
    <row r="26" spans="2:10" x14ac:dyDescent="0.25">
      <c r="B26" s="3"/>
      <c r="D26" s="3"/>
      <c r="F26" s="3"/>
      <c r="H26" s="11"/>
      <c r="J26" s="11"/>
    </row>
    <row r="27" spans="2:10" x14ac:dyDescent="0.25">
      <c r="B27" s="3"/>
      <c r="D27" s="3"/>
      <c r="F27" s="3"/>
      <c r="H27" s="11"/>
      <c r="J27" s="11"/>
    </row>
  </sheetData>
  <mergeCells count="7">
    <mergeCell ref="H4:J4"/>
    <mergeCell ref="I5:J5"/>
    <mergeCell ref="I6:J6"/>
    <mergeCell ref="I7:J7"/>
    <mergeCell ref="B2:J2"/>
    <mergeCell ref="B4:D4"/>
    <mergeCell ref="B5:D7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J27"/>
  <sheetViews>
    <sheetView showGridLines="0" workbookViewId="0">
      <selection activeCell="B2" sqref="B2:J2"/>
    </sheetView>
  </sheetViews>
  <sheetFormatPr defaultRowHeight="15" x14ac:dyDescent="0.25"/>
  <cols>
    <col min="1" max="1" width="2.7109375" customWidth="1"/>
    <col min="2" max="2" width="10.140625" customWidth="1"/>
    <col min="3" max="3" width="1" customWidth="1"/>
    <col min="4" max="4" width="48.42578125" customWidth="1"/>
    <col min="5" max="5" width="0.7109375" customWidth="1"/>
    <col min="6" max="6" width="29.42578125" customWidth="1"/>
    <col min="7" max="7" width="1.140625" customWidth="1"/>
    <col min="8" max="8" width="21.28515625" style="1" customWidth="1"/>
    <col min="9" max="9" width="1.28515625" customWidth="1"/>
    <col min="10" max="10" width="21.28515625" style="1" customWidth="1"/>
  </cols>
  <sheetData>
    <row r="2" spans="2:10" ht="18.75" x14ac:dyDescent="0.3">
      <c r="B2" s="131" t="s">
        <v>102</v>
      </c>
      <c r="C2" s="132"/>
      <c r="D2" s="132"/>
      <c r="E2" s="132"/>
      <c r="F2" s="132"/>
      <c r="G2" s="132"/>
      <c r="H2" s="132"/>
      <c r="I2" s="132"/>
      <c r="J2" s="133"/>
    </row>
    <row r="4" spans="2:10" x14ac:dyDescent="0.25">
      <c r="B4" s="134" t="s">
        <v>20</v>
      </c>
      <c r="C4" s="135"/>
      <c r="D4" s="136"/>
      <c r="F4" s="17" t="s">
        <v>108</v>
      </c>
      <c r="H4" s="126" t="s">
        <v>109</v>
      </c>
      <c r="I4" s="126"/>
      <c r="J4" s="126"/>
    </row>
    <row r="5" spans="2:10" x14ac:dyDescent="0.25">
      <c r="B5" s="137" t="str">
        <f>DESDOBRAMENTO!D9</f>
        <v>Teste 02</v>
      </c>
      <c r="C5" s="138"/>
      <c r="D5" s="139"/>
      <c r="F5" s="12">
        <f>COUNTA(D10:D1048576)</f>
        <v>0</v>
      </c>
      <c r="H5" s="29" t="s">
        <v>110</v>
      </c>
      <c r="I5" s="127"/>
      <c r="J5" s="128"/>
    </row>
    <row r="6" spans="2:10" x14ac:dyDescent="0.25">
      <c r="B6" s="140"/>
      <c r="C6" s="141"/>
      <c r="D6" s="142"/>
      <c r="F6" s="28"/>
      <c r="H6" s="29" t="s">
        <v>111</v>
      </c>
      <c r="I6" s="127"/>
      <c r="J6" s="128"/>
    </row>
    <row r="7" spans="2:10" x14ac:dyDescent="0.25">
      <c r="B7" s="143"/>
      <c r="C7" s="144"/>
      <c r="D7" s="145"/>
      <c r="F7" s="28"/>
      <c r="H7" s="30" t="s">
        <v>112</v>
      </c>
      <c r="I7" s="129"/>
      <c r="J7" s="130"/>
    </row>
    <row r="9" spans="2:10" s="1" customFormat="1" ht="45" x14ac:dyDescent="0.25">
      <c r="B9" s="10" t="s">
        <v>103</v>
      </c>
      <c r="C9" s="9"/>
      <c r="D9" s="31" t="s">
        <v>105</v>
      </c>
      <c r="E9" s="9"/>
      <c r="F9" s="31" t="s">
        <v>106</v>
      </c>
      <c r="G9" s="9"/>
      <c r="H9" s="31" t="s">
        <v>107</v>
      </c>
      <c r="I9" s="9"/>
      <c r="J9" s="10" t="s">
        <v>104</v>
      </c>
    </row>
    <row r="10" spans="2:10" x14ac:dyDescent="0.25">
      <c r="B10" s="3"/>
      <c r="D10" s="3"/>
      <c r="F10" s="3"/>
      <c r="H10" s="11"/>
      <c r="J10" s="11"/>
    </row>
    <row r="11" spans="2:10" x14ac:dyDescent="0.25">
      <c r="B11" s="3"/>
      <c r="D11" s="3"/>
      <c r="F11" s="3"/>
      <c r="H11" s="11"/>
      <c r="J11" s="11"/>
    </row>
    <row r="12" spans="2:10" x14ac:dyDescent="0.25">
      <c r="B12" s="3"/>
      <c r="D12" s="3"/>
      <c r="F12" s="3"/>
      <c r="H12" s="11"/>
      <c r="J12" s="11"/>
    </row>
    <row r="13" spans="2:10" x14ac:dyDescent="0.25">
      <c r="B13" s="3"/>
      <c r="D13" s="3"/>
      <c r="F13" s="3"/>
      <c r="H13" s="11"/>
      <c r="J13" s="11"/>
    </row>
    <row r="14" spans="2:10" x14ac:dyDescent="0.25">
      <c r="B14" s="3"/>
      <c r="D14" s="3"/>
      <c r="F14" s="3"/>
      <c r="H14" s="11"/>
      <c r="J14" s="11"/>
    </row>
    <row r="15" spans="2:10" x14ac:dyDescent="0.25">
      <c r="B15" s="3"/>
      <c r="D15" s="3"/>
      <c r="F15" s="3"/>
      <c r="H15" s="11"/>
      <c r="J15" s="11"/>
    </row>
    <row r="16" spans="2:10" x14ac:dyDescent="0.25">
      <c r="B16" s="3"/>
      <c r="D16" s="3"/>
      <c r="F16" s="3"/>
      <c r="H16" s="11"/>
      <c r="J16" s="11"/>
    </row>
    <row r="17" spans="2:10" x14ac:dyDescent="0.25">
      <c r="B17" s="3"/>
      <c r="D17" s="3"/>
      <c r="F17" s="3"/>
      <c r="H17" s="11"/>
      <c r="J17" s="11"/>
    </row>
    <row r="18" spans="2:10" x14ac:dyDescent="0.25">
      <c r="B18" s="3"/>
      <c r="D18" s="3"/>
      <c r="F18" s="3"/>
      <c r="H18" s="11"/>
      <c r="J18" s="11"/>
    </row>
    <row r="19" spans="2:10" x14ac:dyDescent="0.25">
      <c r="B19" s="3"/>
      <c r="D19" s="3"/>
      <c r="F19" s="3"/>
      <c r="H19" s="11"/>
      <c r="J19" s="11"/>
    </row>
    <row r="20" spans="2:10" x14ac:dyDescent="0.25">
      <c r="B20" s="3"/>
      <c r="D20" s="3"/>
      <c r="F20" s="3"/>
      <c r="H20" s="11"/>
      <c r="J20" s="11"/>
    </row>
    <row r="21" spans="2:10" x14ac:dyDescent="0.25">
      <c r="B21" s="3"/>
      <c r="D21" s="3"/>
      <c r="F21" s="3"/>
      <c r="H21" s="11"/>
      <c r="J21" s="11"/>
    </row>
    <row r="22" spans="2:10" x14ac:dyDescent="0.25">
      <c r="B22" s="3"/>
      <c r="D22" s="3"/>
      <c r="F22" s="3"/>
      <c r="H22" s="11"/>
      <c r="J22" s="11"/>
    </row>
    <row r="23" spans="2:10" x14ac:dyDescent="0.25">
      <c r="B23" s="3"/>
      <c r="D23" s="3"/>
      <c r="F23" s="3"/>
      <c r="H23" s="11"/>
      <c r="J23" s="11"/>
    </row>
    <row r="24" spans="2:10" x14ac:dyDescent="0.25">
      <c r="B24" s="3"/>
      <c r="D24" s="3"/>
      <c r="F24" s="3"/>
      <c r="H24" s="11"/>
      <c r="J24" s="11"/>
    </row>
    <row r="25" spans="2:10" x14ac:dyDescent="0.25">
      <c r="B25" s="3"/>
      <c r="D25" s="3"/>
      <c r="F25" s="3"/>
      <c r="H25" s="11"/>
      <c r="J25" s="11"/>
    </row>
    <row r="26" spans="2:10" x14ac:dyDescent="0.25">
      <c r="B26" s="3"/>
      <c r="D26" s="3"/>
      <c r="F26" s="3"/>
      <c r="H26" s="11"/>
      <c r="J26" s="11"/>
    </row>
    <row r="27" spans="2:10" x14ac:dyDescent="0.25">
      <c r="B27" s="3"/>
      <c r="D27" s="3"/>
      <c r="F27" s="3"/>
      <c r="H27" s="11"/>
      <c r="J27" s="11"/>
    </row>
  </sheetData>
  <mergeCells count="7">
    <mergeCell ref="B2:J2"/>
    <mergeCell ref="B4:D4"/>
    <mergeCell ref="H4:J4"/>
    <mergeCell ref="B5:D7"/>
    <mergeCell ref="I5:J5"/>
    <mergeCell ref="I6:J6"/>
    <mergeCell ref="I7:J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47</vt:i4>
      </vt:variant>
    </vt:vector>
  </HeadingPairs>
  <TitlesOfParts>
    <vt:vector size="47" baseType="lpstr">
      <vt:lpstr>INICIO</vt:lpstr>
      <vt:lpstr>SWOT</vt:lpstr>
      <vt:lpstr>BASE DE DADOS</vt:lpstr>
      <vt:lpstr>OBJ ESTRATÉGICO</vt:lpstr>
      <vt:lpstr>MAPA ESTRATÉGICO</vt:lpstr>
      <vt:lpstr>PAINEL DE INDICADORES</vt:lpstr>
      <vt:lpstr>DESDOBRAMENTO</vt:lpstr>
      <vt:lpstr>PLANO AÇÃO 1</vt:lpstr>
      <vt:lpstr>PLANO AÇÃO 2</vt:lpstr>
      <vt:lpstr>PLANO AÇÃO 3</vt:lpstr>
      <vt:lpstr>PLANO AÇÃO 4</vt:lpstr>
      <vt:lpstr>PLANO AÇÃO 5</vt:lpstr>
      <vt:lpstr>PLANO AÇÃO 6</vt:lpstr>
      <vt:lpstr>PLANO AÇÃO 7</vt:lpstr>
      <vt:lpstr>PLANO AÇÃO 8</vt:lpstr>
      <vt:lpstr>PLANO AÇÃO 9</vt:lpstr>
      <vt:lpstr>PLANO AÇÃO 10</vt:lpstr>
      <vt:lpstr>PLANO AÇÃO 11</vt:lpstr>
      <vt:lpstr>PLANO AÇÃO 12</vt:lpstr>
      <vt:lpstr>PLANO AÇÃO 13</vt:lpstr>
      <vt:lpstr>PLANO AÇÃO 14</vt:lpstr>
      <vt:lpstr>PLANO AÇÃO 15</vt:lpstr>
      <vt:lpstr>PLANO AÇÃO 16</vt:lpstr>
      <vt:lpstr>PLANO AÇÃO 17</vt:lpstr>
      <vt:lpstr>PLANO AÇÃO 18</vt:lpstr>
      <vt:lpstr>PLANO AÇÃO 19</vt:lpstr>
      <vt:lpstr>PLANO AÇÃO 20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  <vt:lpstr>GRAFICO 19</vt:lpstr>
      <vt:lpstr>GRAFICO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Samila Élida S Mendes</dc:creator>
  <cp:lastModifiedBy>suporte</cp:lastModifiedBy>
  <dcterms:created xsi:type="dcterms:W3CDTF">2018-02-04T15:50:46Z</dcterms:created>
  <dcterms:modified xsi:type="dcterms:W3CDTF">2018-02-06T00:34:21Z</dcterms:modified>
</cp:coreProperties>
</file>