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Curso Blingers\"/>
    </mc:Choice>
  </mc:AlternateContent>
  <xr:revisionPtr revIDLastSave="0" documentId="13_ncr:1_{80317415-6612-4C79-8561-C6046CD9CC54}" xr6:coauthVersionLast="47" xr6:coauthVersionMax="47" xr10:uidLastSave="{00000000-0000-0000-0000-000000000000}"/>
  <bookViews>
    <workbookView xWindow="-120" yWindow="-120" windowWidth="29040" windowHeight="15720" activeTab="1" xr2:uid="{958AE2BA-BF45-4DDE-ABD9-4578AC7A8951}"/>
  </bookViews>
  <sheets>
    <sheet name="DRE - ONICANAL" sheetId="1" r:id="rId1"/>
    <sheet name="CUSTOS" sheetId="2" r:id="rId2"/>
    <sheet name="CUPONS DE DESCONT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26" i="2"/>
  <c r="C15" i="1" s="1"/>
  <c r="E26" i="2"/>
  <c r="D15" i="1" s="1"/>
  <c r="F26" i="2"/>
  <c r="G26" i="2"/>
  <c r="H26" i="2"/>
  <c r="I26" i="2"/>
  <c r="J26" i="2"/>
  <c r="K26" i="2"/>
  <c r="L26" i="2"/>
  <c r="K15" i="1" s="1"/>
  <c r="K16" i="1" s="1"/>
  <c r="M26" i="2"/>
  <c r="N26" i="2"/>
  <c r="M15" i="1" s="1"/>
  <c r="C7" i="1"/>
  <c r="C10" i="1" s="1"/>
  <c r="H14" i="1"/>
  <c r="K14" i="1"/>
  <c r="L14" i="1"/>
  <c r="D13" i="1"/>
  <c r="D14" i="1" s="1"/>
  <c r="E13" i="1"/>
  <c r="E14" i="1" s="1"/>
  <c r="F13" i="1"/>
  <c r="G13" i="1"/>
  <c r="G14" i="1" s="1"/>
  <c r="H13" i="1"/>
  <c r="I13" i="1"/>
  <c r="I14" i="1" s="1"/>
  <c r="J13" i="1"/>
  <c r="J14" i="1" s="1"/>
  <c r="K13" i="1"/>
  <c r="L13" i="1"/>
  <c r="M13" i="1"/>
  <c r="M14" i="1" s="1"/>
  <c r="E15" i="1"/>
  <c r="F15" i="1"/>
  <c r="G15" i="1"/>
  <c r="H15" i="1"/>
  <c r="H16" i="1" s="1"/>
  <c r="H17" i="1" s="1"/>
  <c r="I15" i="1"/>
  <c r="J15" i="1"/>
  <c r="J16" i="1" s="1"/>
  <c r="L15" i="1"/>
  <c r="L16" i="1" s="1"/>
  <c r="C26" i="2"/>
  <c r="B15" i="1" s="1"/>
  <c r="B10" i="1"/>
  <c r="B9" i="1"/>
  <c r="B13" i="1" s="1"/>
  <c r="B14" i="1" s="1"/>
  <c r="E16" i="1" l="1"/>
  <c r="E19" i="1" s="1"/>
  <c r="E20" i="1" s="1"/>
  <c r="M16" i="1"/>
  <c r="F16" i="1"/>
  <c r="F19" i="1" s="1"/>
  <c r="F20" i="1" s="1"/>
  <c r="G16" i="1"/>
  <c r="C9" i="1"/>
  <c r="I16" i="1"/>
  <c r="I17" i="1" s="1"/>
  <c r="F14" i="1"/>
  <c r="D16" i="1"/>
  <c r="D19" i="1" s="1"/>
  <c r="D20" i="1" s="1"/>
  <c r="L17" i="1"/>
  <c r="L19" i="1"/>
  <c r="L20" i="1" s="1"/>
  <c r="G19" i="1"/>
  <c r="G20" i="1" s="1"/>
  <c r="G17" i="1"/>
  <c r="M17" i="1"/>
  <c r="M19" i="1"/>
  <c r="M20" i="1" s="1"/>
  <c r="K17" i="1"/>
  <c r="K19" i="1"/>
  <c r="K20" i="1" s="1"/>
  <c r="J17" i="1"/>
  <c r="J19" i="1"/>
  <c r="J20" i="1" s="1"/>
  <c r="E17" i="1"/>
  <c r="H19" i="1"/>
  <c r="H20" i="1" s="1"/>
  <c r="F17" i="1"/>
  <c r="C13" i="1"/>
  <c r="C14" i="1" s="1"/>
  <c r="B16" i="1"/>
  <c r="I19" i="1" l="1"/>
  <c r="I20" i="1" s="1"/>
  <c r="D17" i="1"/>
  <c r="C16" i="1"/>
  <c r="C19" i="1" s="1"/>
  <c r="C20" i="1" s="1"/>
  <c r="B17" i="1"/>
  <c r="B19" i="1"/>
  <c r="B20" i="1" s="1"/>
  <c r="C17" i="1" l="1"/>
</calcChain>
</file>

<file path=xl/sharedStrings.xml><?xml version="1.0" encoding="utf-8"?>
<sst xmlns="http://schemas.openxmlformats.org/spreadsheetml/2006/main" count="79" uniqueCount="76">
  <si>
    <t>Faturamento</t>
  </si>
  <si>
    <t>DRE</t>
  </si>
  <si>
    <t>Custo (CMV)</t>
  </si>
  <si>
    <t>Simples (DAS)</t>
  </si>
  <si>
    <t>Custo (CMD)</t>
  </si>
  <si>
    <t>Margem de Contribuição</t>
  </si>
  <si>
    <t>Taxas Marketplaces</t>
  </si>
  <si>
    <t>Devolução</t>
  </si>
  <si>
    <t>Custos / Despesas</t>
  </si>
  <si>
    <t>Vencimento</t>
  </si>
  <si>
    <t>Luz</t>
  </si>
  <si>
    <t>Contador</t>
  </si>
  <si>
    <t>IPTU</t>
  </si>
  <si>
    <t>DAS</t>
  </si>
  <si>
    <t>Bling</t>
  </si>
  <si>
    <t>Pro Labore</t>
  </si>
  <si>
    <t>Embalagem</t>
  </si>
  <si>
    <t>X</t>
  </si>
  <si>
    <t>Internet/Tel</t>
  </si>
  <si>
    <t>Loja Virtual</t>
  </si>
  <si>
    <t>Total</t>
  </si>
  <si>
    <t>Folha de Pagamento</t>
  </si>
  <si>
    <t>Benefícios</t>
  </si>
  <si>
    <t>INSS</t>
  </si>
  <si>
    <t>FGTS</t>
  </si>
  <si>
    <t>Lucro Operacional</t>
  </si>
  <si>
    <t>Margem de LO</t>
  </si>
  <si>
    <t>Despesas Financeiras</t>
  </si>
  <si>
    <t>ADS Mercado Livre</t>
  </si>
  <si>
    <t>Google ADS</t>
  </si>
  <si>
    <t>Lucro Líquido</t>
  </si>
  <si>
    <t>Margem de LL</t>
  </si>
  <si>
    <t>Lucro Bruto</t>
  </si>
  <si>
    <t>Parceiros Onicanal</t>
  </si>
  <si>
    <t>ERP Bling</t>
  </si>
  <si>
    <t>Utilize o cupom: #onicanal04 e garanta 4 meses grátis no ERP Bling</t>
  </si>
  <si>
    <t>Página para inscrição: https://www.bling.com.br/planos-e-precos</t>
  </si>
  <si>
    <t>Meliplus</t>
  </si>
  <si>
    <t>15% de Desconto com o cupom de desconto: ONICANAL15</t>
  </si>
  <si>
    <t>Para aplicar o  cupom, compre pelo link: https://hotm.art/meliplus-onicanal</t>
  </si>
  <si>
    <t>Shopeeplus</t>
  </si>
  <si>
    <t>Para aplicar o  cupom, compre pelo link: hotm.art/shopeeplus-onicanal</t>
  </si>
  <si>
    <t>Marketplace Olist</t>
  </si>
  <si>
    <t>Cadastre pelo link abaixo e receba 30% de desconto na primeira mensalidade de qualquer um dos planos: lite, basic e pro! Após o cadastro você pode contratar o plano ou aguardar contato da equipe do Olist.</t>
  </si>
  <si>
    <t>https://download.olist.com/parceiros-onicanal-sup</t>
  </si>
  <si>
    <t>Código Shop</t>
  </si>
  <si>
    <t>Use o cupom de desconto  ONICANAL e garanta 15% de desconto na compra de seus EAN (código de barras).</t>
  </si>
  <si>
    <t>Link para comprar: https://www.codigoshop.com.br/</t>
  </si>
  <si>
    <t>Melhor Envio</t>
  </si>
  <si>
    <t>Use o cupom de desconto  ONICANAL e garanta 10% de desconto nos 10 primeiros envios através do link:</t>
  </si>
  <si>
    <t>http://blingers.com.br/melhorenvio</t>
  </si>
  <si>
    <t>Full Commerce</t>
  </si>
  <si>
    <r>
      <t>25%  OFF com o cupom de desconto ONICANAL25 no grupo de importação </t>
    </r>
    <r>
      <rPr>
        <b/>
        <sz val="13"/>
        <color rgb="FF54595F"/>
        <rFont val="Inherit"/>
      </rPr>
      <t>FULL COMMERCE.</t>
    </r>
    <r>
      <rPr>
        <sz val="13"/>
        <color rgb="FF54595F"/>
        <rFont val="Inherit"/>
      </rPr>
      <t> comprando pelo link:</t>
    </r>
  </si>
  <si>
    <t>https://hotm.art/fullcommerce-onicanal</t>
  </si>
  <si>
    <t>Tray</t>
  </si>
  <si>
    <t>Use o cupom ONICANAL20 e garanta 20% de desconto na primeira mensalidade.</t>
  </si>
  <si>
    <t>Link para assinar: http://www.tray.com.br/parceria/onicanal/</t>
  </si>
  <si>
    <t>Jivochat</t>
  </si>
  <si>
    <r>
      <t>Compre pelo link abaixo, utilizando o cupom de desconto </t>
    </r>
    <r>
      <rPr>
        <b/>
        <sz val="13"/>
        <color rgb="FF54595F"/>
        <rFont val="Inherit"/>
      </rPr>
      <t>blackjivo</t>
    </r>
    <r>
      <rPr>
        <sz val="13"/>
        <color rgb="FF54595F"/>
        <rFont val="Inherit"/>
      </rPr>
      <t> e garanta 30%  OFF</t>
    </r>
  </si>
  <si>
    <t>https://www.jivochat.com.br/?partner_id=37226</t>
  </si>
  <si>
    <t>Nuvemshop</t>
  </si>
  <si>
    <t>Se inscreva pelo nosso link e  garanta 30 dias grátis + 25% de desconto na primeira mensalidade paga.</t>
  </si>
  <si>
    <t>Link para assinar: https://www.nuvemshop.com.br/partners/onicanal</t>
  </si>
  <si>
    <t>Shopee Ads Explorer</t>
  </si>
  <si>
    <t>50% de desconto com o cupom ONICANAL50, comprando pelo link:</t>
  </si>
  <si>
    <t>https://hotmart.com/product/shopee-ads-explorer/Q59342249M</t>
  </si>
  <si>
    <t>Fornecedores para e-commerce</t>
  </si>
  <si>
    <t>Garanta 50% OFF com o cupom de desconto QUEROFORNECEDORES, comprando pelo link abaixo:</t>
  </si>
  <si>
    <t>https://www.hotmart.com/product/fornecedores-para-e-commerce/S61404810S</t>
  </si>
  <si>
    <t>Loja Integrada</t>
  </si>
  <si>
    <t>10% de desconto em serviços da Loja de Serviços</t>
  </si>
  <si>
    <t>Link para inscrever:</t>
  </si>
  <si>
    <t>https://sua.lojaintegrada.com.br/5x8GRyH1t</t>
  </si>
  <si>
    <t>DOOCA Commerce</t>
  </si>
  <si>
    <t>Faça o cadastro pelo nosso link: https://cadastro.dooca.store?partner=c4ee2dcbc6d4cb0f8269b76b81c574a9</t>
  </si>
  <si>
    <t>E utilize o cupom DOOCA25 para ganhar 25% para as primeiras 4 mensalidades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</si>
</sst>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0.0%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FFFF"/>
      <name val="Lato"/>
      <family val="2"/>
    </font>
    <font>
      <b/>
      <sz val="34"/>
      <color rgb="FFDD0000"/>
      <name val="Montserrat"/>
      <family val="3"/>
    </font>
    <font>
      <sz val="13"/>
      <color rgb="FF54595F"/>
      <name val="Inherit"/>
    </font>
    <font>
      <b/>
      <sz val="13"/>
      <color rgb="FF54595F"/>
      <name val="Inherit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8C2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Font="1" applyBorder="1"/>
    <xf numFmtId="0" fontId="1" fillId="2" borderId="1" xfId="0" applyFont="1" applyFill="1" applyBorder="1"/>
    <xf numFmtId="17" fontId="1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 indent="8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F18C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246235</xdr:colOff>
      <xdr:row>0</xdr:row>
      <xdr:rowOff>28575</xdr:rowOff>
    </xdr:from>
    <xdr:to>
      <xdr:col>4</xdr:col>
      <xdr:colOff>314325</xdr:colOff>
      <xdr:row>4</xdr:row>
      <xdr:rowOff>180975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372EC5F-0828-418E-A804-14E3E160F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35" y="28575"/>
          <a:ext cx="412574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2581275</xdr:colOff>
      <xdr:row>6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B32734C-72BE-411B-94CE-2C502FC71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065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2581275</xdr:colOff>
      <xdr:row>15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FC7E78B-1E55-41AE-92A0-CB1F132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2581275</xdr:colOff>
      <xdr:row>24</xdr:row>
      <xdr:rowOff>133350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69ACCE7-1131-460F-A605-9C2E817AB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8780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2581275</xdr:colOff>
      <xdr:row>33</xdr:row>
      <xdr:rowOff>133350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3DF8A0D-E542-4896-80B9-20E3E5FE7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1710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2581275</xdr:colOff>
      <xdr:row>42</xdr:row>
      <xdr:rowOff>133350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D57CD2C-FC5F-426A-B3DE-8AFFBB290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8005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2581275</xdr:colOff>
      <xdr:row>51</xdr:row>
      <xdr:rowOff>133350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D06B2E7-0E98-48C8-9130-B1C20685D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4285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2257425</xdr:colOff>
      <xdr:row>60</xdr:row>
      <xdr:rowOff>133350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15021EE-DEE5-46EA-988D-D40328E45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86500"/>
          <a:ext cx="225742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2581275</xdr:colOff>
      <xdr:row>69</xdr:row>
      <xdr:rowOff>133350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A906C46-853F-4CFF-B390-55C4D0022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6835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2581275</xdr:colOff>
      <xdr:row>78</xdr:row>
      <xdr:rowOff>133350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A39A9A7B-CC7E-451B-AD25-FE01C6BF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4525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2257425</xdr:colOff>
      <xdr:row>87</xdr:row>
      <xdr:rowOff>133350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40139719-4922-4835-BA5E-25862B117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41200"/>
          <a:ext cx="225742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2581275</xdr:colOff>
      <xdr:row>96</xdr:row>
      <xdr:rowOff>133350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73A3219C-5F58-463E-AB17-EEB998C79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83730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2581275</xdr:colOff>
      <xdr:row>105</xdr:row>
      <xdr:rowOff>133350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9435DA7-9407-4F25-95D1-368A5A416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91425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2581275</xdr:colOff>
      <xdr:row>114</xdr:row>
      <xdr:rowOff>133350</xdr:rowOff>
    </xdr:to>
    <xdr:pic>
      <xdr:nvPicPr>
        <xdr:cNvPr id="14" name="Imagem 13" descr="cupom de desconto loja integrada">
          <a:extLst>
            <a:ext uri="{FF2B5EF4-FFF2-40B4-BE49-F238E27FC236}">
              <a16:creationId xmlns:a16="http://schemas.microsoft.com/office/drawing/2014/main" id="{68065751-BB6D-4FF7-AE8F-44A93D74F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3905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2581275</xdr:colOff>
      <xdr:row>124</xdr:row>
      <xdr:rowOff>133350</xdr:rowOff>
    </xdr:to>
    <xdr:pic>
      <xdr:nvPicPr>
        <xdr:cNvPr id="15" name="Imagem 14" descr="cupom dooca">
          <a:extLst>
            <a:ext uri="{FF2B5EF4-FFF2-40B4-BE49-F238E27FC236}">
              <a16:creationId xmlns:a16="http://schemas.microsoft.com/office/drawing/2014/main" id="{17B094CA-95FD-4535-8993-27F18AB6F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5405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2581275</xdr:colOff>
      <xdr:row>6</xdr:row>
      <xdr:rowOff>133350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554123F-863A-4498-BB8F-638304B6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065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2581275</xdr:colOff>
      <xdr:row>15</xdr:row>
      <xdr:rowOff>133350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8FC802CF-F502-4E02-A117-55879A08D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2581275</xdr:colOff>
      <xdr:row>24</xdr:row>
      <xdr:rowOff>133350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9122D4B5-A6BA-417D-8FA4-2A4801E7B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8780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2581275</xdr:colOff>
      <xdr:row>33</xdr:row>
      <xdr:rowOff>133350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6BAC59CA-ADE6-41B3-A614-CB20D5859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1710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2581275</xdr:colOff>
      <xdr:row>42</xdr:row>
      <xdr:rowOff>133350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1987F319-BE12-4432-B56B-9B93B1430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8005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2581275</xdr:colOff>
      <xdr:row>51</xdr:row>
      <xdr:rowOff>133350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8C577974-8F4B-43D6-AFBA-927DC5C70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4285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2257425</xdr:colOff>
      <xdr:row>60</xdr:row>
      <xdr:rowOff>133350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B2A91DD4-08D7-4F1A-A425-5BA4B6570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86500"/>
          <a:ext cx="225742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2581275</xdr:colOff>
      <xdr:row>69</xdr:row>
      <xdr:rowOff>133350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4F4B186A-39D7-4694-9957-A2A737F10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6835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2581275</xdr:colOff>
      <xdr:row>78</xdr:row>
      <xdr:rowOff>133350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C038EA47-F407-4B88-AE2D-CBB8DC14C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4525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2257425</xdr:colOff>
      <xdr:row>87</xdr:row>
      <xdr:rowOff>133350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A0BABB58-97CD-4797-A892-6278E0945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41200"/>
          <a:ext cx="225742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2581275</xdr:colOff>
      <xdr:row>96</xdr:row>
      <xdr:rowOff>133350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13213A84-7694-4461-9B93-7934CB86A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83730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2581275</xdr:colOff>
      <xdr:row>105</xdr:row>
      <xdr:rowOff>133350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AD30703-F921-4C09-AF01-0AABBBB23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91425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2581275</xdr:colOff>
      <xdr:row>114</xdr:row>
      <xdr:rowOff>133350</xdr:rowOff>
    </xdr:to>
    <xdr:pic>
      <xdr:nvPicPr>
        <xdr:cNvPr id="28" name="Imagem 27" descr="cupom de desconto loja integrada">
          <a:extLst>
            <a:ext uri="{FF2B5EF4-FFF2-40B4-BE49-F238E27FC236}">
              <a16:creationId xmlns:a16="http://schemas.microsoft.com/office/drawing/2014/main" id="{659E37F5-2C78-4FC2-B190-A0CB35AC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3905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2581275</xdr:colOff>
      <xdr:row>124</xdr:row>
      <xdr:rowOff>133350</xdr:rowOff>
    </xdr:to>
    <xdr:pic>
      <xdr:nvPicPr>
        <xdr:cNvPr id="29" name="Imagem 28" descr="cupom dooca">
          <a:extLst>
            <a:ext uri="{FF2B5EF4-FFF2-40B4-BE49-F238E27FC236}">
              <a16:creationId xmlns:a16="http://schemas.microsoft.com/office/drawing/2014/main" id="{6C72C4F7-FA03-4154-B619-3C67ABC2C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54050"/>
          <a:ext cx="25812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y.com.br/parceria/onicanal/" TargetMode="External"/><Relationship Id="rId13" Type="http://schemas.openxmlformats.org/officeDocument/2006/relationships/hyperlink" Target="https://sua.lojaintegrada.com.br/5x8GRyH1t" TargetMode="External"/><Relationship Id="rId3" Type="http://schemas.openxmlformats.org/officeDocument/2006/relationships/hyperlink" Target="http://hotm.art/shopeeplus-onicanal" TargetMode="External"/><Relationship Id="rId7" Type="http://schemas.openxmlformats.org/officeDocument/2006/relationships/hyperlink" Target="https://hotm.art/fullcommerce-onicanal" TargetMode="External"/><Relationship Id="rId12" Type="http://schemas.openxmlformats.org/officeDocument/2006/relationships/hyperlink" Target="https://www.hotmart.com/product/fornecedores-para-e-commerce/S61404810S" TargetMode="External"/><Relationship Id="rId2" Type="http://schemas.openxmlformats.org/officeDocument/2006/relationships/hyperlink" Target="https://hotm.art/meliplus-onicanal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bling.com.br/planos-e-precos" TargetMode="External"/><Relationship Id="rId6" Type="http://schemas.openxmlformats.org/officeDocument/2006/relationships/hyperlink" Target="http://blingers.com.br/melhorenvio" TargetMode="External"/><Relationship Id="rId11" Type="http://schemas.openxmlformats.org/officeDocument/2006/relationships/hyperlink" Target="https://hotmart.com/product/shopee-ads-explorer/Q59342249M" TargetMode="External"/><Relationship Id="rId5" Type="http://schemas.openxmlformats.org/officeDocument/2006/relationships/hyperlink" Target="https://www.codigoshop.com.br/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www.nuvemshop.com.br/partners/onicanal" TargetMode="External"/><Relationship Id="rId4" Type="http://schemas.openxmlformats.org/officeDocument/2006/relationships/hyperlink" Target="https://download.olist.com/parceiros-onicanal-sup" TargetMode="External"/><Relationship Id="rId9" Type="http://schemas.openxmlformats.org/officeDocument/2006/relationships/hyperlink" Target="https://www.jivochat.com.br/?partner_id=37226" TargetMode="External"/><Relationship Id="rId14" Type="http://schemas.openxmlformats.org/officeDocument/2006/relationships/hyperlink" Target="https://cadastro.dooca.store/?partner=c4ee2dcbc6d4cb0f8269b76b81c574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07C2-0C82-4804-8C3A-87878BB7D787}">
  <dimension ref="A1:N20"/>
  <sheetViews>
    <sheetView workbookViewId="0">
      <selection activeCell="B26" sqref="B26"/>
    </sheetView>
  </sheetViews>
  <sheetFormatPr defaultRowHeight="15"/>
  <cols>
    <col min="1" max="1" width="23.140625" bestFit="1" customWidth="1"/>
    <col min="2" max="13" width="12.5703125" style="2" customWidth="1"/>
  </cols>
  <sheetData>
    <row r="1" spans="1:1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4" ht="24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4">
      <c r="A6" s="12" t="s">
        <v>1</v>
      </c>
      <c r="B6" s="13">
        <v>44562</v>
      </c>
      <c r="C6" s="13">
        <v>44593</v>
      </c>
      <c r="D6" s="13">
        <v>44621</v>
      </c>
      <c r="E6" s="13">
        <v>44652</v>
      </c>
      <c r="F6" s="13">
        <v>44682</v>
      </c>
      <c r="G6" s="13">
        <v>44713</v>
      </c>
      <c r="H6" s="13">
        <v>44743</v>
      </c>
      <c r="I6" s="13">
        <v>44774</v>
      </c>
      <c r="J6" s="13">
        <v>44805</v>
      </c>
      <c r="K6" s="13">
        <v>44835</v>
      </c>
      <c r="L6" s="13">
        <v>44866</v>
      </c>
      <c r="M6" s="13">
        <v>44896</v>
      </c>
    </row>
    <row r="7" spans="1:14">
      <c r="A7" s="3" t="s">
        <v>0</v>
      </c>
      <c r="B7" s="8">
        <v>100000</v>
      </c>
      <c r="C7" s="8">
        <f>800*100</f>
        <v>80000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4">
      <c r="A8" s="3" t="s">
        <v>2</v>
      </c>
      <c r="B8" s="8">
        <v>54800</v>
      </c>
      <c r="C8" s="8">
        <f>800*57.54</f>
        <v>46032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>
      <c r="A9" s="3" t="s">
        <v>3</v>
      </c>
      <c r="B9" s="8">
        <f>B7*0.04</f>
        <v>4000</v>
      </c>
      <c r="C9" s="8">
        <f>C7*0.04</f>
        <v>3200</v>
      </c>
      <c r="D9" s="8"/>
      <c r="E9" s="8"/>
      <c r="F9" s="8"/>
      <c r="G9" s="8"/>
      <c r="H9" s="8"/>
      <c r="I9" s="8"/>
      <c r="J9" s="8"/>
      <c r="K9" s="8"/>
      <c r="L9" s="8"/>
      <c r="M9" s="8"/>
      <c r="N9" s="1"/>
    </row>
    <row r="10" spans="1:14">
      <c r="A10" s="3" t="s">
        <v>6</v>
      </c>
      <c r="B10" s="8">
        <f>B7*0.2</f>
        <v>20000</v>
      </c>
      <c r="C10" s="8">
        <f>C7*0.2</f>
        <v>16000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>
      <c r="A11" s="3" t="s">
        <v>7</v>
      </c>
      <c r="B11" s="8">
        <v>2000</v>
      </c>
      <c r="C11" s="8">
        <v>0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4">
      <c r="A12" s="3" t="s">
        <v>4</v>
      </c>
      <c r="B12" s="8">
        <v>1000</v>
      </c>
      <c r="C12" s="8">
        <v>0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4">
      <c r="A13" s="3" t="s">
        <v>32</v>
      </c>
      <c r="B13" s="8">
        <f>B7-B8-B9-B10-B11+B12</f>
        <v>20200</v>
      </c>
      <c r="C13" s="8">
        <f t="shared" ref="C13:M13" si="0">C7-C8-C9-C10-C11+C12</f>
        <v>14768</v>
      </c>
      <c r="D13" s="8">
        <f t="shared" si="0"/>
        <v>0</v>
      </c>
      <c r="E13" s="8">
        <f t="shared" si="0"/>
        <v>0</v>
      </c>
      <c r="F13" s="8">
        <f t="shared" si="0"/>
        <v>0</v>
      </c>
      <c r="G13" s="8">
        <f t="shared" si="0"/>
        <v>0</v>
      </c>
      <c r="H13" s="8">
        <f t="shared" si="0"/>
        <v>0</v>
      </c>
      <c r="I13" s="8">
        <f t="shared" si="0"/>
        <v>0</v>
      </c>
      <c r="J13" s="8">
        <f t="shared" si="0"/>
        <v>0</v>
      </c>
      <c r="K13" s="8">
        <f t="shared" si="0"/>
        <v>0</v>
      </c>
      <c r="L13" s="8">
        <f t="shared" si="0"/>
        <v>0</v>
      </c>
      <c r="M13" s="8">
        <f t="shared" si="0"/>
        <v>0</v>
      </c>
    </row>
    <row r="14" spans="1:14">
      <c r="A14" s="6" t="s">
        <v>5</v>
      </c>
      <c r="B14" s="9">
        <f>B13/B7</f>
        <v>0.20200000000000001</v>
      </c>
      <c r="C14" s="9">
        <f t="shared" ref="C14:M14" si="1">C13/C7</f>
        <v>0.18459999999999999</v>
      </c>
      <c r="D14" s="9" t="e">
        <f t="shared" si="1"/>
        <v>#DIV/0!</v>
      </c>
      <c r="E14" s="9" t="e">
        <f t="shared" si="1"/>
        <v>#DIV/0!</v>
      </c>
      <c r="F14" s="9" t="e">
        <f t="shared" si="1"/>
        <v>#DIV/0!</v>
      </c>
      <c r="G14" s="9" t="e">
        <f t="shared" si="1"/>
        <v>#DIV/0!</v>
      </c>
      <c r="H14" s="9" t="e">
        <f t="shared" si="1"/>
        <v>#DIV/0!</v>
      </c>
      <c r="I14" s="9" t="e">
        <f t="shared" si="1"/>
        <v>#DIV/0!</v>
      </c>
      <c r="J14" s="9" t="e">
        <f t="shared" si="1"/>
        <v>#DIV/0!</v>
      </c>
      <c r="K14" s="9" t="e">
        <f t="shared" si="1"/>
        <v>#DIV/0!</v>
      </c>
      <c r="L14" s="9" t="e">
        <f t="shared" si="1"/>
        <v>#DIV/0!</v>
      </c>
      <c r="M14" s="9" t="e">
        <f t="shared" si="1"/>
        <v>#DIV/0!</v>
      </c>
    </row>
    <row r="15" spans="1:14">
      <c r="A15" s="3" t="s">
        <v>8</v>
      </c>
      <c r="B15" s="8">
        <f>CUSTOS!C26</f>
        <v>6159</v>
      </c>
      <c r="C15" s="8">
        <f>CUSTOS!D26</f>
        <v>7414</v>
      </c>
      <c r="D15" s="8">
        <f>CUSTOS!E26</f>
        <v>0</v>
      </c>
      <c r="E15" s="8">
        <f>CUSTOS!F26</f>
        <v>0</v>
      </c>
      <c r="F15" s="8">
        <f>CUSTOS!G26</f>
        <v>0</v>
      </c>
      <c r="G15" s="8">
        <f>CUSTOS!H26</f>
        <v>0</v>
      </c>
      <c r="H15" s="8">
        <f>CUSTOS!I26</f>
        <v>0</v>
      </c>
      <c r="I15" s="8">
        <f>CUSTOS!J26</f>
        <v>0</v>
      </c>
      <c r="J15" s="8">
        <f>CUSTOS!K26</f>
        <v>0</v>
      </c>
      <c r="K15" s="8">
        <f>CUSTOS!L26</f>
        <v>0</v>
      </c>
      <c r="L15" s="8">
        <f>CUSTOS!M26</f>
        <v>0</v>
      </c>
      <c r="M15" s="8">
        <f>CUSTOS!N26</f>
        <v>0</v>
      </c>
    </row>
    <row r="16" spans="1:14">
      <c r="A16" s="6" t="s">
        <v>25</v>
      </c>
      <c r="B16" s="8">
        <f>B13-B15</f>
        <v>14041</v>
      </c>
      <c r="C16" s="8">
        <f t="shared" ref="C16:M16" si="2">C13-C15</f>
        <v>7354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8">
        <f t="shared" si="2"/>
        <v>0</v>
      </c>
      <c r="I16" s="8">
        <f t="shared" si="2"/>
        <v>0</v>
      </c>
      <c r="J16" s="8">
        <f t="shared" si="2"/>
        <v>0</v>
      </c>
      <c r="K16" s="8">
        <f t="shared" si="2"/>
        <v>0</v>
      </c>
      <c r="L16" s="8">
        <f t="shared" si="2"/>
        <v>0</v>
      </c>
      <c r="M16" s="8">
        <f t="shared" si="2"/>
        <v>0</v>
      </c>
    </row>
    <row r="17" spans="1:13">
      <c r="A17" s="3" t="s">
        <v>26</v>
      </c>
      <c r="B17" s="10">
        <f>B16/B7</f>
        <v>0.14041000000000001</v>
      </c>
      <c r="C17" s="10">
        <f t="shared" ref="C17:M17" si="3">C16/C7</f>
        <v>9.1925000000000007E-2</v>
      </c>
      <c r="D17" s="10" t="e">
        <f t="shared" si="3"/>
        <v>#DIV/0!</v>
      </c>
      <c r="E17" s="10" t="e">
        <f t="shared" si="3"/>
        <v>#DIV/0!</v>
      </c>
      <c r="F17" s="10" t="e">
        <f t="shared" si="3"/>
        <v>#DIV/0!</v>
      </c>
      <c r="G17" s="10" t="e">
        <f t="shared" si="3"/>
        <v>#DIV/0!</v>
      </c>
      <c r="H17" s="10" t="e">
        <f t="shared" si="3"/>
        <v>#DIV/0!</v>
      </c>
      <c r="I17" s="10" t="e">
        <f t="shared" si="3"/>
        <v>#DIV/0!</v>
      </c>
      <c r="J17" s="10" t="e">
        <f t="shared" si="3"/>
        <v>#DIV/0!</v>
      </c>
      <c r="K17" s="10" t="e">
        <f t="shared" si="3"/>
        <v>#DIV/0!</v>
      </c>
      <c r="L17" s="10" t="e">
        <f t="shared" si="3"/>
        <v>#DIV/0!</v>
      </c>
      <c r="M17" s="10" t="e">
        <f t="shared" si="3"/>
        <v>#DIV/0!</v>
      </c>
    </row>
    <row r="18" spans="1:13">
      <c r="A18" s="11" t="s">
        <v>27</v>
      </c>
      <c r="B18" s="8"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" t="s">
        <v>30</v>
      </c>
      <c r="B19" s="7">
        <f>(B16-B18)</f>
        <v>14041</v>
      </c>
      <c r="C19" s="7">
        <f t="shared" ref="C19:M19" si="4">(C16-C18)</f>
        <v>7354</v>
      </c>
      <c r="D19" s="7">
        <f t="shared" si="4"/>
        <v>0</v>
      </c>
      <c r="E19" s="7">
        <f t="shared" si="4"/>
        <v>0</v>
      </c>
      <c r="F19" s="7">
        <f t="shared" si="4"/>
        <v>0</v>
      </c>
      <c r="G19" s="7">
        <f t="shared" si="4"/>
        <v>0</v>
      </c>
      <c r="H19" s="7">
        <f t="shared" si="4"/>
        <v>0</v>
      </c>
      <c r="I19" s="7">
        <f t="shared" si="4"/>
        <v>0</v>
      </c>
      <c r="J19" s="7">
        <f t="shared" si="4"/>
        <v>0</v>
      </c>
      <c r="K19" s="7">
        <f t="shared" si="4"/>
        <v>0</v>
      </c>
      <c r="L19" s="7">
        <f t="shared" si="4"/>
        <v>0</v>
      </c>
      <c r="M19" s="7">
        <f t="shared" si="4"/>
        <v>0</v>
      </c>
    </row>
    <row r="20" spans="1:13">
      <c r="A20" s="6" t="s">
        <v>31</v>
      </c>
      <c r="B20" s="9">
        <f>B19/B7</f>
        <v>0.14041000000000001</v>
      </c>
      <c r="C20" s="9">
        <f t="shared" ref="C20:M20" si="5">C19/C7</f>
        <v>9.1925000000000007E-2</v>
      </c>
      <c r="D20" s="9" t="e">
        <f t="shared" si="5"/>
        <v>#DIV/0!</v>
      </c>
      <c r="E20" s="9" t="e">
        <f t="shared" si="5"/>
        <v>#DIV/0!</v>
      </c>
      <c r="F20" s="9" t="e">
        <f t="shared" si="5"/>
        <v>#DIV/0!</v>
      </c>
      <c r="G20" s="9" t="e">
        <f t="shared" si="5"/>
        <v>#DIV/0!</v>
      </c>
      <c r="H20" s="9" t="e">
        <f t="shared" si="5"/>
        <v>#DIV/0!</v>
      </c>
      <c r="I20" s="9" t="e">
        <f t="shared" si="5"/>
        <v>#DIV/0!</v>
      </c>
      <c r="J20" s="9" t="e">
        <f t="shared" si="5"/>
        <v>#DIV/0!</v>
      </c>
      <c r="K20" s="9" t="e">
        <f t="shared" si="5"/>
        <v>#DIV/0!</v>
      </c>
      <c r="L20" s="9" t="e">
        <f t="shared" si="5"/>
        <v>#DIV/0!</v>
      </c>
      <c r="M20" s="9" t="e">
        <f t="shared" si="5"/>
        <v>#DIV/0!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F035-82D9-4AEA-BDF3-ADCF88AA4BE2}">
  <dimension ref="A1:N26"/>
  <sheetViews>
    <sheetView tabSelected="1" workbookViewId="0">
      <selection activeCell="G12" sqref="G12"/>
    </sheetView>
  </sheetViews>
  <sheetFormatPr defaultRowHeight="15"/>
  <cols>
    <col min="1" max="1" width="19.28515625" bestFit="1" customWidth="1"/>
    <col min="2" max="2" width="11.85546875" style="2" bestFit="1" customWidth="1"/>
    <col min="3" max="3" width="12.7109375" bestFit="1" customWidth="1"/>
    <col min="4" max="4" width="11.42578125" customWidth="1"/>
  </cols>
  <sheetData>
    <row r="1" spans="1:14">
      <c r="A1" s="12" t="s">
        <v>8</v>
      </c>
      <c r="B1" s="23" t="s">
        <v>9</v>
      </c>
      <c r="C1" s="13">
        <v>44562</v>
      </c>
      <c r="D1" s="13">
        <v>44593</v>
      </c>
      <c r="E1" s="13">
        <v>44621</v>
      </c>
      <c r="F1" s="13">
        <v>44652</v>
      </c>
      <c r="G1" s="13">
        <v>44682</v>
      </c>
      <c r="H1" s="13">
        <v>44713</v>
      </c>
      <c r="I1" s="13">
        <v>44743</v>
      </c>
      <c r="J1" s="13">
        <v>44774</v>
      </c>
      <c r="K1" s="13">
        <v>44805</v>
      </c>
      <c r="L1" s="13">
        <v>44835</v>
      </c>
      <c r="M1" s="13">
        <v>44866</v>
      </c>
      <c r="N1" s="13">
        <v>44896</v>
      </c>
    </row>
    <row r="2" spans="1:14">
      <c r="A2" s="3" t="s">
        <v>10</v>
      </c>
      <c r="B2" s="4">
        <v>5</v>
      </c>
      <c r="C2" s="8">
        <v>40</v>
      </c>
      <c r="D2" s="8">
        <v>40</v>
      </c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>
      <c r="A3" s="3" t="s">
        <v>11</v>
      </c>
      <c r="B3" s="4">
        <v>10</v>
      </c>
      <c r="C3" s="8">
        <v>450</v>
      </c>
      <c r="D3" s="8">
        <v>450</v>
      </c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3" t="s">
        <v>18</v>
      </c>
      <c r="B4" s="4">
        <v>10</v>
      </c>
      <c r="C4" s="8">
        <v>100</v>
      </c>
      <c r="D4" s="8">
        <v>100</v>
      </c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>
      <c r="A5" s="3" t="s">
        <v>12</v>
      </c>
      <c r="B5" s="4">
        <v>15</v>
      </c>
      <c r="C5" s="8">
        <v>300</v>
      </c>
      <c r="D5" s="8">
        <v>300</v>
      </c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3" t="s">
        <v>13</v>
      </c>
      <c r="B6" s="4">
        <v>20</v>
      </c>
      <c r="C6" s="8">
        <v>3500</v>
      </c>
      <c r="D6" s="8">
        <v>4000</v>
      </c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3" t="s">
        <v>14</v>
      </c>
      <c r="B7" s="4">
        <v>20</v>
      </c>
      <c r="C7" s="8">
        <v>50</v>
      </c>
      <c r="D7" s="8">
        <v>75</v>
      </c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3" t="s">
        <v>15</v>
      </c>
      <c r="B8" s="4">
        <v>20</v>
      </c>
      <c r="C8" s="8">
        <v>2000</v>
      </c>
      <c r="D8" s="8">
        <v>2000</v>
      </c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3" t="s">
        <v>19</v>
      </c>
      <c r="B9" s="4">
        <v>20</v>
      </c>
      <c r="C9" s="8">
        <v>99</v>
      </c>
      <c r="D9" s="8">
        <v>99</v>
      </c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3" t="s">
        <v>16</v>
      </c>
      <c r="B10" s="4" t="s">
        <v>17</v>
      </c>
      <c r="C10" s="8">
        <v>20</v>
      </c>
      <c r="D10" s="8">
        <v>650</v>
      </c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>
      <c r="A11" s="3" t="s">
        <v>21</v>
      </c>
      <c r="B11" s="4">
        <v>5</v>
      </c>
      <c r="C11" s="8">
        <v>1500</v>
      </c>
      <c r="D11" s="8">
        <v>1500</v>
      </c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>
      <c r="A12" s="3" t="s">
        <v>22</v>
      </c>
      <c r="B12" s="4" t="s">
        <v>17</v>
      </c>
      <c r="C12" s="8">
        <v>300</v>
      </c>
      <c r="D12" s="8">
        <v>300</v>
      </c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>
      <c r="A13" s="3" t="s">
        <v>23</v>
      </c>
      <c r="B13" s="4">
        <v>18</v>
      </c>
      <c r="C13" s="8">
        <v>300</v>
      </c>
      <c r="D13" s="8">
        <v>300</v>
      </c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3" t="s">
        <v>24</v>
      </c>
      <c r="B14" s="4">
        <v>18</v>
      </c>
      <c r="C14" s="8">
        <v>200</v>
      </c>
      <c r="D14" s="8">
        <v>300</v>
      </c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3" t="s">
        <v>28</v>
      </c>
      <c r="B15" s="4"/>
      <c r="C15" s="8">
        <v>500</v>
      </c>
      <c r="D15" s="8">
        <v>800</v>
      </c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3" t="s">
        <v>29</v>
      </c>
      <c r="B16" s="4"/>
      <c r="C16" s="8">
        <v>300</v>
      </c>
      <c r="D16" s="8">
        <v>500</v>
      </c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3"/>
      <c r="B17" s="4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3"/>
      <c r="B18" s="4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3"/>
      <c r="B19" s="4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>
      <c r="A20" s="3"/>
      <c r="B20" s="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>
      <c r="A21" s="3"/>
      <c r="B21" s="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>
      <c r="A22" s="3"/>
      <c r="B22" s="4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>
      <c r="A23" s="3"/>
      <c r="B23" s="4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>
      <c r="A24" s="3"/>
      <c r="B24" s="4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>
      <c r="A25" s="3"/>
      <c r="B25" s="4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>
      <c r="A26" s="1" t="s">
        <v>20</v>
      </c>
      <c r="B26" s="5"/>
      <c r="C26" s="7">
        <f>SUM(C2:C25)-C6</f>
        <v>6159</v>
      </c>
      <c r="D26" s="7">
        <f t="shared" ref="D26:N26" si="0">SUM(D2:D25)-D6</f>
        <v>7414</v>
      </c>
      <c r="E26" s="7">
        <f t="shared" si="0"/>
        <v>0</v>
      </c>
      <c r="F26" s="7">
        <f t="shared" si="0"/>
        <v>0</v>
      </c>
      <c r="G26" s="7">
        <f t="shared" si="0"/>
        <v>0</v>
      </c>
      <c r="H26" s="7">
        <f t="shared" si="0"/>
        <v>0</v>
      </c>
      <c r="I26" s="7">
        <f t="shared" si="0"/>
        <v>0</v>
      </c>
      <c r="J26" s="7">
        <f t="shared" si="0"/>
        <v>0</v>
      </c>
      <c r="K26" s="7">
        <f t="shared" si="0"/>
        <v>0</v>
      </c>
      <c r="L26" s="7">
        <f t="shared" si="0"/>
        <v>0</v>
      </c>
      <c r="M26" s="7">
        <f t="shared" si="0"/>
        <v>0</v>
      </c>
      <c r="N26" s="7">
        <f t="shared" si="0"/>
        <v>0</v>
      </c>
    </row>
  </sheetData>
  <sortState xmlns:xlrd2="http://schemas.microsoft.com/office/spreadsheetml/2017/richdata2" ref="A2:N25">
    <sortCondition ref="B2:B25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263D-8970-40DD-B117-3E78C79998BC}">
  <dimension ref="A1:A128"/>
  <sheetViews>
    <sheetView topLeftCell="A112" workbookViewId="0">
      <selection activeCell="A6" sqref="A6"/>
    </sheetView>
  </sheetViews>
  <sheetFormatPr defaultRowHeight="15"/>
  <cols>
    <col min="1" max="1" width="175.140625" customWidth="1"/>
  </cols>
  <sheetData>
    <row r="1" spans="1:1" ht="51">
      <c r="A1" s="17" t="s">
        <v>33</v>
      </c>
    </row>
    <row r="2" spans="1:1" ht="19.5">
      <c r="A2" s="18"/>
    </row>
    <row r="3" spans="1:1">
      <c r="A3" s="16"/>
    </row>
    <row r="4" spans="1:1">
      <c r="A4" s="16"/>
    </row>
    <row r="5" spans="1:1">
      <c r="A5" s="16"/>
    </row>
    <row r="6" spans="1:1">
      <c r="A6" s="16"/>
    </row>
    <row r="7" spans="1:1">
      <c r="A7" s="19"/>
    </row>
    <row r="8" spans="1:1" ht="16.5">
      <c r="A8" s="20" t="s">
        <v>34</v>
      </c>
    </row>
    <row r="9" spans="1:1" ht="16.5">
      <c r="A9" s="21" t="s">
        <v>35</v>
      </c>
    </row>
    <row r="10" spans="1:1">
      <c r="A10" s="22" t="s">
        <v>36</v>
      </c>
    </row>
    <row r="11" spans="1:1" ht="19.5">
      <c r="A11" s="18"/>
    </row>
    <row r="12" spans="1:1">
      <c r="A12" s="16"/>
    </row>
    <row r="13" spans="1:1">
      <c r="A13" s="16"/>
    </row>
    <row r="14" spans="1:1">
      <c r="A14" s="16"/>
    </row>
    <row r="15" spans="1:1">
      <c r="A15" s="16"/>
    </row>
    <row r="16" spans="1:1">
      <c r="A16" s="19"/>
    </row>
    <row r="17" spans="1:1" ht="16.5">
      <c r="A17" s="20" t="s">
        <v>37</v>
      </c>
    </row>
    <row r="18" spans="1:1" ht="16.5">
      <c r="A18" s="21" t="s">
        <v>38</v>
      </c>
    </row>
    <row r="19" spans="1:1">
      <c r="A19" s="22" t="s">
        <v>39</v>
      </c>
    </row>
    <row r="20" spans="1:1" ht="19.5">
      <c r="A20" s="18"/>
    </row>
    <row r="21" spans="1:1">
      <c r="A21" s="16"/>
    </row>
    <row r="22" spans="1:1">
      <c r="A22" s="16"/>
    </row>
    <row r="23" spans="1:1">
      <c r="A23" s="16"/>
    </row>
    <row r="24" spans="1:1">
      <c r="A24" s="16"/>
    </row>
    <row r="25" spans="1:1">
      <c r="A25" s="19"/>
    </row>
    <row r="26" spans="1:1" ht="16.5">
      <c r="A26" s="20" t="s">
        <v>40</v>
      </c>
    </row>
    <row r="27" spans="1:1" ht="16.5">
      <c r="A27" s="21" t="s">
        <v>38</v>
      </c>
    </row>
    <row r="28" spans="1:1">
      <c r="A28" s="22" t="s">
        <v>41</v>
      </c>
    </row>
    <row r="29" spans="1:1" ht="19.5">
      <c r="A29" s="18"/>
    </row>
    <row r="30" spans="1:1">
      <c r="A30" s="16"/>
    </row>
    <row r="31" spans="1:1">
      <c r="A31" s="16"/>
    </row>
    <row r="32" spans="1:1">
      <c r="A32" s="16"/>
    </row>
    <row r="33" spans="1:1">
      <c r="A33" s="16"/>
    </row>
    <row r="34" spans="1:1">
      <c r="A34" s="19"/>
    </row>
    <row r="35" spans="1:1" ht="16.5">
      <c r="A35" s="20" t="s">
        <v>42</v>
      </c>
    </row>
    <row r="36" spans="1:1" ht="33">
      <c r="A36" s="21" t="s">
        <v>43</v>
      </c>
    </row>
    <row r="37" spans="1:1">
      <c r="A37" s="22" t="s">
        <v>44</v>
      </c>
    </row>
    <row r="38" spans="1:1" ht="19.5">
      <c r="A38" s="18"/>
    </row>
    <row r="39" spans="1:1">
      <c r="A39" s="16"/>
    </row>
    <row r="40" spans="1:1">
      <c r="A40" s="16"/>
    </row>
    <row r="41" spans="1:1">
      <c r="A41" s="16"/>
    </row>
    <row r="42" spans="1:1">
      <c r="A42" s="16"/>
    </row>
    <row r="43" spans="1:1">
      <c r="A43" s="19"/>
    </row>
    <row r="44" spans="1:1" ht="16.5">
      <c r="A44" s="20" t="s">
        <v>45</v>
      </c>
    </row>
    <row r="45" spans="1:1" ht="16.5">
      <c r="A45" s="21" t="s">
        <v>46</v>
      </c>
    </row>
    <row r="46" spans="1:1">
      <c r="A46" s="22" t="s">
        <v>47</v>
      </c>
    </row>
    <row r="47" spans="1:1" ht="19.5">
      <c r="A47" s="18"/>
    </row>
    <row r="48" spans="1:1">
      <c r="A48" s="16"/>
    </row>
    <row r="49" spans="1:1">
      <c r="A49" s="16"/>
    </row>
    <row r="50" spans="1:1">
      <c r="A50" s="16"/>
    </row>
    <row r="51" spans="1:1">
      <c r="A51" s="16"/>
    </row>
    <row r="52" spans="1:1">
      <c r="A52" s="19"/>
    </row>
    <row r="53" spans="1:1" ht="16.5">
      <c r="A53" s="20" t="s">
        <v>48</v>
      </c>
    </row>
    <row r="54" spans="1:1" ht="16.5">
      <c r="A54" s="21" t="s">
        <v>49</v>
      </c>
    </row>
    <row r="55" spans="1:1">
      <c r="A55" s="22" t="s">
        <v>50</v>
      </c>
    </row>
    <row r="56" spans="1:1" ht="19.5">
      <c r="A56" s="18"/>
    </row>
    <row r="57" spans="1:1">
      <c r="A57" s="16"/>
    </row>
    <row r="58" spans="1:1">
      <c r="A58" s="16"/>
    </row>
    <row r="59" spans="1:1">
      <c r="A59" s="16"/>
    </row>
    <row r="60" spans="1:1">
      <c r="A60" s="16"/>
    </row>
    <row r="61" spans="1:1">
      <c r="A61" s="19"/>
    </row>
    <row r="62" spans="1:1" ht="16.5">
      <c r="A62" s="20" t="s">
        <v>51</v>
      </c>
    </row>
    <row r="63" spans="1:1" ht="16.5">
      <c r="A63" s="21" t="s">
        <v>52</v>
      </c>
    </row>
    <row r="64" spans="1:1">
      <c r="A64" s="22" t="s">
        <v>53</v>
      </c>
    </row>
    <row r="65" spans="1:1" ht="19.5">
      <c r="A65" s="18"/>
    </row>
    <row r="66" spans="1:1">
      <c r="A66" s="16"/>
    </row>
    <row r="67" spans="1:1">
      <c r="A67" s="16"/>
    </row>
    <row r="68" spans="1:1">
      <c r="A68" s="16"/>
    </row>
    <row r="69" spans="1:1">
      <c r="A69" s="16"/>
    </row>
    <row r="70" spans="1:1">
      <c r="A70" s="19"/>
    </row>
    <row r="71" spans="1:1" ht="16.5">
      <c r="A71" s="20" t="s">
        <v>54</v>
      </c>
    </row>
    <row r="72" spans="1:1" ht="16.5">
      <c r="A72" s="21" t="s">
        <v>55</v>
      </c>
    </row>
    <row r="73" spans="1:1">
      <c r="A73" s="22" t="s">
        <v>56</v>
      </c>
    </row>
    <row r="74" spans="1:1" ht="19.5">
      <c r="A74" s="18"/>
    </row>
    <row r="75" spans="1:1">
      <c r="A75" s="16"/>
    </row>
    <row r="76" spans="1:1">
      <c r="A76" s="16"/>
    </row>
    <row r="77" spans="1:1">
      <c r="A77" s="16"/>
    </row>
    <row r="78" spans="1:1">
      <c r="A78" s="16"/>
    </row>
    <row r="79" spans="1:1">
      <c r="A79" s="19"/>
    </row>
    <row r="80" spans="1:1" ht="16.5">
      <c r="A80" s="20" t="s">
        <v>57</v>
      </c>
    </row>
    <row r="81" spans="1:1" ht="16.5">
      <c r="A81" s="21" t="s">
        <v>58</v>
      </c>
    </row>
    <row r="82" spans="1:1">
      <c r="A82" s="22" t="s">
        <v>59</v>
      </c>
    </row>
    <row r="83" spans="1:1" ht="19.5">
      <c r="A83" s="18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9"/>
    </row>
    <row r="89" spans="1:1" ht="16.5">
      <c r="A89" s="20" t="s">
        <v>60</v>
      </c>
    </row>
    <row r="90" spans="1:1" ht="16.5">
      <c r="A90" s="21" t="s">
        <v>61</v>
      </c>
    </row>
    <row r="91" spans="1:1">
      <c r="A91" s="22" t="s">
        <v>62</v>
      </c>
    </row>
    <row r="92" spans="1:1" ht="19.5">
      <c r="A92" s="18"/>
    </row>
    <row r="93" spans="1:1">
      <c r="A93" s="16"/>
    </row>
    <row r="94" spans="1:1">
      <c r="A94" s="16"/>
    </row>
    <row r="95" spans="1:1">
      <c r="A95" s="16"/>
    </row>
    <row r="96" spans="1:1">
      <c r="A96" s="16"/>
    </row>
    <row r="97" spans="1:1">
      <c r="A97" s="19"/>
    </row>
    <row r="98" spans="1:1" ht="16.5">
      <c r="A98" s="20" t="s">
        <v>63</v>
      </c>
    </row>
    <row r="99" spans="1:1" ht="16.5">
      <c r="A99" s="21" t="s">
        <v>64</v>
      </c>
    </row>
    <row r="100" spans="1:1">
      <c r="A100" s="22" t="s">
        <v>65</v>
      </c>
    </row>
    <row r="101" spans="1:1" ht="19.5">
      <c r="A101" s="18"/>
    </row>
    <row r="102" spans="1:1">
      <c r="A102" s="16"/>
    </row>
    <row r="103" spans="1:1">
      <c r="A103" s="16"/>
    </row>
    <row r="104" spans="1:1">
      <c r="A104" s="16"/>
    </row>
    <row r="105" spans="1:1">
      <c r="A105" s="16"/>
    </row>
    <row r="106" spans="1:1">
      <c r="A106" s="19"/>
    </row>
    <row r="107" spans="1:1" ht="16.5">
      <c r="A107" s="20" t="s">
        <v>66</v>
      </c>
    </row>
    <row r="108" spans="1:1" ht="16.5">
      <c r="A108" s="21" t="s">
        <v>67</v>
      </c>
    </row>
    <row r="109" spans="1:1">
      <c r="A109" s="22" t="s">
        <v>68</v>
      </c>
    </row>
    <row r="110" spans="1:1" ht="19.5">
      <c r="A110" s="18"/>
    </row>
    <row r="111" spans="1:1">
      <c r="A111" s="16"/>
    </row>
    <row r="112" spans="1:1">
      <c r="A112" s="16"/>
    </row>
    <row r="113" spans="1:1">
      <c r="A113" s="16"/>
    </row>
    <row r="114" spans="1:1">
      <c r="A114" s="16"/>
    </row>
    <row r="115" spans="1:1">
      <c r="A115" s="19"/>
    </row>
    <row r="116" spans="1:1" ht="16.5">
      <c r="A116" s="20" t="s">
        <v>69</v>
      </c>
    </row>
    <row r="117" spans="1:1" ht="16.5">
      <c r="A117" s="21" t="s">
        <v>70</v>
      </c>
    </row>
    <row r="118" spans="1:1" ht="16.5">
      <c r="A118" s="21" t="s">
        <v>71</v>
      </c>
    </row>
    <row r="119" spans="1:1">
      <c r="A119" s="22" t="s">
        <v>72</v>
      </c>
    </row>
    <row r="120" spans="1:1" ht="19.5">
      <c r="A120" s="18"/>
    </row>
    <row r="121" spans="1:1">
      <c r="A121" s="16"/>
    </row>
    <row r="122" spans="1:1">
      <c r="A122" s="16"/>
    </row>
    <row r="123" spans="1:1">
      <c r="A123" s="16"/>
    </row>
    <row r="124" spans="1:1">
      <c r="A124" s="16"/>
    </row>
    <row r="125" spans="1:1">
      <c r="A125" s="19"/>
    </row>
    <row r="126" spans="1:1" ht="16.5">
      <c r="A126" s="20" t="s">
        <v>73</v>
      </c>
    </row>
    <row r="127" spans="1:1">
      <c r="A127" s="22" t="s">
        <v>74</v>
      </c>
    </row>
    <row r="128" spans="1:1" ht="16.5">
      <c r="A128" s="21" t="s">
        <v>75</v>
      </c>
    </row>
  </sheetData>
  <hyperlinks>
    <hyperlink ref="A10" r:id="rId1" display="https://www.bling.com.br/planos-e-precos" xr:uid="{5511E2D4-A666-43FA-A4D1-791E2EBBAB94}"/>
    <hyperlink ref="A19" r:id="rId2" display="https://hotm.art/meliplus-onicanal" xr:uid="{4338A058-B375-4B47-9D0D-F6AE39E34681}"/>
    <hyperlink ref="A28" r:id="rId3" display="http://hotm.art/shopeeplus-onicanal" xr:uid="{35AD24F1-6DE4-46B7-8D92-52B075897611}"/>
    <hyperlink ref="A37" r:id="rId4" xr:uid="{E2F2608A-429C-494D-AD18-43B3BF352040}"/>
    <hyperlink ref="A46" r:id="rId5" display="https://www.codigoshop.com.br/" xr:uid="{A3F5285C-17C4-41F4-B895-04A6407E5544}"/>
    <hyperlink ref="A55" r:id="rId6" xr:uid="{AC8B6599-2477-4DD2-BABC-C0A3587BD299}"/>
    <hyperlink ref="A64" r:id="rId7" xr:uid="{B5D743CC-DF52-40CA-991D-E3D9454F83EE}"/>
    <hyperlink ref="A73" r:id="rId8" display="http://www.tray.com.br/parceria/onicanal/" xr:uid="{89AA2185-BB67-413C-82A3-2034C860AAA7}"/>
    <hyperlink ref="A82" r:id="rId9" xr:uid="{EB6A4CCE-5305-4C53-88B3-C46EFA464BE0}"/>
    <hyperlink ref="A91" r:id="rId10" display="https://www.nuvemshop.com.br/partners/onicanal" xr:uid="{61AA3EFE-5060-481A-888F-855A2A897E8B}"/>
    <hyperlink ref="A100" r:id="rId11" xr:uid="{A942A3EB-DBCD-4A1B-9A30-7AAA2464C4F4}"/>
    <hyperlink ref="A109" r:id="rId12" xr:uid="{E9A9A231-6027-42A7-B215-C9881BD4C4EC}"/>
    <hyperlink ref="A119" r:id="rId13" xr:uid="{58D18D84-F64F-4498-879A-922F01F08153}"/>
    <hyperlink ref="A127" r:id="rId14" display="https://cadastro.dooca.store/?partner=c4ee2dcbc6d4cb0f8269b76b81c574a9" xr:uid="{08988EAF-57B1-4E61-BA0B-FD3343E52286}"/>
  </hyperlinks>
  <pageMargins left="0.511811024" right="0.511811024" top="0.78740157499999996" bottom="0.78740157499999996" header="0.31496062000000002" footer="0.31496062000000002"/>
  <pageSetup paperSize="9" orientation="portrait" verticalDpi="0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DRE - ONICANAL</vt:lpstr>
      <vt:lpstr>CUSTOS</vt:lpstr>
      <vt:lpstr>CUPONS DE DESCONTO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Gontijo</dc:creator>
  <cp:lastModifiedBy>Bruno Gontijo</cp:lastModifiedBy>
  <dcterms:created xsi:type="dcterms:W3CDTF">2022-01-18T10:12:26Z</dcterms:created>
  <dcterms:modified xsi:type="dcterms:W3CDTF">2022-01-18T12:32:44Z</dcterms:modified>
</cp:coreProperties>
</file>