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Quantamental Dropbox\Rafael Lavrado\Risk_Expert\Risk_Expert\"/>
    </mc:Choice>
  </mc:AlternateContent>
  <xr:revisionPtr revIDLastSave="0" documentId="13_ncr:1_{5D02690F-0EAC-4F6B-AE6B-999A356DB44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Beta" sheetId="7" r:id="rId1"/>
    <sheet name="Rolling" sheetId="11" r:id="rId2"/>
    <sheet name="Cenarios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2" l="1"/>
  <c r="F7" i="12"/>
  <c r="F6" i="12"/>
  <c r="E7" i="12"/>
  <c r="J6" i="11"/>
  <c r="H5" i="7"/>
  <c r="H7" i="7" l="1"/>
  <c r="F5" i="11" l="1"/>
  <c r="F7" i="11"/>
  <c r="G7" i="11" s="1"/>
  <c r="F8" i="11"/>
  <c r="G8" i="11" s="1"/>
  <c r="F9" i="11"/>
  <c r="G9" i="11" s="1"/>
  <c r="F10" i="11"/>
  <c r="G10" i="11" s="1"/>
  <c r="F11" i="11"/>
  <c r="G11" i="11" s="1"/>
  <c r="F12" i="11"/>
  <c r="G12" i="11" s="1"/>
  <c r="F13" i="11"/>
  <c r="G13" i="11" s="1"/>
  <c r="F14" i="11"/>
  <c r="G14" i="11" s="1"/>
  <c r="F15" i="11"/>
  <c r="G15" i="11" s="1"/>
  <c r="F16" i="11"/>
  <c r="G16" i="11" s="1"/>
  <c r="F17" i="11"/>
  <c r="G17" i="11" s="1"/>
  <c r="F18" i="11"/>
  <c r="G18" i="11" s="1"/>
  <c r="F19" i="11"/>
  <c r="G19" i="11" s="1"/>
  <c r="F20" i="11"/>
  <c r="G20" i="11" s="1"/>
  <c r="F21" i="11"/>
  <c r="G21" i="11" s="1"/>
  <c r="F22" i="11"/>
  <c r="G22" i="11" s="1"/>
  <c r="F23" i="11"/>
  <c r="G23" i="11" s="1"/>
  <c r="F24" i="11"/>
  <c r="G24" i="11" s="1"/>
  <c r="F25" i="11"/>
  <c r="G25" i="11" s="1"/>
  <c r="F26" i="11"/>
  <c r="G26" i="11" s="1"/>
  <c r="F27" i="11"/>
  <c r="G27" i="11" s="1"/>
  <c r="F28" i="11"/>
  <c r="G28" i="11" s="1"/>
  <c r="F29" i="11"/>
  <c r="G29" i="11" s="1"/>
  <c r="F30" i="11"/>
  <c r="G30" i="11" s="1"/>
  <c r="F31" i="11"/>
  <c r="G31" i="11" s="1"/>
  <c r="F32" i="11"/>
  <c r="G32" i="11" s="1"/>
  <c r="F33" i="11"/>
  <c r="G33" i="11" s="1"/>
  <c r="F34" i="11"/>
  <c r="G34" i="11" s="1"/>
  <c r="F35" i="11"/>
  <c r="G35" i="11" s="1"/>
  <c r="F36" i="11"/>
  <c r="G36" i="11" s="1"/>
  <c r="F37" i="11"/>
  <c r="G37" i="11" s="1"/>
  <c r="F38" i="11"/>
  <c r="G38" i="11" s="1"/>
  <c r="F39" i="11"/>
  <c r="G39" i="11" s="1"/>
  <c r="F40" i="11"/>
  <c r="G40" i="11" s="1"/>
  <c r="F41" i="11"/>
  <c r="G41" i="11" s="1"/>
  <c r="F42" i="11"/>
  <c r="G42" i="11" s="1"/>
  <c r="F43" i="11"/>
  <c r="G43" i="11" s="1"/>
  <c r="F44" i="11"/>
  <c r="G44" i="11" s="1"/>
  <c r="F45" i="11"/>
  <c r="G45" i="11" s="1"/>
  <c r="F46" i="11"/>
  <c r="G46" i="11" s="1"/>
  <c r="F47" i="11"/>
  <c r="G47" i="11" s="1"/>
  <c r="F48" i="11"/>
  <c r="G48" i="11" s="1"/>
  <c r="F49" i="11"/>
  <c r="G49" i="11" s="1"/>
  <c r="F50" i="11"/>
  <c r="G50" i="11" s="1"/>
  <c r="F51" i="11"/>
  <c r="G51" i="11" s="1"/>
  <c r="F52" i="11"/>
  <c r="G52" i="11" s="1"/>
  <c r="F53" i="11"/>
  <c r="G53" i="11" s="1"/>
  <c r="F54" i="11"/>
  <c r="G54" i="11" s="1"/>
  <c r="F55" i="11"/>
  <c r="G55" i="11" s="1"/>
  <c r="F56" i="11"/>
  <c r="G56" i="11" s="1"/>
  <c r="F57" i="11"/>
  <c r="G57" i="11" s="1"/>
  <c r="F58" i="11"/>
  <c r="G58" i="11" s="1"/>
  <c r="F59" i="11"/>
  <c r="G59" i="11" s="1"/>
  <c r="F60" i="11"/>
  <c r="G60" i="11" s="1"/>
  <c r="F61" i="11"/>
  <c r="G61" i="11" s="1"/>
  <c r="F62" i="11"/>
  <c r="G62" i="11" s="1"/>
  <c r="F63" i="11"/>
  <c r="G63" i="11" s="1"/>
  <c r="F64" i="11"/>
  <c r="G64" i="11" s="1"/>
  <c r="F65" i="11"/>
  <c r="G65" i="11" s="1"/>
  <c r="F66" i="11"/>
  <c r="G66" i="11" s="1"/>
  <c r="F67" i="11"/>
  <c r="G67" i="11" s="1"/>
  <c r="F68" i="11"/>
  <c r="G68" i="11" s="1"/>
  <c r="F69" i="11"/>
  <c r="G69" i="11" s="1"/>
  <c r="F70" i="11"/>
  <c r="G70" i="11" s="1"/>
  <c r="F71" i="11"/>
  <c r="G71" i="11" s="1"/>
  <c r="F72" i="11"/>
  <c r="G72" i="11" s="1"/>
  <c r="F73" i="11"/>
  <c r="G73" i="11" s="1"/>
  <c r="F74" i="11"/>
  <c r="G74" i="11" s="1"/>
  <c r="F75" i="11"/>
  <c r="G75" i="11" s="1"/>
  <c r="F76" i="11"/>
  <c r="G76" i="11" s="1"/>
  <c r="F77" i="11"/>
  <c r="G77" i="11" s="1"/>
  <c r="F78" i="11"/>
  <c r="G78" i="11" s="1"/>
  <c r="F79" i="11"/>
  <c r="G79" i="11" s="1"/>
  <c r="F80" i="11"/>
  <c r="G80" i="11" s="1"/>
  <c r="F81" i="11"/>
  <c r="G81" i="11" s="1"/>
  <c r="F82" i="11"/>
  <c r="G82" i="11" s="1"/>
  <c r="F83" i="11"/>
  <c r="G83" i="11" s="1"/>
  <c r="F84" i="11"/>
  <c r="G84" i="11" s="1"/>
  <c r="F85" i="11"/>
  <c r="G85" i="11" s="1"/>
  <c r="F86" i="11"/>
  <c r="G86" i="11" s="1"/>
  <c r="F87" i="11"/>
  <c r="G87" i="11" s="1"/>
  <c r="F88" i="11"/>
  <c r="G88" i="11" s="1"/>
  <c r="F89" i="11"/>
  <c r="G89" i="11" s="1"/>
  <c r="F90" i="11"/>
  <c r="G90" i="11" s="1"/>
  <c r="F91" i="11"/>
  <c r="G91" i="11" s="1"/>
  <c r="F92" i="11"/>
  <c r="G92" i="11" s="1"/>
  <c r="F93" i="11"/>
  <c r="G93" i="11" s="1"/>
  <c r="F94" i="11"/>
  <c r="G94" i="11" s="1"/>
  <c r="F95" i="11"/>
  <c r="G95" i="11" s="1"/>
  <c r="F96" i="11"/>
  <c r="G96" i="11" s="1"/>
  <c r="F97" i="11"/>
  <c r="G97" i="11" s="1"/>
  <c r="F98" i="11"/>
  <c r="G98" i="11" s="1"/>
  <c r="F99" i="11"/>
  <c r="G99" i="11" s="1"/>
  <c r="F100" i="11"/>
  <c r="G100" i="11" s="1"/>
  <c r="F101" i="11"/>
  <c r="G101" i="11" s="1"/>
  <c r="F102" i="11"/>
  <c r="G102" i="11" s="1"/>
  <c r="F103" i="11"/>
  <c r="G103" i="11" s="1"/>
  <c r="F104" i="11"/>
  <c r="G104" i="11" s="1"/>
  <c r="F105" i="11"/>
  <c r="G105" i="11" s="1"/>
  <c r="F6" i="11"/>
  <c r="G6" i="11" s="1"/>
  <c r="H6" i="7" l="1"/>
</calcChain>
</file>

<file path=xl/sharedStrings.xml><?xml version="1.0" encoding="utf-8"?>
<sst xmlns="http://schemas.openxmlformats.org/spreadsheetml/2006/main" count="17" uniqueCount="11">
  <si>
    <t>Date</t>
  </si>
  <si>
    <t>BBDC4</t>
  </si>
  <si>
    <t>IBOVESPA</t>
  </si>
  <si>
    <t>Beta</t>
  </si>
  <si>
    <t>R2</t>
  </si>
  <si>
    <t>Numero dias:</t>
  </si>
  <si>
    <t>Beta Periodo todo:</t>
  </si>
  <si>
    <t>Ação A</t>
  </si>
  <si>
    <t>Ação B</t>
  </si>
  <si>
    <t>Variação IBOV</t>
  </si>
  <si>
    <t>Previsao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</si>
</sst>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-mmm\-yy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2"/>
      <color rgb="FF00B050"/>
      <name val="Calibri"/>
      <family val="2"/>
      <scheme val="minor"/>
    </font>
    <font>
      <sz val="22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6B0B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2" borderId="1" xfId="0" applyFill="1" applyBorder="1"/>
    <xf numFmtId="165" fontId="3" fillId="0" borderId="2" xfId="3" applyNumberFormat="1" applyFont="1" applyFill="1" applyBorder="1" applyAlignment="1">
      <alignment horizontal="right" wrapText="1"/>
    </xf>
    <xf numFmtId="0" fontId="0" fillId="5" borderId="0" xfId="0" applyFill="1" applyBorder="1"/>
    <xf numFmtId="0" fontId="3" fillId="3" borderId="4" xfId="3" applyFont="1" applyFill="1" applyBorder="1" applyAlignment="1">
      <alignment horizontal="center"/>
    </xf>
    <xf numFmtId="166" fontId="3" fillId="0" borderId="5" xfId="2" applyNumberFormat="1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0" borderId="3" xfId="0" applyFont="1" applyBorder="1"/>
    <xf numFmtId="2" fontId="4" fillId="0" borderId="3" xfId="0" applyNumberFormat="1" applyFont="1" applyBorder="1" applyAlignment="1">
      <alignment horizontal="center"/>
    </xf>
    <xf numFmtId="166" fontId="3" fillId="0" borderId="7" xfId="2" applyNumberFormat="1" applyFont="1" applyFill="1" applyBorder="1" applyAlignment="1">
      <alignment horizontal="center" wrapText="1"/>
    </xf>
    <xf numFmtId="166" fontId="3" fillId="0" borderId="8" xfId="2" applyNumberFormat="1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vertical="center"/>
    </xf>
    <xf numFmtId="165" fontId="3" fillId="0" borderId="9" xfId="3" applyNumberFormat="1" applyFont="1" applyFill="1" applyBorder="1" applyAlignment="1">
      <alignment horizontal="right" wrapText="1"/>
    </xf>
    <xf numFmtId="0" fontId="3" fillId="3" borderId="6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3" fillId="0" borderId="5" xfId="1" applyFont="1" applyFill="1" applyBorder="1" applyAlignment="1">
      <alignment horizontal="center" wrapText="1"/>
    </xf>
    <xf numFmtId="0" fontId="0" fillId="5" borderId="0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5" fillId="0" borderId="0" xfId="0" applyFont="1"/>
    <xf numFmtId="9" fontId="7" fillId="0" borderId="12" xfId="0" applyNumberFormat="1" applyFont="1" applyBorder="1" applyAlignment="1">
      <alignment horizontal="center"/>
    </xf>
    <xf numFmtId="9" fontId="8" fillId="0" borderId="12" xfId="0" applyNumberFormat="1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9" fontId="8" fillId="0" borderId="3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6" fillId="6" borderId="15" xfId="0" applyFont="1" applyFill="1" applyBorder="1"/>
    <xf numFmtId="0" fontId="10" fillId="0" borderId="3" xfId="0" applyFont="1" applyBorder="1" applyAlignment="1">
      <alignment horizontal="center"/>
    </xf>
    <xf numFmtId="0" fontId="5" fillId="0" borderId="1" xfId="0" applyFont="1" applyBorder="1"/>
    <xf numFmtId="0" fontId="0" fillId="0" borderId="13" xfId="0" applyBorder="1"/>
    <xf numFmtId="0" fontId="5" fillId="0" borderId="3" xfId="0" applyFont="1" applyBorder="1"/>
    <xf numFmtId="0" fontId="6" fillId="6" borderId="3" xfId="0" applyFont="1" applyFill="1" applyBorder="1"/>
  </cellXfs>
  <cellStyles count="4">
    <cellStyle name="Comma" xfId="1" builtinId="3"/>
    <cellStyle name="Normal" xfId="0" builtinId="0"/>
    <cellStyle name="Normal_Sheet2" xfId="3" xr:uid="{BC1F4584-8963-4CCB-80BA-BE2BF3AB23A6}"/>
    <cellStyle name="Percent" xfId="2" builtinId="5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rgbClr val="FF0000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669241165642826"/>
                  <c:y val="-0.17101461983176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Beta!$D$6:$D$105</c:f>
              <c:numCache>
                <c:formatCode>#,#00%</c:formatCode>
                <c:ptCount val="100"/>
                <c:pt idx="0">
                  <c:v>2E-3</c:v>
                </c:pt>
                <c:pt idx="1">
                  <c:v>1.4199999999999999E-2</c:v>
                </c:pt>
                <c:pt idx="2">
                  <c:v>4.0999999999999995E-3</c:v>
                </c:pt>
                <c:pt idx="3">
                  <c:v>4.7999999999999996E-3</c:v>
                </c:pt>
                <c:pt idx="4">
                  <c:v>7.4000000000000003E-3</c:v>
                </c:pt>
                <c:pt idx="5">
                  <c:v>-2.8000000000000004E-3</c:v>
                </c:pt>
                <c:pt idx="6">
                  <c:v>-3.7400000000000003E-2</c:v>
                </c:pt>
                <c:pt idx="7">
                  <c:v>-2.3999999999999998E-3</c:v>
                </c:pt>
                <c:pt idx="8">
                  <c:v>9.8999999999999991E-3</c:v>
                </c:pt>
                <c:pt idx="9">
                  <c:v>-9.7999999999999997E-3</c:v>
                </c:pt>
                <c:pt idx="10">
                  <c:v>1.8599999999999998E-2</c:v>
                </c:pt>
                <c:pt idx="11">
                  <c:v>-3.4000000000000002E-3</c:v>
                </c:pt>
                <c:pt idx="12">
                  <c:v>2.2700000000000001E-2</c:v>
                </c:pt>
                <c:pt idx="13">
                  <c:v>-5.0000000000000001E-3</c:v>
                </c:pt>
                <c:pt idx="14">
                  <c:v>-1.04E-2</c:v>
                </c:pt>
                <c:pt idx="15">
                  <c:v>1.1899999999999999E-2</c:v>
                </c:pt>
                <c:pt idx="16">
                  <c:v>-1.14E-2</c:v>
                </c:pt>
                <c:pt idx="17">
                  <c:v>4.0000000000000001E-3</c:v>
                </c:pt>
                <c:pt idx="18">
                  <c:v>9.7999999999999997E-3</c:v>
                </c:pt>
                <c:pt idx="19">
                  <c:v>-6.6E-3</c:v>
                </c:pt>
                <c:pt idx="20">
                  <c:v>3.7000000000000002E-3</c:v>
                </c:pt>
                <c:pt idx="21">
                  <c:v>-3.0000000000000001E-3</c:v>
                </c:pt>
                <c:pt idx="22">
                  <c:v>-1.77E-2</c:v>
                </c:pt>
                <c:pt idx="23">
                  <c:v>-1.03E-2</c:v>
                </c:pt>
                <c:pt idx="24">
                  <c:v>-4.0999999999999995E-3</c:v>
                </c:pt>
                <c:pt idx="25">
                  <c:v>1.2999999999999999E-3</c:v>
                </c:pt>
                <c:pt idx="26">
                  <c:v>1.09E-2</c:v>
                </c:pt>
                <c:pt idx="27">
                  <c:v>2.7900000000000001E-2</c:v>
                </c:pt>
                <c:pt idx="28">
                  <c:v>-2E-3</c:v>
                </c:pt>
                <c:pt idx="29">
                  <c:v>1.1000000000000001E-2</c:v>
                </c:pt>
                <c:pt idx="30">
                  <c:v>-3.0000000000000001E-3</c:v>
                </c:pt>
                <c:pt idx="31">
                  <c:v>5.4000000000000003E-3</c:v>
                </c:pt>
                <c:pt idx="32">
                  <c:v>8.6E-3</c:v>
                </c:pt>
                <c:pt idx="33">
                  <c:v>-4.0999999999999995E-3</c:v>
                </c:pt>
                <c:pt idx="34">
                  <c:v>-1.55E-2</c:v>
                </c:pt>
                <c:pt idx="35">
                  <c:v>-1.34E-2</c:v>
                </c:pt>
                <c:pt idx="36">
                  <c:v>-3.1E-2</c:v>
                </c:pt>
                <c:pt idx="37">
                  <c:v>-8.0000000000000004E-4</c:v>
                </c:pt>
                <c:pt idx="38">
                  <c:v>1.7600000000000001E-2</c:v>
                </c:pt>
                <c:pt idx="39">
                  <c:v>-3.5699999999999996E-2</c:v>
                </c:pt>
                <c:pt idx="40">
                  <c:v>2.7000000000000003E-2</c:v>
                </c:pt>
                <c:pt idx="41">
                  <c:v>1.09E-2</c:v>
                </c:pt>
                <c:pt idx="42">
                  <c:v>6.7000000000000002E-3</c:v>
                </c:pt>
                <c:pt idx="43">
                  <c:v>-6.9999999999999993E-3</c:v>
                </c:pt>
                <c:pt idx="44">
                  <c:v>-9.3999999999999986E-3</c:v>
                </c:pt>
                <c:pt idx="45">
                  <c:v>1.9300000000000001E-2</c:v>
                </c:pt>
                <c:pt idx="46">
                  <c:v>8.3000000000000001E-3</c:v>
                </c:pt>
                <c:pt idx="47">
                  <c:v>2.7000000000000001E-3</c:v>
                </c:pt>
                <c:pt idx="48">
                  <c:v>-1.11E-2</c:v>
                </c:pt>
                <c:pt idx="49">
                  <c:v>-3.4999999999999996E-3</c:v>
                </c:pt>
                <c:pt idx="50">
                  <c:v>-1.2500000000000001E-2</c:v>
                </c:pt>
                <c:pt idx="51">
                  <c:v>-1.9799999999999998E-2</c:v>
                </c:pt>
                <c:pt idx="52">
                  <c:v>2.2000000000000001E-3</c:v>
                </c:pt>
                <c:pt idx="53">
                  <c:v>1.34E-2</c:v>
                </c:pt>
                <c:pt idx="54">
                  <c:v>-1.11E-2</c:v>
                </c:pt>
                <c:pt idx="55">
                  <c:v>1.3900000000000001E-2</c:v>
                </c:pt>
                <c:pt idx="56">
                  <c:v>1E-4</c:v>
                </c:pt>
                <c:pt idx="57">
                  <c:v>1.41E-2</c:v>
                </c:pt>
                <c:pt idx="58">
                  <c:v>-9.1999999999999998E-3</c:v>
                </c:pt>
                <c:pt idx="59">
                  <c:v>1.5899999999999997E-2</c:v>
                </c:pt>
                <c:pt idx="60">
                  <c:v>-3.3E-3</c:v>
                </c:pt>
                <c:pt idx="61">
                  <c:v>-5.0000000000000001E-4</c:v>
                </c:pt>
                <c:pt idx="62">
                  <c:v>1.7000000000000001E-3</c:v>
                </c:pt>
                <c:pt idx="63">
                  <c:v>-8.6E-3</c:v>
                </c:pt>
                <c:pt idx="64">
                  <c:v>5.0000000000000001E-3</c:v>
                </c:pt>
                <c:pt idx="65">
                  <c:v>-1.04E-2</c:v>
                </c:pt>
                <c:pt idx="66">
                  <c:v>-6.5000000000000006E-3</c:v>
                </c:pt>
                <c:pt idx="67">
                  <c:v>1.2800000000000001E-2</c:v>
                </c:pt>
                <c:pt idx="68">
                  <c:v>-8.3000000000000001E-3</c:v>
                </c:pt>
                <c:pt idx="69">
                  <c:v>-5.7999999999999996E-3</c:v>
                </c:pt>
                <c:pt idx="70">
                  <c:v>-2.69E-2</c:v>
                </c:pt>
                <c:pt idx="71">
                  <c:v>4.0000000000000001E-3</c:v>
                </c:pt>
                <c:pt idx="72">
                  <c:v>-5.1000000000000004E-3</c:v>
                </c:pt>
                <c:pt idx="73">
                  <c:v>-1.7500000000000002E-2</c:v>
                </c:pt>
                <c:pt idx="74">
                  <c:v>-4.0000000000000002E-4</c:v>
                </c:pt>
                <c:pt idx="75">
                  <c:v>2.1700000000000001E-2</c:v>
                </c:pt>
                <c:pt idx="76">
                  <c:v>2.76E-2</c:v>
                </c:pt>
                <c:pt idx="77">
                  <c:v>-1.2999999999999999E-3</c:v>
                </c:pt>
                <c:pt idx="78">
                  <c:v>-4.7999999999999996E-3</c:v>
                </c:pt>
                <c:pt idx="79">
                  <c:v>-3.0000000000000001E-3</c:v>
                </c:pt>
                <c:pt idx="80">
                  <c:v>1.32E-2</c:v>
                </c:pt>
                <c:pt idx="81">
                  <c:v>1.61E-2</c:v>
                </c:pt>
                <c:pt idx="82">
                  <c:v>1.8E-3</c:v>
                </c:pt>
                <c:pt idx="83">
                  <c:v>9.1999999999999998E-3</c:v>
                </c:pt>
                <c:pt idx="84">
                  <c:v>-4.4000000000000003E-3</c:v>
                </c:pt>
                <c:pt idx="85">
                  <c:v>-1E-4</c:v>
                </c:pt>
                <c:pt idx="86">
                  <c:v>3.7000000000000002E-3</c:v>
                </c:pt>
                <c:pt idx="87">
                  <c:v>-1.4199999999999999E-2</c:v>
                </c:pt>
                <c:pt idx="88">
                  <c:v>1.26E-2</c:v>
                </c:pt>
                <c:pt idx="89">
                  <c:v>6.3E-3</c:v>
                </c:pt>
                <c:pt idx="90">
                  <c:v>-3.5999999999999999E-3</c:v>
                </c:pt>
                <c:pt idx="91">
                  <c:v>1.5300000000000001E-2</c:v>
                </c:pt>
                <c:pt idx="92">
                  <c:v>-6.5000000000000006E-3</c:v>
                </c:pt>
                <c:pt idx="93">
                  <c:v>4.5999999999999999E-3</c:v>
                </c:pt>
                <c:pt idx="94">
                  <c:v>-7.4000000000000003E-3</c:v>
                </c:pt>
                <c:pt idx="95">
                  <c:v>-4.3E-3</c:v>
                </c:pt>
                <c:pt idx="96">
                  <c:v>1.8200000000000001E-2</c:v>
                </c:pt>
                <c:pt idx="97">
                  <c:v>8.9999999999999993E-3</c:v>
                </c:pt>
                <c:pt idx="98">
                  <c:v>1.7000000000000001E-2</c:v>
                </c:pt>
                <c:pt idx="99">
                  <c:v>5.0000000000000001E-4</c:v>
                </c:pt>
              </c:numCache>
            </c:numRef>
          </c:xVal>
          <c:yVal>
            <c:numRef>
              <c:f>Beta!$B$6:$B$105</c:f>
              <c:numCache>
                <c:formatCode>#,#00%</c:formatCode>
                <c:ptCount val="100"/>
                <c:pt idx="0">
                  <c:v>-1.2874E-2</c:v>
                </c:pt>
                <c:pt idx="1">
                  <c:v>-2.3289999999999999E-3</c:v>
                </c:pt>
                <c:pt idx="2">
                  <c:v>5.6488999999999998E-2</c:v>
                </c:pt>
                <c:pt idx="3">
                  <c:v>-1.2373E-2</c:v>
                </c:pt>
                <c:pt idx="4">
                  <c:v>2.2134000000000001E-2</c:v>
                </c:pt>
                <c:pt idx="5">
                  <c:v>4.3800000000000002E-4</c:v>
                </c:pt>
                <c:pt idx="6">
                  <c:v>-4.7056000000000001E-2</c:v>
                </c:pt>
                <c:pt idx="7">
                  <c:v>1.5158E-2</c:v>
                </c:pt>
                <c:pt idx="8">
                  <c:v>1.0633E-2</c:v>
                </c:pt>
                <c:pt idx="9">
                  <c:v>-5.8199999999999997E-3</c:v>
                </c:pt>
                <c:pt idx="10">
                  <c:v>2.0041E-2</c:v>
                </c:pt>
                <c:pt idx="11">
                  <c:v>-1.5453E-2</c:v>
                </c:pt>
                <c:pt idx="12">
                  <c:v>3.8116999999999998E-2</c:v>
                </c:pt>
                <c:pt idx="13">
                  <c:v>-6.4790000000000004E-3</c:v>
                </c:pt>
                <c:pt idx="14">
                  <c:v>-2.2825999999999999E-2</c:v>
                </c:pt>
                <c:pt idx="15">
                  <c:v>8.4539999999999997E-3</c:v>
                </c:pt>
                <c:pt idx="16">
                  <c:v>-1.6545000000000001E-2</c:v>
                </c:pt>
                <c:pt idx="17">
                  <c:v>8.7480000000000006E-3</c:v>
                </c:pt>
                <c:pt idx="18">
                  <c:v>-8.2279999999999992E-3</c:v>
                </c:pt>
                <c:pt idx="19">
                  <c:v>-1.009E-2</c:v>
                </c:pt>
                <c:pt idx="20">
                  <c:v>1.7894E-2</c:v>
                </c:pt>
                <c:pt idx="21">
                  <c:v>-1.1126E-2</c:v>
                </c:pt>
                <c:pt idx="22">
                  <c:v>-2.6328000000000001E-2</c:v>
                </c:pt>
                <c:pt idx="23">
                  <c:v>-1.6639999999999999E-2</c:v>
                </c:pt>
                <c:pt idx="24">
                  <c:v>-7.548E-3</c:v>
                </c:pt>
                <c:pt idx="25">
                  <c:v>7.1069999999999996E-3</c:v>
                </c:pt>
                <c:pt idx="26">
                  <c:v>1.3879000000000001E-2</c:v>
                </c:pt>
                <c:pt idx="27">
                  <c:v>4.0603E-2</c:v>
                </c:pt>
                <c:pt idx="28">
                  <c:v>2.8990000000000001E-3</c:v>
                </c:pt>
                <c:pt idx="29">
                  <c:v>9.5600000000000008E-3</c:v>
                </c:pt>
                <c:pt idx="30">
                  <c:v>2.202E-3</c:v>
                </c:pt>
                <c:pt idx="31">
                  <c:v>4.1749999999999999E-3</c:v>
                </c:pt>
                <c:pt idx="32">
                  <c:v>5.2519999999999997E-3</c:v>
                </c:pt>
                <c:pt idx="33">
                  <c:v>-2.155E-2</c:v>
                </c:pt>
                <c:pt idx="34">
                  <c:v>-2.7140999999999998E-2</c:v>
                </c:pt>
                <c:pt idx="35">
                  <c:v>-2.1953E-2</c:v>
                </c:pt>
                <c:pt idx="36">
                  <c:v>-3.5305000000000003E-2</c:v>
                </c:pt>
                <c:pt idx="37">
                  <c:v>2.1810000000000002E-3</c:v>
                </c:pt>
                <c:pt idx="38">
                  <c:v>6.5300000000000002E-3</c:v>
                </c:pt>
                <c:pt idx="39">
                  <c:v>-3.4598999999999998E-2</c:v>
                </c:pt>
                <c:pt idx="40">
                  <c:v>5.0771999999999998E-2</c:v>
                </c:pt>
                <c:pt idx="41">
                  <c:v>1.7052999999999999E-2</c:v>
                </c:pt>
                <c:pt idx="42">
                  <c:v>8.0110000000000008E-3</c:v>
                </c:pt>
                <c:pt idx="43">
                  <c:v>-1.2788000000000001E-2</c:v>
                </c:pt>
                <c:pt idx="44">
                  <c:v>-1.1239000000000001E-2</c:v>
                </c:pt>
                <c:pt idx="45">
                  <c:v>2.5860000000000001E-2</c:v>
                </c:pt>
                <c:pt idx="46">
                  <c:v>8.3099999999999997E-3</c:v>
                </c:pt>
                <c:pt idx="47">
                  <c:v>1.374E-3</c:v>
                </c:pt>
                <c:pt idx="48">
                  <c:v>-3.8409999999999998E-3</c:v>
                </c:pt>
                <c:pt idx="49">
                  <c:v>-1.4321E-2</c:v>
                </c:pt>
                <c:pt idx="50">
                  <c:v>-1.5925999999999999E-2</c:v>
                </c:pt>
                <c:pt idx="51">
                  <c:v>-9.0860000000000003E-3</c:v>
                </c:pt>
                <c:pt idx="52">
                  <c:v>-2.2920000000000002E-3</c:v>
                </c:pt>
                <c:pt idx="53">
                  <c:v>-1.7229999999999999E-3</c:v>
                </c:pt>
                <c:pt idx="54">
                  <c:v>-1.3809E-2</c:v>
                </c:pt>
                <c:pt idx="55">
                  <c:v>1.3710999999999999E-2</c:v>
                </c:pt>
                <c:pt idx="56">
                  <c:v>8.345E-3</c:v>
                </c:pt>
                <c:pt idx="57">
                  <c:v>2.4257999999999998E-2</c:v>
                </c:pt>
                <c:pt idx="58">
                  <c:v>-6.6870000000000002E-3</c:v>
                </c:pt>
                <c:pt idx="59">
                  <c:v>1.1781E-2</c:v>
                </c:pt>
                <c:pt idx="60">
                  <c:v>-3.0500000000000002E-3</c:v>
                </c:pt>
                <c:pt idx="61">
                  <c:v>-1.307E-2</c:v>
                </c:pt>
                <c:pt idx="62">
                  <c:v>2.5360000000000001E-3</c:v>
                </c:pt>
                <c:pt idx="63">
                  <c:v>5.62E-4</c:v>
                </c:pt>
                <c:pt idx="64">
                  <c:v>1.0651000000000001E-2</c:v>
                </c:pt>
                <c:pt idx="65">
                  <c:v>-2.6974000000000001E-2</c:v>
                </c:pt>
                <c:pt idx="66">
                  <c:v>-6.2880000000000002E-3</c:v>
                </c:pt>
                <c:pt idx="67">
                  <c:v>2.0708000000000001E-2</c:v>
                </c:pt>
                <c:pt idx="68">
                  <c:v>-1.7469999999999999E-2</c:v>
                </c:pt>
                <c:pt idx="69">
                  <c:v>-8.8900000000000003E-3</c:v>
                </c:pt>
                <c:pt idx="70">
                  <c:v>-2.4884E-2</c:v>
                </c:pt>
                <c:pt idx="71">
                  <c:v>-2.967E-3</c:v>
                </c:pt>
                <c:pt idx="72">
                  <c:v>-1.0714E-2</c:v>
                </c:pt>
                <c:pt idx="73">
                  <c:v>-1.1733E-2</c:v>
                </c:pt>
                <c:pt idx="74">
                  <c:v>7.6099999999999996E-3</c:v>
                </c:pt>
                <c:pt idx="75">
                  <c:v>2.7189999999999999E-2</c:v>
                </c:pt>
                <c:pt idx="76">
                  <c:v>4.1175999999999997E-2</c:v>
                </c:pt>
                <c:pt idx="77">
                  <c:v>-1.7797E-2</c:v>
                </c:pt>
                <c:pt idx="78">
                  <c:v>-4.8890000000000001E-3</c:v>
                </c:pt>
                <c:pt idx="79">
                  <c:v>-9.8270000000000007E-3</c:v>
                </c:pt>
                <c:pt idx="80">
                  <c:v>1.4302E-2</c:v>
                </c:pt>
                <c:pt idx="81">
                  <c:v>2.7626000000000001E-2</c:v>
                </c:pt>
                <c:pt idx="82">
                  <c:v>1.9882E-2</c:v>
                </c:pt>
                <c:pt idx="83">
                  <c:v>1.8395999999999999E-2</c:v>
                </c:pt>
                <c:pt idx="84">
                  <c:v>-2.4269999999999999E-3</c:v>
                </c:pt>
                <c:pt idx="85">
                  <c:v>-3.2429999999999998E-3</c:v>
                </c:pt>
                <c:pt idx="86">
                  <c:v>5.1269999999999996E-3</c:v>
                </c:pt>
                <c:pt idx="87">
                  <c:v>-1.5384999999999999E-2</c:v>
                </c:pt>
                <c:pt idx="88">
                  <c:v>2.1930000000000002E-2</c:v>
                </c:pt>
                <c:pt idx="89">
                  <c:v>2.6800000000000001E-4</c:v>
                </c:pt>
                <c:pt idx="90">
                  <c:v>-1.1799E-2</c:v>
                </c:pt>
                <c:pt idx="91">
                  <c:v>4.6129999999999999E-3</c:v>
                </c:pt>
                <c:pt idx="92">
                  <c:v>-1.1615E-2</c:v>
                </c:pt>
                <c:pt idx="93">
                  <c:v>-1.0932000000000001E-2</c:v>
                </c:pt>
                <c:pt idx="94">
                  <c:v>-1.658E-3</c:v>
                </c:pt>
                <c:pt idx="95">
                  <c:v>-2.4910000000000002E-3</c:v>
                </c:pt>
                <c:pt idx="96">
                  <c:v>8.6020000000000003E-3</c:v>
                </c:pt>
                <c:pt idx="97">
                  <c:v>1.238E-2</c:v>
                </c:pt>
                <c:pt idx="98">
                  <c:v>2.2554000000000001E-2</c:v>
                </c:pt>
                <c:pt idx="99">
                  <c:v>7.9719999999999999E-3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D1-4E5B-83C1-C273DA69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809136"/>
        <c:axId val="910817336"/>
      </c:scatterChart>
      <c:valAx>
        <c:axId val="910809136"/>
        <c:scaling>
          <c:orientation val="minMax"/>
          <c:min val="-4.0000000000000008E-2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/>
                  <a:t>IBOVESPA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0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817336"/>
        <c:crosses val="autoZero"/>
        <c:crossBetween val="midCat"/>
      </c:valAx>
      <c:valAx>
        <c:axId val="910817336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strRef>
              <c:f>Beta!$B$5</c:f>
              <c:strCache>
                <c:ptCount val="1"/>
                <c:pt idx="0">
                  <c:v>BBDC4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0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80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Rolling Beta</a:t>
            </a:r>
          </a:p>
        </c:rich>
      </c:tx>
      <c:layout>
        <c:manualLayout>
          <c:xMode val="edge"/>
          <c:yMode val="edge"/>
          <c:x val="0.476159667541557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Rolling!$F$5</c:f>
              <c:strCache>
                <c:ptCount val="1"/>
                <c:pt idx="0">
                  <c:v>Rolling Beta 22D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Rolling!$F$27:$F$105</c:f>
              <c:numCache>
                <c:formatCode>_(* #,##0.00_);_(* \(#,##0.00\);_(* "-"??_);_(@_)</c:formatCode>
                <c:ptCount val="79"/>
                <c:pt idx="0">
                  <c:v>1.2284659407922192</c:v>
                </c:pt>
                <c:pt idx="1">
                  <c:v>1.2590561283482629</c:v>
                </c:pt>
                <c:pt idx="2">
                  <c:v>1.3591753671921005</c:v>
                </c:pt>
                <c:pt idx="3">
                  <c:v>1.2841552923924242</c:v>
                </c:pt>
                <c:pt idx="4">
                  <c:v>1.321392022795872</c:v>
                </c:pt>
                <c:pt idx="5">
                  <c:v>1.2890121935724377</c:v>
                </c:pt>
                <c:pt idx="6">
                  <c:v>1.3252422284069025</c:v>
                </c:pt>
                <c:pt idx="7">
                  <c:v>1.3585528278272401</c:v>
                </c:pt>
                <c:pt idx="8">
                  <c:v>1.3729749275359686</c:v>
                </c:pt>
                <c:pt idx="9">
                  <c:v>1.364535335561472</c:v>
                </c:pt>
                <c:pt idx="10">
                  <c:v>1.3993840847302168</c:v>
                </c:pt>
                <c:pt idx="11">
                  <c:v>1.4136591509969429</c:v>
                </c:pt>
                <c:pt idx="12">
                  <c:v>1.4275482213710697</c:v>
                </c:pt>
                <c:pt idx="13">
                  <c:v>1.3739074150006476</c:v>
                </c:pt>
                <c:pt idx="14">
                  <c:v>1.3844055501833328</c:v>
                </c:pt>
                <c:pt idx="15">
                  <c:v>1.2782887391764166</c:v>
                </c:pt>
                <c:pt idx="16">
                  <c:v>1.2999163839208532</c:v>
                </c:pt>
                <c:pt idx="17">
                  <c:v>1.2222860132777831</c:v>
                </c:pt>
                <c:pt idx="18">
                  <c:v>1.1313507398779759</c:v>
                </c:pt>
                <c:pt idx="19">
                  <c:v>1.2890749033606872</c:v>
                </c:pt>
                <c:pt idx="20">
                  <c:v>1.2946494342862005</c:v>
                </c:pt>
                <c:pt idx="21">
                  <c:v>1.2834321301115084</c:v>
                </c:pt>
                <c:pt idx="22">
                  <c:v>1.2843116634363319</c:v>
                </c:pt>
                <c:pt idx="23">
                  <c:v>1.2719038000897389</c:v>
                </c:pt>
                <c:pt idx="24">
                  <c:v>1.2707929597566714</c:v>
                </c:pt>
                <c:pt idx="25">
                  <c:v>1.2659094157906892</c:v>
                </c:pt>
                <c:pt idx="26">
                  <c:v>1.2657725644975284</c:v>
                </c:pt>
                <c:pt idx="27">
                  <c:v>1.2426400543537439</c:v>
                </c:pt>
                <c:pt idx="28">
                  <c:v>1.2129541821030982</c:v>
                </c:pt>
                <c:pt idx="29">
                  <c:v>1.2138907131001095</c:v>
                </c:pt>
                <c:pt idx="30">
                  <c:v>1.1681109357560369</c:v>
                </c:pt>
                <c:pt idx="31">
                  <c:v>1.1644503300441338</c:v>
                </c:pt>
                <c:pt idx="32">
                  <c:v>1.1177955230320034</c:v>
                </c:pt>
                <c:pt idx="33">
                  <c:v>1.1238539915508003</c:v>
                </c:pt>
                <c:pt idx="34">
                  <c:v>1.1170075819700473</c:v>
                </c:pt>
                <c:pt idx="35">
                  <c:v>1.095821483232764</c:v>
                </c:pt>
                <c:pt idx="36">
                  <c:v>1.1011632273512859</c:v>
                </c:pt>
                <c:pt idx="37">
                  <c:v>1.0814975961183091</c:v>
                </c:pt>
                <c:pt idx="38">
                  <c:v>1.062857027384557</c:v>
                </c:pt>
                <c:pt idx="39">
                  <c:v>1.1119916522620277</c:v>
                </c:pt>
                <c:pt idx="40">
                  <c:v>1.170834219927998</c:v>
                </c:pt>
                <c:pt idx="41">
                  <c:v>0.97170192795329291</c:v>
                </c:pt>
                <c:pt idx="42">
                  <c:v>0.90845994938252295</c:v>
                </c:pt>
                <c:pt idx="43">
                  <c:v>0.91554168037904737</c:v>
                </c:pt>
                <c:pt idx="44">
                  <c:v>0.97012243400952924</c:v>
                </c:pt>
                <c:pt idx="45">
                  <c:v>0.96252595984493627</c:v>
                </c:pt>
                <c:pt idx="46">
                  <c:v>0.94643009721684734</c:v>
                </c:pt>
                <c:pt idx="47">
                  <c:v>0.97319147802115169</c:v>
                </c:pt>
                <c:pt idx="48">
                  <c:v>0.97877482962591411</c:v>
                </c:pt>
                <c:pt idx="49">
                  <c:v>0.98339404542586084</c:v>
                </c:pt>
                <c:pt idx="50">
                  <c:v>0.9654904388517086</c:v>
                </c:pt>
                <c:pt idx="51">
                  <c:v>0.96022740147339924</c:v>
                </c:pt>
                <c:pt idx="52">
                  <c:v>1.0001472140244163</c:v>
                </c:pt>
                <c:pt idx="53">
                  <c:v>1.0086430580552219</c:v>
                </c:pt>
                <c:pt idx="54">
                  <c:v>1.1286256010539029</c:v>
                </c:pt>
                <c:pt idx="55">
                  <c:v>1.1962690824796358</c:v>
                </c:pt>
                <c:pt idx="56">
                  <c:v>1.2182220653623879</c:v>
                </c:pt>
                <c:pt idx="57">
                  <c:v>1.2164135823997093</c:v>
                </c:pt>
                <c:pt idx="58">
                  <c:v>1.1859392895229897</c:v>
                </c:pt>
                <c:pt idx="59">
                  <c:v>1.1971784862943984</c:v>
                </c:pt>
                <c:pt idx="60">
                  <c:v>1.2729612861541908</c:v>
                </c:pt>
                <c:pt idx="61">
                  <c:v>1.2830497876167857</c:v>
                </c:pt>
                <c:pt idx="62">
                  <c:v>1.2941011651122343</c:v>
                </c:pt>
                <c:pt idx="63">
                  <c:v>1.291771305640941</c:v>
                </c:pt>
                <c:pt idx="64">
                  <c:v>1.3218587415253005</c:v>
                </c:pt>
                <c:pt idx="65">
                  <c:v>1.3171214622544012</c:v>
                </c:pt>
                <c:pt idx="66">
                  <c:v>1.2606616656014713</c:v>
                </c:pt>
                <c:pt idx="67">
                  <c:v>1.276818074178566</c:v>
                </c:pt>
                <c:pt idx="68">
                  <c:v>1.2526913408582654</c:v>
                </c:pt>
                <c:pt idx="69">
                  <c:v>1.2414741819865258</c:v>
                </c:pt>
                <c:pt idx="70">
                  <c:v>1.1764402170739807</c:v>
                </c:pt>
                <c:pt idx="71">
                  <c:v>1.2637149370341458</c:v>
                </c:pt>
                <c:pt idx="72">
                  <c:v>1.257406099890839</c:v>
                </c:pt>
                <c:pt idx="73">
                  <c:v>1.2136314217075013</c:v>
                </c:pt>
                <c:pt idx="74">
                  <c:v>1.2910761525325007</c:v>
                </c:pt>
                <c:pt idx="75">
                  <c:v>1.2288238358060892</c:v>
                </c:pt>
                <c:pt idx="76">
                  <c:v>1.2205780520711784</c:v>
                </c:pt>
                <c:pt idx="77">
                  <c:v>1.1272164550329187</c:v>
                </c:pt>
                <c:pt idx="78">
                  <c:v>1.0706522444867346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1-48CC-92D7-4AE5BCF87823}"/>
            </c:ext>
          </c:extLst>
        </c:ser>
        <c:ser>
          <c:idx val="1"/>
          <c:order val="1"/>
          <c:tx>
            <c:v>Beta Periodo todo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Rolling!$G$27:$G$105</c:f>
              <c:numCache>
                <c:formatCode>_(* #,##0.00_);_(* \(#,##0.00\);_(* "-"??_);_(@_)</c:formatCode>
                <c:ptCount val="79"/>
                <c:pt idx="0">
                  <c:v>1.1872722197466963</c:v>
                </c:pt>
                <c:pt idx="1">
                  <c:v>1.1872722197466963</c:v>
                </c:pt>
                <c:pt idx="2">
                  <c:v>1.1872722197466963</c:v>
                </c:pt>
                <c:pt idx="3">
                  <c:v>1.1872722197466963</c:v>
                </c:pt>
                <c:pt idx="4">
                  <c:v>1.1872722197466963</c:v>
                </c:pt>
                <c:pt idx="5">
                  <c:v>1.1872722197466963</c:v>
                </c:pt>
                <c:pt idx="6">
                  <c:v>1.1872722197466963</c:v>
                </c:pt>
                <c:pt idx="7">
                  <c:v>1.1872722197466963</c:v>
                </c:pt>
                <c:pt idx="8">
                  <c:v>1.1872722197466963</c:v>
                </c:pt>
                <c:pt idx="9">
                  <c:v>1.1872722197466963</c:v>
                </c:pt>
                <c:pt idx="10">
                  <c:v>1.1872722197466963</c:v>
                </c:pt>
                <c:pt idx="11">
                  <c:v>1.1872722197466963</c:v>
                </c:pt>
                <c:pt idx="12">
                  <c:v>1.1872722197466963</c:v>
                </c:pt>
                <c:pt idx="13">
                  <c:v>1.1872722197466963</c:v>
                </c:pt>
                <c:pt idx="14">
                  <c:v>1.1872722197466963</c:v>
                </c:pt>
                <c:pt idx="15">
                  <c:v>1.1872722197466963</c:v>
                </c:pt>
                <c:pt idx="16">
                  <c:v>1.1872722197466963</c:v>
                </c:pt>
                <c:pt idx="17">
                  <c:v>1.1872722197466963</c:v>
                </c:pt>
                <c:pt idx="18">
                  <c:v>1.1872722197466963</c:v>
                </c:pt>
                <c:pt idx="19">
                  <c:v>1.1872722197466963</c:v>
                </c:pt>
                <c:pt idx="20">
                  <c:v>1.1872722197466963</c:v>
                </c:pt>
                <c:pt idx="21">
                  <c:v>1.1872722197466963</c:v>
                </c:pt>
                <c:pt idx="22">
                  <c:v>1.1872722197466963</c:v>
                </c:pt>
                <c:pt idx="23">
                  <c:v>1.1872722197466963</c:v>
                </c:pt>
                <c:pt idx="24">
                  <c:v>1.1872722197466963</c:v>
                </c:pt>
                <c:pt idx="25">
                  <c:v>1.1872722197466963</c:v>
                </c:pt>
                <c:pt idx="26">
                  <c:v>1.1872722197466963</c:v>
                </c:pt>
                <c:pt idx="27">
                  <c:v>1.1872722197466963</c:v>
                </c:pt>
                <c:pt idx="28">
                  <c:v>1.1872722197466963</c:v>
                </c:pt>
                <c:pt idx="29">
                  <c:v>1.1872722197466963</c:v>
                </c:pt>
                <c:pt idx="30">
                  <c:v>1.1872722197466963</c:v>
                </c:pt>
                <c:pt idx="31">
                  <c:v>1.1872722197466963</c:v>
                </c:pt>
                <c:pt idx="32">
                  <c:v>1.1872722197466963</c:v>
                </c:pt>
                <c:pt idx="33">
                  <c:v>1.1872722197466963</c:v>
                </c:pt>
                <c:pt idx="34">
                  <c:v>1.1872722197466963</c:v>
                </c:pt>
                <c:pt idx="35">
                  <c:v>1.1872722197466963</c:v>
                </c:pt>
                <c:pt idx="36">
                  <c:v>1.1872722197466963</c:v>
                </c:pt>
                <c:pt idx="37">
                  <c:v>1.1872722197466963</c:v>
                </c:pt>
                <c:pt idx="38">
                  <c:v>1.1872722197466963</c:v>
                </c:pt>
                <c:pt idx="39">
                  <c:v>1.1872722197466963</c:v>
                </c:pt>
                <c:pt idx="40">
                  <c:v>1.1872722197466963</c:v>
                </c:pt>
                <c:pt idx="41">
                  <c:v>1.1872722197466963</c:v>
                </c:pt>
                <c:pt idx="42">
                  <c:v>1.1872722197466963</c:v>
                </c:pt>
                <c:pt idx="43">
                  <c:v>1.1872722197466963</c:v>
                </c:pt>
                <c:pt idx="44">
                  <c:v>1.1872722197466963</c:v>
                </c:pt>
                <c:pt idx="45">
                  <c:v>1.1872722197466963</c:v>
                </c:pt>
                <c:pt idx="46">
                  <c:v>1.1872722197466963</c:v>
                </c:pt>
                <c:pt idx="47">
                  <c:v>1.1872722197466963</c:v>
                </c:pt>
                <c:pt idx="48">
                  <c:v>1.1872722197466963</c:v>
                </c:pt>
                <c:pt idx="49">
                  <c:v>1.1872722197466963</c:v>
                </c:pt>
                <c:pt idx="50">
                  <c:v>1.1872722197466963</c:v>
                </c:pt>
                <c:pt idx="51">
                  <c:v>1.1872722197466963</c:v>
                </c:pt>
                <c:pt idx="52">
                  <c:v>1.1872722197466963</c:v>
                </c:pt>
                <c:pt idx="53">
                  <c:v>1.1872722197466963</c:v>
                </c:pt>
                <c:pt idx="54">
                  <c:v>1.1872722197466963</c:v>
                </c:pt>
                <c:pt idx="55">
                  <c:v>1.1872722197466963</c:v>
                </c:pt>
                <c:pt idx="56">
                  <c:v>1.1872722197466963</c:v>
                </c:pt>
                <c:pt idx="57">
                  <c:v>1.1872722197466963</c:v>
                </c:pt>
                <c:pt idx="58">
                  <c:v>1.1872722197466963</c:v>
                </c:pt>
                <c:pt idx="59">
                  <c:v>1.1872722197466963</c:v>
                </c:pt>
                <c:pt idx="60">
                  <c:v>1.1872722197466963</c:v>
                </c:pt>
                <c:pt idx="61">
                  <c:v>1.1872722197466963</c:v>
                </c:pt>
                <c:pt idx="62">
                  <c:v>1.1872722197466963</c:v>
                </c:pt>
                <c:pt idx="63">
                  <c:v>1.1872722197466963</c:v>
                </c:pt>
                <c:pt idx="64">
                  <c:v>1.1872722197466963</c:v>
                </c:pt>
                <c:pt idx="65">
                  <c:v>1.1872722197466963</c:v>
                </c:pt>
                <c:pt idx="66">
                  <c:v>1.1872722197466963</c:v>
                </c:pt>
                <c:pt idx="67">
                  <c:v>1.1872722197466963</c:v>
                </c:pt>
                <c:pt idx="68">
                  <c:v>1.1872722197466963</c:v>
                </c:pt>
                <c:pt idx="69">
                  <c:v>1.1872722197466963</c:v>
                </c:pt>
                <c:pt idx="70">
                  <c:v>1.1872722197466963</c:v>
                </c:pt>
                <c:pt idx="71">
                  <c:v>1.1872722197466963</c:v>
                </c:pt>
                <c:pt idx="72">
                  <c:v>1.1872722197466963</c:v>
                </c:pt>
                <c:pt idx="73">
                  <c:v>1.1872722197466963</c:v>
                </c:pt>
                <c:pt idx="74">
                  <c:v>1.1872722197466963</c:v>
                </c:pt>
                <c:pt idx="75">
                  <c:v>1.1872722197466963</c:v>
                </c:pt>
                <c:pt idx="76">
                  <c:v>1.1872722197466963</c:v>
                </c:pt>
                <c:pt idx="77">
                  <c:v>1.1872722197466963</c:v>
                </c:pt>
                <c:pt idx="78">
                  <c:v>1.1872722197466963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1-48CC-92D7-4AE5BCF87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292072"/>
        <c:axId val="514283872"/>
      </c:lineChart>
      <c:catAx>
        <c:axId val="514292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283872"/>
        <c:crosses val="autoZero"/>
        <c:auto val="1"/>
        <c:lblAlgn val="ctr"/>
        <c:lblOffset val="100"/>
        <c:noMultiLvlLbl val="0"/>
      </c:catAx>
      <c:valAx>
        <c:axId val="514283872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29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198120</xdr:colOff>
      <xdr:row>4</xdr:row>
      <xdr:rowOff>182880</xdr:rowOff>
    </xdr:from>
    <xdr:to>
      <xdr:col>20</xdr:col>
      <xdr:colOff>358140</xdr:colOff>
      <xdr:row>28</xdr:row>
      <xdr:rowOff>167640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DECAF9-A932-4EA3-BA2C-8821A21DB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541020</xdr:colOff>
      <xdr:row>6</xdr:row>
      <xdr:rowOff>114300</xdr:rowOff>
    </xdr:from>
    <xdr:to>
      <xdr:col>19</xdr:col>
      <xdr:colOff>167640</xdr:colOff>
      <xdr:row>29</xdr:row>
      <xdr:rowOff>22860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6761E2-3E96-447A-AD74-3BC250964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FAE8-F258-4258-BA91-21B4F4EC60B6}">
  <sheetPr codeName="Sheet1"/>
  <dimension ref="A1:H105"/>
  <sheetViews>
    <sheetView showGridLines="0" tabSelected="1" workbookViewId="0">
      <selection activeCell="E9" sqref="E9"/>
    </sheetView>
  </sheetViews>
  <sheetFormatPr defaultRowHeight="14.4" x14ac:dyDescent="0.3"/>
  <cols>
    <col min="1" max="1" width="16.44140625" customWidth="1"/>
    <col min="2" max="2" width="9.88671875" customWidth="1"/>
  </cols>
  <sheetData>
    <row r="1" spans="1:8" ht="10.199999999999999" customHeight="1" thickBot="1" x14ac:dyDescent="0.35"/>
    <row r="2" spans="1:8" s="1" customFormat="1" ht="6.75" customHeight="1" thickBot="1" x14ac:dyDescent="0.35"/>
    <row r="3" spans="1:8" s="3" customFormat="1" ht="6.75" hidden="1" customHeight="1" x14ac:dyDescent="0.3"/>
    <row r="4" spans="1:8" s="3" customFormat="1" ht="18.600000000000001" thickBot="1" x14ac:dyDescent="0.35">
      <c r="B4" s="6"/>
      <c r="C4" s="7"/>
      <c r="D4" s="7"/>
      <c r="E4" s="7"/>
    </row>
    <row r="5" spans="1:8" ht="18.600000000000001" thickBot="1" x14ac:dyDescent="0.4">
      <c r="A5" s="14" t="s">
        <v>0</v>
      </c>
      <c r="B5" s="15" t="s">
        <v>1</v>
      </c>
      <c r="D5" s="4" t="s">
        <v>2</v>
      </c>
      <c r="G5" s="8" t="s">
        <v>3</v>
      </c>
      <c r="H5" s="9">
        <f>LINEST(B6:B105,D6:D105)</f>
        <v>1.1872722197466963</v>
      </c>
    </row>
    <row r="6" spans="1:8" ht="19.2" thickTop="1" thickBot="1" x14ac:dyDescent="0.4">
      <c r="A6" s="13">
        <v>43494</v>
      </c>
      <c r="B6" s="10">
        <v>-1.2874E-2</v>
      </c>
      <c r="D6" s="5">
        <v>2E-3</v>
      </c>
      <c r="G6" s="8" t="s">
        <v>3</v>
      </c>
      <c r="H6" s="9">
        <f>COVAR(B6:B105,D6:D105)/VAR(D6:D105)</f>
        <v>1.1753994975492297</v>
      </c>
    </row>
    <row r="7" spans="1:8" ht="18.600000000000001" thickBot="1" x14ac:dyDescent="0.4">
      <c r="A7" s="2">
        <v>43495</v>
      </c>
      <c r="B7" s="11">
        <v>-2.3289999999999999E-3</v>
      </c>
      <c r="D7" s="5">
        <v>1.4199999999999999E-2</v>
      </c>
      <c r="G7" s="8" t="s">
        <v>4</v>
      </c>
      <c r="H7" s="9">
        <f>RSQ(B6:B105,D6:D105)</f>
        <v>0.69025615876082536</v>
      </c>
    </row>
    <row r="8" spans="1:8" x14ac:dyDescent="0.3">
      <c r="A8" s="2">
        <v>43496</v>
      </c>
      <c r="B8" s="11">
        <v>5.6488999999999998E-2</v>
      </c>
      <c r="D8" s="5">
        <v>4.0999999999999995E-3</v>
      </c>
    </row>
    <row r="9" spans="1:8" x14ac:dyDescent="0.3">
      <c r="A9" s="2">
        <v>43497</v>
      </c>
      <c r="B9" s="11">
        <v>-1.2373E-2</v>
      </c>
      <c r="D9" s="5">
        <v>4.7999999999999996E-3</v>
      </c>
    </row>
    <row r="10" spans="1:8" x14ac:dyDescent="0.3">
      <c r="A10" s="2">
        <v>43500</v>
      </c>
      <c r="B10" s="11">
        <v>2.2134000000000001E-2</v>
      </c>
      <c r="D10" s="5">
        <v>7.4000000000000003E-3</v>
      </c>
    </row>
    <row r="11" spans="1:8" x14ac:dyDescent="0.3">
      <c r="A11" s="2">
        <v>43501</v>
      </c>
      <c r="B11" s="11">
        <v>4.3800000000000002E-4</v>
      </c>
      <c r="D11" s="5">
        <v>-2.8000000000000004E-3</v>
      </c>
    </row>
    <row r="12" spans="1:8" x14ac:dyDescent="0.3">
      <c r="A12" s="2">
        <v>43502</v>
      </c>
      <c r="B12" s="11">
        <v>-4.7056000000000001E-2</v>
      </c>
      <c r="D12" s="5">
        <v>-3.7400000000000003E-2</v>
      </c>
    </row>
    <row r="13" spans="1:8" x14ac:dyDescent="0.3">
      <c r="A13" s="2">
        <v>43503</v>
      </c>
      <c r="B13" s="11">
        <v>1.5158E-2</v>
      </c>
      <c r="D13" s="5">
        <v>-2.3999999999999998E-3</v>
      </c>
    </row>
    <row r="14" spans="1:8" x14ac:dyDescent="0.3">
      <c r="A14" s="2">
        <v>43504</v>
      </c>
      <c r="B14" s="11">
        <v>1.0633E-2</v>
      </c>
      <c r="D14" s="5">
        <v>9.8999999999999991E-3</v>
      </c>
    </row>
    <row r="15" spans="1:8" x14ac:dyDescent="0.3">
      <c r="A15" s="2">
        <v>43507</v>
      </c>
      <c r="B15" s="11">
        <v>-5.8199999999999997E-3</v>
      </c>
      <c r="D15" s="5">
        <v>-9.7999999999999997E-3</v>
      </c>
    </row>
    <row r="16" spans="1:8" x14ac:dyDescent="0.3">
      <c r="A16" s="2">
        <v>43508</v>
      </c>
      <c r="B16" s="11">
        <v>2.0041E-2</v>
      </c>
      <c r="D16" s="5">
        <v>1.8599999999999998E-2</v>
      </c>
    </row>
    <row r="17" spans="1:4" x14ac:dyDescent="0.3">
      <c r="A17" s="2">
        <v>43509</v>
      </c>
      <c r="B17" s="11">
        <v>-1.5453E-2</v>
      </c>
      <c r="D17" s="5">
        <v>-3.4000000000000002E-3</v>
      </c>
    </row>
    <row r="18" spans="1:4" x14ac:dyDescent="0.3">
      <c r="A18" s="2">
        <v>43510</v>
      </c>
      <c r="B18" s="11">
        <v>3.8116999999999998E-2</v>
      </c>
      <c r="D18" s="5">
        <v>2.2700000000000001E-2</v>
      </c>
    </row>
    <row r="19" spans="1:4" x14ac:dyDescent="0.3">
      <c r="A19" s="2">
        <v>43511</v>
      </c>
      <c r="B19" s="11">
        <v>-6.4790000000000004E-3</v>
      </c>
      <c r="D19" s="5">
        <v>-5.0000000000000001E-3</v>
      </c>
    </row>
    <row r="20" spans="1:4" x14ac:dyDescent="0.3">
      <c r="A20" s="2">
        <v>43514</v>
      </c>
      <c r="B20" s="11">
        <v>-2.2825999999999999E-2</v>
      </c>
      <c r="D20" s="5">
        <v>-1.04E-2</v>
      </c>
    </row>
    <row r="21" spans="1:4" x14ac:dyDescent="0.3">
      <c r="A21" s="2">
        <v>43515</v>
      </c>
      <c r="B21" s="11">
        <v>8.4539999999999997E-3</v>
      </c>
      <c r="D21" s="5">
        <v>1.1899999999999999E-2</v>
      </c>
    </row>
    <row r="22" spans="1:4" x14ac:dyDescent="0.3">
      <c r="A22" s="2">
        <v>43516</v>
      </c>
      <c r="B22" s="11">
        <v>-1.6545000000000001E-2</v>
      </c>
      <c r="D22" s="5">
        <v>-1.14E-2</v>
      </c>
    </row>
    <row r="23" spans="1:4" x14ac:dyDescent="0.3">
      <c r="A23" s="2">
        <v>43517</v>
      </c>
      <c r="B23" s="11">
        <v>8.7480000000000006E-3</v>
      </c>
      <c r="D23" s="5">
        <v>4.0000000000000001E-3</v>
      </c>
    </row>
    <row r="24" spans="1:4" x14ac:dyDescent="0.3">
      <c r="A24" s="2">
        <v>43518</v>
      </c>
      <c r="B24" s="11">
        <v>-8.2279999999999992E-3</v>
      </c>
      <c r="D24" s="5">
        <v>9.7999999999999997E-3</v>
      </c>
    </row>
    <row r="25" spans="1:4" x14ac:dyDescent="0.3">
      <c r="A25" s="2">
        <v>43521</v>
      </c>
      <c r="B25" s="11">
        <v>-1.009E-2</v>
      </c>
      <c r="D25" s="5">
        <v>-6.6E-3</v>
      </c>
    </row>
    <row r="26" spans="1:4" x14ac:dyDescent="0.3">
      <c r="A26" s="2">
        <v>43522</v>
      </c>
      <c r="B26" s="11">
        <v>1.7894E-2</v>
      </c>
      <c r="D26" s="5">
        <v>3.7000000000000002E-3</v>
      </c>
    </row>
    <row r="27" spans="1:4" x14ac:dyDescent="0.3">
      <c r="A27" s="2">
        <v>43523</v>
      </c>
      <c r="B27" s="11">
        <v>-1.1126E-2</v>
      </c>
      <c r="D27" s="5">
        <v>-3.0000000000000001E-3</v>
      </c>
    </row>
    <row r="28" spans="1:4" x14ac:dyDescent="0.3">
      <c r="A28" s="2">
        <v>43524</v>
      </c>
      <c r="B28" s="11">
        <v>-2.6328000000000001E-2</v>
      </c>
      <c r="D28" s="5">
        <v>-1.77E-2</v>
      </c>
    </row>
    <row r="29" spans="1:4" x14ac:dyDescent="0.3">
      <c r="A29" s="2">
        <v>43525</v>
      </c>
      <c r="B29" s="11">
        <v>-1.6639999999999999E-2</v>
      </c>
      <c r="D29" s="5">
        <v>-1.03E-2</v>
      </c>
    </row>
    <row r="30" spans="1:4" x14ac:dyDescent="0.3">
      <c r="A30" s="2">
        <v>43530</v>
      </c>
      <c r="B30" s="11">
        <v>-7.548E-3</v>
      </c>
      <c r="D30" s="5">
        <v>-4.0999999999999995E-3</v>
      </c>
    </row>
    <row r="31" spans="1:4" x14ac:dyDescent="0.3">
      <c r="A31" s="2">
        <v>43531</v>
      </c>
      <c r="B31" s="11">
        <v>7.1069999999999996E-3</v>
      </c>
      <c r="D31" s="5">
        <v>1.2999999999999999E-3</v>
      </c>
    </row>
    <row r="32" spans="1:4" x14ac:dyDescent="0.3">
      <c r="A32" s="2">
        <v>43532</v>
      </c>
      <c r="B32" s="11">
        <v>1.3879000000000001E-2</v>
      </c>
      <c r="D32" s="5">
        <v>1.09E-2</v>
      </c>
    </row>
    <row r="33" spans="1:4" x14ac:dyDescent="0.3">
      <c r="A33" s="2">
        <v>43535</v>
      </c>
      <c r="B33" s="11">
        <v>4.0603E-2</v>
      </c>
      <c r="D33" s="5">
        <v>2.7900000000000001E-2</v>
      </c>
    </row>
    <row r="34" spans="1:4" x14ac:dyDescent="0.3">
      <c r="A34" s="2">
        <v>43536</v>
      </c>
      <c r="B34" s="11">
        <v>2.8990000000000001E-3</v>
      </c>
      <c r="D34" s="5">
        <v>-2E-3</v>
      </c>
    </row>
    <row r="35" spans="1:4" x14ac:dyDescent="0.3">
      <c r="A35" s="2">
        <v>43537</v>
      </c>
      <c r="B35" s="11">
        <v>9.5600000000000008E-3</v>
      </c>
      <c r="D35" s="5">
        <v>1.1000000000000001E-2</v>
      </c>
    </row>
    <row r="36" spans="1:4" x14ac:dyDescent="0.3">
      <c r="A36" s="2">
        <v>43538</v>
      </c>
      <c r="B36" s="11">
        <v>2.202E-3</v>
      </c>
      <c r="D36" s="5">
        <v>-3.0000000000000001E-3</v>
      </c>
    </row>
    <row r="37" spans="1:4" x14ac:dyDescent="0.3">
      <c r="A37" s="2">
        <v>43539</v>
      </c>
      <c r="B37" s="11">
        <v>4.1749999999999999E-3</v>
      </c>
      <c r="D37" s="5">
        <v>5.4000000000000003E-3</v>
      </c>
    </row>
    <row r="38" spans="1:4" x14ac:dyDescent="0.3">
      <c r="A38" s="2">
        <v>43542</v>
      </c>
      <c r="B38" s="11">
        <v>5.2519999999999997E-3</v>
      </c>
      <c r="D38" s="5">
        <v>8.6E-3</v>
      </c>
    </row>
    <row r="39" spans="1:4" x14ac:dyDescent="0.3">
      <c r="A39" s="2">
        <v>43543</v>
      </c>
      <c r="B39" s="11">
        <v>-2.155E-2</v>
      </c>
      <c r="D39" s="5">
        <v>-4.0999999999999995E-3</v>
      </c>
    </row>
    <row r="40" spans="1:4" x14ac:dyDescent="0.3">
      <c r="A40" s="2">
        <v>43544</v>
      </c>
      <c r="B40" s="11">
        <v>-2.7140999999999998E-2</v>
      </c>
      <c r="D40" s="5">
        <v>-1.55E-2</v>
      </c>
    </row>
    <row r="41" spans="1:4" x14ac:dyDescent="0.3">
      <c r="A41" s="2">
        <v>43545</v>
      </c>
      <c r="B41" s="11">
        <v>-2.1953E-2</v>
      </c>
      <c r="D41" s="5">
        <v>-1.34E-2</v>
      </c>
    </row>
    <row r="42" spans="1:4" x14ac:dyDescent="0.3">
      <c r="A42" s="2">
        <v>43546</v>
      </c>
      <c r="B42" s="11">
        <v>-3.5305000000000003E-2</v>
      </c>
      <c r="D42" s="5">
        <v>-3.1E-2</v>
      </c>
    </row>
    <row r="43" spans="1:4" x14ac:dyDescent="0.3">
      <c r="A43" s="2">
        <v>43549</v>
      </c>
      <c r="B43" s="11">
        <v>2.1810000000000002E-3</v>
      </c>
      <c r="D43" s="5">
        <v>-8.0000000000000004E-4</v>
      </c>
    </row>
    <row r="44" spans="1:4" x14ac:dyDescent="0.3">
      <c r="A44" s="2">
        <v>43550</v>
      </c>
      <c r="B44" s="11">
        <v>6.5300000000000002E-3</v>
      </c>
      <c r="D44" s="5">
        <v>1.7600000000000001E-2</v>
      </c>
    </row>
    <row r="45" spans="1:4" x14ac:dyDescent="0.3">
      <c r="A45" s="2">
        <v>43551</v>
      </c>
      <c r="B45" s="11">
        <v>-3.4598999999999998E-2</v>
      </c>
      <c r="D45" s="5">
        <v>-3.5699999999999996E-2</v>
      </c>
    </row>
    <row r="46" spans="1:4" x14ac:dyDescent="0.3">
      <c r="A46" s="2">
        <v>43552</v>
      </c>
      <c r="B46" s="11">
        <v>5.0771999999999998E-2</v>
      </c>
      <c r="D46" s="5">
        <v>2.7000000000000003E-2</v>
      </c>
    </row>
    <row r="47" spans="1:4" x14ac:dyDescent="0.3">
      <c r="A47" s="2">
        <v>43553</v>
      </c>
      <c r="B47" s="11">
        <v>1.7052999999999999E-2</v>
      </c>
      <c r="D47" s="5">
        <v>1.09E-2</v>
      </c>
    </row>
    <row r="48" spans="1:4" x14ac:dyDescent="0.3">
      <c r="A48" s="2">
        <v>43556</v>
      </c>
      <c r="B48" s="11">
        <v>8.0110000000000008E-3</v>
      </c>
      <c r="D48" s="5">
        <v>6.7000000000000002E-3</v>
      </c>
    </row>
    <row r="49" spans="1:4" x14ac:dyDescent="0.3">
      <c r="A49" s="2">
        <v>43557</v>
      </c>
      <c r="B49" s="11">
        <v>-1.2788000000000001E-2</v>
      </c>
      <c r="D49" s="5">
        <v>-6.9999999999999993E-3</v>
      </c>
    </row>
    <row r="50" spans="1:4" x14ac:dyDescent="0.3">
      <c r="A50" s="2">
        <v>43558</v>
      </c>
      <c r="B50" s="11">
        <v>-1.1239000000000001E-2</v>
      </c>
      <c r="D50" s="5">
        <v>-9.3999999999999986E-3</v>
      </c>
    </row>
    <row r="51" spans="1:4" x14ac:dyDescent="0.3">
      <c r="A51" s="2">
        <v>43559</v>
      </c>
      <c r="B51" s="11">
        <v>2.5860000000000001E-2</v>
      </c>
      <c r="D51" s="5">
        <v>1.9300000000000001E-2</v>
      </c>
    </row>
    <row r="52" spans="1:4" x14ac:dyDescent="0.3">
      <c r="A52" s="2">
        <v>43560</v>
      </c>
      <c r="B52" s="11">
        <v>8.3099999999999997E-3</v>
      </c>
      <c r="D52" s="5">
        <v>8.3000000000000001E-3</v>
      </c>
    </row>
    <row r="53" spans="1:4" x14ac:dyDescent="0.3">
      <c r="A53" s="2">
        <v>43563</v>
      </c>
      <c r="B53" s="11">
        <v>1.374E-3</v>
      </c>
      <c r="D53" s="5">
        <v>2.7000000000000001E-3</v>
      </c>
    </row>
    <row r="54" spans="1:4" x14ac:dyDescent="0.3">
      <c r="A54" s="2">
        <v>43564</v>
      </c>
      <c r="B54" s="11">
        <v>-3.8409999999999998E-3</v>
      </c>
      <c r="D54" s="5">
        <v>-1.11E-2</v>
      </c>
    </row>
    <row r="55" spans="1:4" x14ac:dyDescent="0.3">
      <c r="A55" s="2">
        <v>43565</v>
      </c>
      <c r="B55" s="11">
        <v>-1.4321E-2</v>
      </c>
      <c r="D55" s="5">
        <v>-3.4999999999999996E-3</v>
      </c>
    </row>
    <row r="56" spans="1:4" x14ac:dyDescent="0.3">
      <c r="A56" s="2">
        <v>43566</v>
      </c>
      <c r="B56" s="11">
        <v>-1.5925999999999999E-2</v>
      </c>
      <c r="D56" s="5">
        <v>-1.2500000000000001E-2</v>
      </c>
    </row>
    <row r="57" spans="1:4" x14ac:dyDescent="0.3">
      <c r="A57" s="2">
        <v>43567</v>
      </c>
      <c r="B57" s="11">
        <v>-9.0860000000000003E-3</v>
      </c>
      <c r="D57" s="5">
        <v>-1.9799999999999998E-2</v>
      </c>
    </row>
    <row r="58" spans="1:4" x14ac:dyDescent="0.3">
      <c r="A58" s="2">
        <v>43570</v>
      </c>
      <c r="B58" s="11">
        <v>-2.2920000000000002E-3</v>
      </c>
      <c r="D58" s="5">
        <v>2.2000000000000001E-3</v>
      </c>
    </row>
    <row r="59" spans="1:4" x14ac:dyDescent="0.3">
      <c r="A59" s="2">
        <v>43571</v>
      </c>
      <c r="B59" s="11">
        <v>-1.7229999999999999E-3</v>
      </c>
      <c r="D59" s="5">
        <v>1.34E-2</v>
      </c>
    </row>
    <row r="60" spans="1:4" x14ac:dyDescent="0.3">
      <c r="A60" s="2">
        <v>43572</v>
      </c>
      <c r="B60" s="11">
        <v>-1.3809E-2</v>
      </c>
      <c r="D60" s="5">
        <v>-1.11E-2</v>
      </c>
    </row>
    <row r="61" spans="1:4" x14ac:dyDescent="0.3">
      <c r="A61" s="2">
        <v>43573</v>
      </c>
      <c r="B61" s="11">
        <v>1.3710999999999999E-2</v>
      </c>
      <c r="D61" s="5">
        <v>1.3900000000000001E-2</v>
      </c>
    </row>
    <row r="62" spans="1:4" x14ac:dyDescent="0.3">
      <c r="A62" s="2">
        <v>43577</v>
      </c>
      <c r="B62" s="11">
        <v>8.345E-3</v>
      </c>
      <c r="D62" s="5">
        <v>1E-4</v>
      </c>
    </row>
    <row r="63" spans="1:4" x14ac:dyDescent="0.3">
      <c r="A63" s="2">
        <v>43578</v>
      </c>
      <c r="B63" s="11">
        <v>2.4257999999999998E-2</v>
      </c>
      <c r="D63" s="5">
        <v>1.41E-2</v>
      </c>
    </row>
    <row r="64" spans="1:4" x14ac:dyDescent="0.3">
      <c r="A64" s="2">
        <v>43579</v>
      </c>
      <c r="B64" s="11">
        <v>-6.6870000000000002E-3</v>
      </c>
      <c r="D64" s="5">
        <v>-9.1999999999999998E-3</v>
      </c>
    </row>
    <row r="65" spans="1:4" x14ac:dyDescent="0.3">
      <c r="A65" s="2">
        <v>43580</v>
      </c>
      <c r="B65" s="11">
        <v>1.1781E-2</v>
      </c>
      <c r="D65" s="5">
        <v>1.5899999999999997E-2</v>
      </c>
    </row>
    <row r="66" spans="1:4" x14ac:dyDescent="0.3">
      <c r="A66" s="2">
        <v>43581</v>
      </c>
      <c r="B66" s="11">
        <v>-3.0500000000000002E-3</v>
      </c>
      <c r="D66" s="5">
        <v>-3.3E-3</v>
      </c>
    </row>
    <row r="67" spans="1:4" x14ac:dyDescent="0.3">
      <c r="A67" s="2">
        <v>43584</v>
      </c>
      <c r="B67" s="11">
        <v>-1.307E-2</v>
      </c>
      <c r="D67" s="5">
        <v>-5.0000000000000001E-4</v>
      </c>
    </row>
    <row r="68" spans="1:4" x14ac:dyDescent="0.3">
      <c r="A68" s="2">
        <v>43585</v>
      </c>
      <c r="B68" s="11">
        <v>2.5360000000000001E-3</v>
      </c>
      <c r="D68" s="5">
        <v>1.7000000000000001E-3</v>
      </c>
    </row>
    <row r="69" spans="1:4" x14ac:dyDescent="0.3">
      <c r="A69" s="2">
        <v>43587</v>
      </c>
      <c r="B69" s="11">
        <v>5.62E-4</v>
      </c>
      <c r="D69" s="5">
        <v>-8.6E-3</v>
      </c>
    </row>
    <row r="70" spans="1:4" x14ac:dyDescent="0.3">
      <c r="A70" s="2">
        <v>43588</v>
      </c>
      <c r="B70" s="11">
        <v>1.0651000000000001E-2</v>
      </c>
      <c r="D70" s="5">
        <v>5.0000000000000001E-3</v>
      </c>
    </row>
    <row r="71" spans="1:4" x14ac:dyDescent="0.3">
      <c r="A71" s="2">
        <v>43591</v>
      </c>
      <c r="B71" s="11">
        <v>-2.6974000000000001E-2</v>
      </c>
      <c r="D71" s="5">
        <v>-1.04E-2</v>
      </c>
    </row>
    <row r="72" spans="1:4" x14ac:dyDescent="0.3">
      <c r="A72" s="2">
        <v>43592</v>
      </c>
      <c r="B72" s="11">
        <v>-6.2880000000000002E-3</v>
      </c>
      <c r="D72" s="5">
        <v>-6.5000000000000006E-3</v>
      </c>
    </row>
    <row r="73" spans="1:4" x14ac:dyDescent="0.3">
      <c r="A73" s="2">
        <v>43593</v>
      </c>
      <c r="B73" s="11">
        <v>2.0708000000000001E-2</v>
      </c>
      <c r="D73" s="5">
        <v>1.2800000000000001E-2</v>
      </c>
    </row>
    <row r="74" spans="1:4" x14ac:dyDescent="0.3">
      <c r="A74" s="2">
        <v>43594</v>
      </c>
      <c r="B74" s="11">
        <v>-1.7469999999999999E-2</v>
      </c>
      <c r="D74" s="5">
        <v>-8.3000000000000001E-3</v>
      </c>
    </row>
    <row r="75" spans="1:4" x14ac:dyDescent="0.3">
      <c r="A75" s="2">
        <v>43595</v>
      </c>
      <c r="B75" s="11">
        <v>-8.8900000000000003E-3</v>
      </c>
      <c r="D75" s="5">
        <v>-5.7999999999999996E-3</v>
      </c>
    </row>
    <row r="76" spans="1:4" x14ac:dyDescent="0.3">
      <c r="A76" s="2">
        <v>43598</v>
      </c>
      <c r="B76" s="11">
        <v>-2.4884E-2</v>
      </c>
      <c r="D76" s="5">
        <v>-2.69E-2</v>
      </c>
    </row>
    <row r="77" spans="1:4" x14ac:dyDescent="0.3">
      <c r="A77" s="2">
        <v>43599</v>
      </c>
      <c r="B77" s="11">
        <v>-2.967E-3</v>
      </c>
      <c r="D77" s="5">
        <v>4.0000000000000001E-3</v>
      </c>
    </row>
    <row r="78" spans="1:4" x14ac:dyDescent="0.3">
      <c r="A78" s="2">
        <v>43600</v>
      </c>
      <c r="B78" s="11">
        <v>-1.0714E-2</v>
      </c>
      <c r="D78" s="5">
        <v>-5.1000000000000004E-3</v>
      </c>
    </row>
    <row r="79" spans="1:4" x14ac:dyDescent="0.3">
      <c r="A79" s="2">
        <v>43601</v>
      </c>
      <c r="B79" s="11">
        <v>-1.1733E-2</v>
      </c>
      <c r="D79" s="5">
        <v>-1.7500000000000002E-2</v>
      </c>
    </row>
    <row r="80" spans="1:4" x14ac:dyDescent="0.3">
      <c r="A80" s="2">
        <v>43602</v>
      </c>
      <c r="B80" s="11">
        <v>7.6099999999999996E-3</v>
      </c>
      <c r="D80" s="5">
        <v>-4.0000000000000002E-4</v>
      </c>
    </row>
    <row r="81" spans="1:4" x14ac:dyDescent="0.3">
      <c r="A81" s="2">
        <v>43605</v>
      </c>
      <c r="B81" s="11">
        <v>2.7189999999999999E-2</v>
      </c>
      <c r="D81" s="5">
        <v>2.1700000000000001E-2</v>
      </c>
    </row>
    <row r="82" spans="1:4" x14ac:dyDescent="0.3">
      <c r="A82" s="2">
        <v>43606</v>
      </c>
      <c r="B82" s="11">
        <v>4.1175999999999997E-2</v>
      </c>
      <c r="D82" s="5">
        <v>2.76E-2</v>
      </c>
    </row>
    <row r="83" spans="1:4" x14ac:dyDescent="0.3">
      <c r="A83" s="2">
        <v>43607</v>
      </c>
      <c r="B83" s="11">
        <v>-1.7797E-2</v>
      </c>
      <c r="D83" s="5">
        <v>-1.2999999999999999E-3</v>
      </c>
    </row>
    <row r="84" spans="1:4" x14ac:dyDescent="0.3">
      <c r="A84" s="2">
        <v>43608</v>
      </c>
      <c r="B84" s="11">
        <v>-4.8890000000000001E-3</v>
      </c>
      <c r="D84" s="5">
        <v>-4.7999999999999996E-3</v>
      </c>
    </row>
    <row r="85" spans="1:4" x14ac:dyDescent="0.3">
      <c r="A85" s="2">
        <v>43609</v>
      </c>
      <c r="B85" s="11">
        <v>-9.8270000000000007E-3</v>
      </c>
      <c r="D85" s="5">
        <v>-3.0000000000000001E-3</v>
      </c>
    </row>
    <row r="86" spans="1:4" x14ac:dyDescent="0.3">
      <c r="A86" s="2">
        <v>43612</v>
      </c>
      <c r="B86" s="11">
        <v>1.4302E-2</v>
      </c>
      <c r="D86" s="5">
        <v>1.32E-2</v>
      </c>
    </row>
    <row r="87" spans="1:4" x14ac:dyDescent="0.3">
      <c r="A87" s="2">
        <v>43613</v>
      </c>
      <c r="B87" s="11">
        <v>2.7626000000000001E-2</v>
      </c>
      <c r="D87" s="5">
        <v>1.61E-2</v>
      </c>
    </row>
    <row r="88" spans="1:4" x14ac:dyDescent="0.3">
      <c r="A88" s="2">
        <v>43614</v>
      </c>
      <c r="B88" s="11">
        <v>1.9882E-2</v>
      </c>
      <c r="D88" s="5">
        <v>1.8E-3</v>
      </c>
    </row>
    <row r="89" spans="1:4" x14ac:dyDescent="0.3">
      <c r="A89" s="2">
        <v>43615</v>
      </c>
      <c r="B89" s="11">
        <v>1.8395999999999999E-2</v>
      </c>
      <c r="D89" s="5">
        <v>9.1999999999999998E-3</v>
      </c>
    </row>
    <row r="90" spans="1:4" x14ac:dyDescent="0.3">
      <c r="A90" s="2">
        <v>43616</v>
      </c>
      <c r="B90" s="11">
        <v>-2.4269999999999999E-3</v>
      </c>
      <c r="D90" s="5">
        <v>-4.4000000000000003E-3</v>
      </c>
    </row>
    <row r="91" spans="1:4" x14ac:dyDescent="0.3">
      <c r="A91" s="2">
        <v>43619</v>
      </c>
      <c r="B91" s="11">
        <v>-3.2429999999999998E-3</v>
      </c>
      <c r="D91" s="5">
        <v>-1E-4</v>
      </c>
    </row>
    <row r="92" spans="1:4" x14ac:dyDescent="0.3">
      <c r="A92" s="2">
        <v>43620</v>
      </c>
      <c r="B92" s="11">
        <v>5.1269999999999996E-3</v>
      </c>
      <c r="D92" s="5">
        <v>3.7000000000000002E-3</v>
      </c>
    </row>
    <row r="93" spans="1:4" x14ac:dyDescent="0.3">
      <c r="A93" s="2">
        <v>43621</v>
      </c>
      <c r="B93" s="11">
        <v>-1.5384999999999999E-2</v>
      </c>
      <c r="D93" s="5">
        <v>-1.4199999999999999E-2</v>
      </c>
    </row>
    <row r="94" spans="1:4" x14ac:dyDescent="0.3">
      <c r="A94" s="2">
        <v>43622</v>
      </c>
      <c r="B94" s="11">
        <v>2.1930000000000002E-2</v>
      </c>
      <c r="D94" s="5">
        <v>1.26E-2</v>
      </c>
    </row>
    <row r="95" spans="1:4" x14ac:dyDescent="0.3">
      <c r="A95" s="2">
        <v>43623</v>
      </c>
      <c r="B95" s="11">
        <v>2.6800000000000001E-4</v>
      </c>
      <c r="D95" s="5">
        <v>6.3E-3</v>
      </c>
    </row>
    <row r="96" spans="1:4" x14ac:dyDescent="0.3">
      <c r="A96" s="2">
        <v>43626</v>
      </c>
      <c r="B96" s="11">
        <v>-1.1799E-2</v>
      </c>
      <c r="D96" s="5">
        <v>-3.5999999999999999E-3</v>
      </c>
    </row>
    <row r="97" spans="1:4" x14ac:dyDescent="0.3">
      <c r="A97" s="2">
        <v>43627</v>
      </c>
      <c r="B97" s="11">
        <v>4.6129999999999999E-3</v>
      </c>
      <c r="D97" s="5">
        <v>1.5300000000000001E-2</v>
      </c>
    </row>
    <row r="98" spans="1:4" x14ac:dyDescent="0.3">
      <c r="A98" s="2">
        <v>43628</v>
      </c>
      <c r="B98" s="11">
        <v>-1.1615E-2</v>
      </c>
      <c r="D98" s="5">
        <v>-6.5000000000000006E-3</v>
      </c>
    </row>
    <row r="99" spans="1:4" x14ac:dyDescent="0.3">
      <c r="A99" s="2">
        <v>43629</v>
      </c>
      <c r="B99" s="11">
        <v>-1.0932000000000001E-2</v>
      </c>
      <c r="D99" s="5">
        <v>4.5999999999999999E-3</v>
      </c>
    </row>
    <row r="100" spans="1:4" x14ac:dyDescent="0.3">
      <c r="A100" s="2">
        <v>43630</v>
      </c>
      <c r="B100" s="11">
        <v>-1.658E-3</v>
      </c>
      <c r="D100" s="5">
        <v>-7.4000000000000003E-3</v>
      </c>
    </row>
    <row r="101" spans="1:4" x14ac:dyDescent="0.3">
      <c r="A101" s="2">
        <v>43633</v>
      </c>
      <c r="B101" s="11">
        <v>-2.4910000000000002E-3</v>
      </c>
      <c r="D101" s="5">
        <v>-4.3E-3</v>
      </c>
    </row>
    <row r="102" spans="1:4" x14ac:dyDescent="0.3">
      <c r="A102" s="2">
        <v>43634</v>
      </c>
      <c r="B102" s="11">
        <v>8.6020000000000003E-3</v>
      </c>
      <c r="D102" s="5">
        <v>1.8200000000000001E-2</v>
      </c>
    </row>
    <row r="103" spans="1:4" x14ac:dyDescent="0.3">
      <c r="A103" s="2">
        <v>43635</v>
      </c>
      <c r="B103" s="11">
        <v>1.238E-2</v>
      </c>
      <c r="D103" s="5">
        <v>8.9999999999999993E-3</v>
      </c>
    </row>
    <row r="104" spans="1:4" x14ac:dyDescent="0.3">
      <c r="A104" s="2">
        <v>43637</v>
      </c>
      <c r="B104" s="11">
        <v>2.2554000000000001E-2</v>
      </c>
      <c r="D104" s="5">
        <v>1.7000000000000001E-2</v>
      </c>
    </row>
    <row r="105" spans="1:4" x14ac:dyDescent="0.3">
      <c r="A105" s="2">
        <v>43640</v>
      </c>
      <c r="B105" s="11">
        <v>7.9719999999999999E-3</v>
      </c>
      <c r="D105" s="5">
        <v>5.0000000000000001E-4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EF0-A5DA-4FB6-8FCD-1F2C6E9193D4}">
  <sheetPr codeName="Sheet2"/>
  <dimension ref="A1:J105"/>
  <sheetViews>
    <sheetView showGridLines="0" workbookViewId="0">
      <selection activeCell="B31" sqref="B31"/>
    </sheetView>
  </sheetViews>
  <sheetFormatPr defaultRowHeight="14.4" x14ac:dyDescent="0.3"/>
  <cols>
    <col min="1" max="1" width="16.44140625" customWidth="1"/>
    <col min="2" max="2" width="9.88671875" customWidth="1"/>
    <col min="6" max="6" width="14.44140625" bestFit="1" customWidth="1"/>
    <col min="9" max="9" width="16" bestFit="1" customWidth="1"/>
  </cols>
  <sheetData>
    <row r="1" spans="1:10" ht="9" customHeight="1" thickBot="1" x14ac:dyDescent="0.35"/>
    <row r="2" spans="1:10" s="1" customFormat="1" ht="6.75" customHeight="1" thickBot="1" x14ac:dyDescent="0.35"/>
    <row r="3" spans="1:10" s="3" customFormat="1" ht="6.75" hidden="1" customHeight="1" x14ac:dyDescent="0.3"/>
    <row r="4" spans="1:10" s="3" customFormat="1" ht="18" x14ac:dyDescent="0.3">
      <c r="B4" s="12"/>
      <c r="C4" s="7"/>
      <c r="D4" s="7"/>
      <c r="E4" s="7"/>
      <c r="F4" s="18" t="s">
        <v>5</v>
      </c>
      <c r="G4" s="18"/>
      <c r="H4" s="16">
        <v>22</v>
      </c>
    </row>
    <row r="5" spans="1:10" ht="15" thickBot="1" x14ac:dyDescent="0.35">
      <c r="A5" s="14" t="s">
        <v>0</v>
      </c>
      <c r="B5" s="15" t="s">
        <v>1</v>
      </c>
      <c r="D5" s="4" t="s">
        <v>2</v>
      </c>
      <c r="F5" s="4" t="str">
        <f>"Rolling Beta " &amp; H4 &amp; "D"</f>
        <v>Rolling Beta 22D</v>
      </c>
      <c r="G5" s="4"/>
    </row>
    <row r="6" spans="1:10" ht="15.6" thickTop="1" thickBot="1" x14ac:dyDescent="0.35">
      <c r="A6" s="13">
        <v>43494</v>
      </c>
      <c r="B6" s="10">
        <v>-1.2874E-2</v>
      </c>
      <c r="D6" s="5">
        <v>2E-3</v>
      </c>
      <c r="F6" s="17" t="str">
        <f ca="1">IF(COUNT($D$6:D6)&gt;=$H$4,LINEST(OFFSET(B6,0,0,-$H$4),OFFSET(D6,0,0,-$H$4)),"")</f>
        <v/>
      </c>
      <c r="G6" s="17" t="str">
        <f ca="1">IF(ISNUMBER(F6),$J$6,"")</f>
        <v/>
      </c>
      <c r="I6" s="19" t="s">
        <v>6</v>
      </c>
      <c r="J6" s="20">
        <f>LINEST(B6:B105,D6:D105)</f>
        <v>1.1872722197466963</v>
      </c>
    </row>
    <row r="7" spans="1:10" x14ac:dyDescent="0.3">
      <c r="A7" s="2">
        <v>43495</v>
      </c>
      <c r="B7" s="11">
        <v>-2.3289999999999999E-3</v>
      </c>
      <c r="D7" s="5">
        <v>1.4199999999999999E-2</v>
      </c>
      <c r="F7" s="17" t="str">
        <f ca="1">IF(COUNT($D$6:D7)&gt;=$H$4,LINEST(OFFSET(B7,0,0,-$H$4),OFFSET(D7,0,0,-$H$4)),"")</f>
        <v/>
      </c>
      <c r="G7" s="17" t="str">
        <f t="shared" ref="G7:G70" ca="1" si="0">IF(ISNUMBER(F7),$J$6,"")</f>
        <v/>
      </c>
    </row>
    <row r="8" spans="1:10" x14ac:dyDescent="0.3">
      <c r="A8" s="2">
        <v>43496</v>
      </c>
      <c r="B8" s="11">
        <v>5.6488999999999998E-2</v>
      </c>
      <c r="D8" s="5">
        <v>4.0999999999999995E-3</v>
      </c>
      <c r="F8" s="17" t="str">
        <f ca="1">IF(COUNT($D$6:D8)&gt;=$H$4,LINEST(OFFSET(B8,0,0,-$H$4),OFFSET(D8,0,0,-$H$4)),"")</f>
        <v/>
      </c>
      <c r="G8" s="17" t="str">
        <f t="shared" ca="1" si="0"/>
        <v/>
      </c>
    </row>
    <row r="9" spans="1:10" x14ac:dyDescent="0.3">
      <c r="A9" s="2">
        <v>43497</v>
      </c>
      <c r="B9" s="11">
        <v>-1.2373E-2</v>
      </c>
      <c r="D9" s="5">
        <v>4.7999999999999996E-3</v>
      </c>
      <c r="F9" s="17" t="str">
        <f ca="1">IF(COUNT($D$6:D9)&gt;=$H$4,LINEST(OFFSET(B9,0,0,-$H$4),OFFSET(D9,0,0,-$H$4)),"")</f>
        <v/>
      </c>
      <c r="G9" s="17" t="str">
        <f t="shared" ca="1" si="0"/>
        <v/>
      </c>
    </row>
    <row r="10" spans="1:10" x14ac:dyDescent="0.3">
      <c r="A10" s="2">
        <v>43500</v>
      </c>
      <c r="B10" s="11">
        <v>2.2134000000000001E-2</v>
      </c>
      <c r="D10" s="5">
        <v>7.4000000000000003E-3</v>
      </c>
      <c r="F10" s="17" t="str">
        <f ca="1">IF(COUNT($D$6:D10)&gt;=$H$4,LINEST(OFFSET(B10,0,0,-$H$4),OFFSET(D10,0,0,-$H$4)),"")</f>
        <v/>
      </c>
      <c r="G10" s="17" t="str">
        <f t="shared" ca="1" si="0"/>
        <v/>
      </c>
    </row>
    <row r="11" spans="1:10" x14ac:dyDescent="0.3">
      <c r="A11" s="2">
        <v>43501</v>
      </c>
      <c r="B11" s="11">
        <v>4.3800000000000002E-4</v>
      </c>
      <c r="D11" s="5">
        <v>-2.8000000000000004E-3</v>
      </c>
      <c r="F11" s="17" t="str">
        <f ca="1">IF(COUNT($D$6:D11)&gt;=$H$4,LINEST(OFFSET(B11,0,0,-$H$4),OFFSET(D11,0,0,-$H$4)),"")</f>
        <v/>
      </c>
      <c r="G11" s="17" t="str">
        <f t="shared" ca="1" si="0"/>
        <v/>
      </c>
    </row>
    <row r="12" spans="1:10" x14ac:dyDescent="0.3">
      <c r="A12" s="2">
        <v>43502</v>
      </c>
      <c r="B12" s="11">
        <v>-4.7056000000000001E-2</v>
      </c>
      <c r="D12" s="5">
        <v>-3.7400000000000003E-2</v>
      </c>
      <c r="F12" s="17" t="str">
        <f ca="1">IF(COUNT($D$6:D12)&gt;=$H$4,LINEST(OFFSET(B12,0,0,-$H$4),OFFSET(D12,0,0,-$H$4)),"")</f>
        <v/>
      </c>
      <c r="G12" s="17" t="str">
        <f t="shared" ca="1" si="0"/>
        <v/>
      </c>
    </row>
    <row r="13" spans="1:10" x14ac:dyDescent="0.3">
      <c r="A13" s="2">
        <v>43503</v>
      </c>
      <c r="B13" s="11">
        <v>1.5158E-2</v>
      </c>
      <c r="D13" s="5">
        <v>-2.3999999999999998E-3</v>
      </c>
      <c r="F13" s="17" t="str">
        <f ca="1">IF(COUNT($D$6:D13)&gt;=$H$4,LINEST(OFFSET(B13,0,0,-$H$4),OFFSET(D13,0,0,-$H$4)),"")</f>
        <v/>
      </c>
      <c r="G13" s="17" t="str">
        <f t="shared" ca="1" si="0"/>
        <v/>
      </c>
    </row>
    <row r="14" spans="1:10" x14ac:dyDescent="0.3">
      <c r="A14" s="2">
        <v>43504</v>
      </c>
      <c r="B14" s="11">
        <v>1.0633E-2</v>
      </c>
      <c r="D14" s="5">
        <v>9.8999999999999991E-3</v>
      </c>
      <c r="F14" s="17" t="str">
        <f ca="1">IF(COUNT($D$6:D14)&gt;=$H$4,LINEST(OFFSET(B14,0,0,-$H$4),OFFSET(D14,0,0,-$H$4)),"")</f>
        <v/>
      </c>
      <c r="G14" s="17" t="str">
        <f t="shared" ca="1" si="0"/>
        <v/>
      </c>
    </row>
    <row r="15" spans="1:10" x14ac:dyDescent="0.3">
      <c r="A15" s="2">
        <v>43507</v>
      </c>
      <c r="B15" s="11">
        <v>-5.8199999999999997E-3</v>
      </c>
      <c r="D15" s="5">
        <v>-9.7999999999999997E-3</v>
      </c>
      <c r="F15" s="17" t="str">
        <f ca="1">IF(COUNT($D$6:D15)&gt;=$H$4,LINEST(OFFSET(B15,0,0,-$H$4),OFFSET(D15,0,0,-$H$4)),"")</f>
        <v/>
      </c>
      <c r="G15" s="17" t="str">
        <f t="shared" ca="1" si="0"/>
        <v/>
      </c>
    </row>
    <row r="16" spans="1:10" x14ac:dyDescent="0.3">
      <c r="A16" s="2">
        <v>43508</v>
      </c>
      <c r="B16" s="11">
        <v>2.0041E-2</v>
      </c>
      <c r="D16" s="5">
        <v>1.8599999999999998E-2</v>
      </c>
      <c r="F16" s="17" t="str">
        <f ca="1">IF(COUNT($D$6:D16)&gt;=$H$4,LINEST(OFFSET(B16,0,0,-$H$4),OFFSET(D16,0,0,-$H$4)),"")</f>
        <v/>
      </c>
      <c r="G16" s="17" t="str">
        <f t="shared" ca="1" si="0"/>
        <v/>
      </c>
    </row>
    <row r="17" spans="1:7" x14ac:dyDescent="0.3">
      <c r="A17" s="2">
        <v>43509</v>
      </c>
      <c r="B17" s="11">
        <v>-1.5453E-2</v>
      </c>
      <c r="D17" s="5">
        <v>-3.4000000000000002E-3</v>
      </c>
      <c r="F17" s="17" t="str">
        <f ca="1">IF(COUNT($D$6:D17)&gt;=$H$4,LINEST(OFFSET(B17,0,0,-$H$4),OFFSET(D17,0,0,-$H$4)),"")</f>
        <v/>
      </c>
      <c r="G17" s="17" t="str">
        <f t="shared" ca="1" si="0"/>
        <v/>
      </c>
    </row>
    <row r="18" spans="1:7" x14ac:dyDescent="0.3">
      <c r="A18" s="2">
        <v>43510</v>
      </c>
      <c r="B18" s="11">
        <v>3.8116999999999998E-2</v>
      </c>
      <c r="D18" s="5">
        <v>2.2700000000000001E-2</v>
      </c>
      <c r="F18" s="17" t="str">
        <f ca="1">IF(COUNT($D$6:D18)&gt;=$H$4,LINEST(OFFSET(B18,0,0,-$H$4),OFFSET(D18,0,0,-$H$4)),"")</f>
        <v/>
      </c>
      <c r="G18" s="17" t="str">
        <f t="shared" ca="1" si="0"/>
        <v/>
      </c>
    </row>
    <row r="19" spans="1:7" x14ac:dyDescent="0.3">
      <c r="A19" s="2">
        <v>43511</v>
      </c>
      <c r="B19" s="11">
        <v>-6.4790000000000004E-3</v>
      </c>
      <c r="D19" s="5">
        <v>-5.0000000000000001E-3</v>
      </c>
      <c r="F19" s="17" t="str">
        <f ca="1">IF(COUNT($D$6:D19)&gt;=$H$4,LINEST(OFFSET(B19,0,0,-$H$4),OFFSET(D19,0,0,-$H$4)),"")</f>
        <v/>
      </c>
      <c r="G19" s="17" t="str">
        <f t="shared" ca="1" si="0"/>
        <v/>
      </c>
    </row>
    <row r="20" spans="1:7" x14ac:dyDescent="0.3">
      <c r="A20" s="2">
        <v>43514</v>
      </c>
      <c r="B20" s="11">
        <v>-2.2825999999999999E-2</v>
      </c>
      <c r="D20" s="5">
        <v>-1.04E-2</v>
      </c>
      <c r="F20" s="17" t="str">
        <f ca="1">IF(COUNT($D$6:D20)&gt;=$H$4,LINEST(OFFSET(B20,0,0,-$H$4),OFFSET(D20,0,0,-$H$4)),"")</f>
        <v/>
      </c>
      <c r="G20" s="17" t="str">
        <f t="shared" ca="1" si="0"/>
        <v/>
      </c>
    </row>
    <row r="21" spans="1:7" x14ac:dyDescent="0.3">
      <c r="A21" s="2">
        <v>43515</v>
      </c>
      <c r="B21" s="11">
        <v>8.4539999999999997E-3</v>
      </c>
      <c r="D21" s="5">
        <v>1.1899999999999999E-2</v>
      </c>
      <c r="F21" s="17" t="str">
        <f ca="1">IF(COUNT($D$6:D21)&gt;=$H$4,LINEST(OFFSET(B21,0,0,-$H$4),OFFSET(D21,0,0,-$H$4)),"")</f>
        <v/>
      </c>
      <c r="G21" s="17" t="str">
        <f t="shared" ca="1" si="0"/>
        <v/>
      </c>
    </row>
    <row r="22" spans="1:7" x14ac:dyDescent="0.3">
      <c r="A22" s="2">
        <v>43516</v>
      </c>
      <c r="B22" s="11">
        <v>-1.6545000000000001E-2</v>
      </c>
      <c r="D22" s="5">
        <v>-1.14E-2</v>
      </c>
      <c r="F22" s="17" t="str">
        <f ca="1">IF(COUNT($D$6:D22)&gt;=$H$4,LINEST(OFFSET(B22,0,0,-$H$4),OFFSET(D22,0,0,-$H$4)),"")</f>
        <v/>
      </c>
      <c r="G22" s="17" t="str">
        <f t="shared" ca="1" si="0"/>
        <v/>
      </c>
    </row>
    <row r="23" spans="1:7" x14ac:dyDescent="0.3">
      <c r="A23" s="2">
        <v>43517</v>
      </c>
      <c r="B23" s="11">
        <v>8.7480000000000006E-3</v>
      </c>
      <c r="D23" s="5">
        <v>4.0000000000000001E-3</v>
      </c>
      <c r="F23" s="17" t="str">
        <f ca="1">IF(COUNT($D$6:D23)&gt;=$H$4,LINEST(OFFSET(B23,0,0,-$H$4),OFFSET(D23,0,0,-$H$4)),"")</f>
        <v/>
      </c>
      <c r="G23" s="17" t="str">
        <f t="shared" ca="1" si="0"/>
        <v/>
      </c>
    </row>
    <row r="24" spans="1:7" x14ac:dyDescent="0.3">
      <c r="A24" s="2">
        <v>43518</v>
      </c>
      <c r="B24" s="11">
        <v>-8.2279999999999992E-3</v>
      </c>
      <c r="D24" s="5">
        <v>9.7999999999999997E-3</v>
      </c>
      <c r="F24" s="17" t="str">
        <f ca="1">IF(COUNT($D$6:D24)&gt;=$H$4,LINEST(OFFSET(B24,0,0,-$H$4),OFFSET(D24,0,0,-$H$4)),"")</f>
        <v/>
      </c>
      <c r="G24" s="17" t="str">
        <f t="shared" ca="1" si="0"/>
        <v/>
      </c>
    </row>
    <row r="25" spans="1:7" x14ac:dyDescent="0.3">
      <c r="A25" s="2">
        <v>43521</v>
      </c>
      <c r="B25" s="11">
        <v>-1.009E-2</v>
      </c>
      <c r="D25" s="5">
        <v>-6.6E-3</v>
      </c>
      <c r="F25" s="17" t="str">
        <f ca="1">IF(COUNT($D$6:D25)&gt;=$H$4,LINEST(OFFSET(B25,0,0,-$H$4),OFFSET(D25,0,0,-$H$4)),"")</f>
        <v/>
      </c>
      <c r="G25" s="17" t="str">
        <f t="shared" ca="1" si="0"/>
        <v/>
      </c>
    </row>
    <row r="26" spans="1:7" x14ac:dyDescent="0.3">
      <c r="A26" s="2">
        <v>43522</v>
      </c>
      <c r="B26" s="11">
        <v>1.7894E-2</v>
      </c>
      <c r="D26" s="5">
        <v>3.7000000000000002E-3</v>
      </c>
      <c r="F26" s="17" t="str">
        <f ca="1">IF(COUNT($D$6:D26)&gt;=$H$4,LINEST(OFFSET(B26,0,0,-$H$4),OFFSET(D26,0,0,-$H$4)),"")</f>
        <v/>
      </c>
      <c r="G26" s="17" t="str">
        <f t="shared" ca="1" si="0"/>
        <v/>
      </c>
    </row>
    <row r="27" spans="1:7" x14ac:dyDescent="0.3">
      <c r="A27" s="2">
        <v>43523</v>
      </c>
      <c r="B27" s="11">
        <v>-1.1126E-2</v>
      </c>
      <c r="D27" s="5">
        <v>-3.0000000000000001E-3</v>
      </c>
      <c r="F27" s="17">
        <f ca="1">IF(COUNT($D$6:D27)&gt;=$H$4,LINEST(OFFSET(B27,0,0,-$H$4),OFFSET(D27,0,0,-$H$4)),"")</f>
        <v>1.2284659407922192</v>
      </c>
      <c r="G27" s="17">
        <f t="shared" ca="1" si="0"/>
        <v>1.1872722197466963</v>
      </c>
    </row>
    <row r="28" spans="1:7" x14ac:dyDescent="0.3">
      <c r="A28" s="2">
        <v>43524</v>
      </c>
      <c r="B28" s="11">
        <v>-2.6328000000000001E-2</v>
      </c>
      <c r="D28" s="5">
        <v>-1.77E-2</v>
      </c>
      <c r="F28" s="17">
        <f ca="1">IF(COUNT($D$6:D28)&gt;=$H$4,LINEST(OFFSET(B28,0,0,-$H$4),OFFSET(D28,0,0,-$H$4)),"")</f>
        <v>1.2590561283482629</v>
      </c>
      <c r="G28" s="17">
        <f t="shared" ca="1" si="0"/>
        <v>1.1872722197466963</v>
      </c>
    </row>
    <row r="29" spans="1:7" x14ac:dyDescent="0.3">
      <c r="A29" s="2">
        <v>43525</v>
      </c>
      <c r="B29" s="11">
        <v>-1.6639999999999999E-2</v>
      </c>
      <c r="D29" s="5">
        <v>-1.03E-2</v>
      </c>
      <c r="F29" s="17">
        <f ca="1">IF(COUNT($D$6:D29)&gt;=$H$4,LINEST(OFFSET(B29,0,0,-$H$4),OFFSET(D29,0,0,-$H$4)),"")</f>
        <v>1.3591753671921005</v>
      </c>
      <c r="G29" s="17">
        <f t="shared" ca="1" si="0"/>
        <v>1.1872722197466963</v>
      </c>
    </row>
    <row r="30" spans="1:7" x14ac:dyDescent="0.3">
      <c r="A30" s="2">
        <v>43530</v>
      </c>
      <c r="B30" s="11">
        <v>-7.548E-3</v>
      </c>
      <c r="D30" s="5">
        <v>-4.0999999999999995E-3</v>
      </c>
      <c r="F30" s="17">
        <f ca="1">IF(COUNT($D$6:D30)&gt;=$H$4,LINEST(OFFSET(B30,0,0,-$H$4),OFFSET(D30,0,0,-$H$4)),"")</f>
        <v>1.2841552923924242</v>
      </c>
      <c r="G30" s="17">
        <f t="shared" ca="1" si="0"/>
        <v>1.1872722197466963</v>
      </c>
    </row>
    <row r="31" spans="1:7" x14ac:dyDescent="0.3">
      <c r="A31" s="2">
        <v>43531</v>
      </c>
      <c r="B31" s="11">
        <v>7.1069999999999996E-3</v>
      </c>
      <c r="D31" s="5">
        <v>1.2999999999999999E-3</v>
      </c>
      <c r="F31" s="17">
        <f ca="1">IF(COUNT($D$6:D31)&gt;=$H$4,LINEST(OFFSET(B31,0,0,-$H$4),OFFSET(D31,0,0,-$H$4)),"")</f>
        <v>1.321392022795872</v>
      </c>
      <c r="G31" s="17">
        <f t="shared" ca="1" si="0"/>
        <v>1.1872722197466963</v>
      </c>
    </row>
    <row r="32" spans="1:7" x14ac:dyDescent="0.3">
      <c r="A32" s="2">
        <v>43532</v>
      </c>
      <c r="B32" s="11">
        <v>1.3879000000000001E-2</v>
      </c>
      <c r="D32" s="5">
        <v>1.09E-2</v>
      </c>
      <c r="F32" s="17">
        <f ca="1">IF(COUNT($D$6:D32)&gt;=$H$4,LINEST(OFFSET(B32,0,0,-$H$4),OFFSET(D32,0,0,-$H$4)),"")</f>
        <v>1.2890121935724377</v>
      </c>
      <c r="G32" s="17">
        <f t="shared" ca="1" si="0"/>
        <v>1.1872722197466963</v>
      </c>
    </row>
    <row r="33" spans="1:7" x14ac:dyDescent="0.3">
      <c r="A33" s="2">
        <v>43535</v>
      </c>
      <c r="B33" s="11">
        <v>4.0603E-2</v>
      </c>
      <c r="D33" s="5">
        <v>2.7900000000000001E-2</v>
      </c>
      <c r="F33" s="17">
        <f ca="1">IF(COUNT($D$6:D33)&gt;=$H$4,LINEST(OFFSET(B33,0,0,-$H$4),OFFSET(D33,0,0,-$H$4)),"")</f>
        <v>1.3252422284069025</v>
      </c>
      <c r="G33" s="17">
        <f t="shared" ca="1" si="0"/>
        <v>1.1872722197466963</v>
      </c>
    </row>
    <row r="34" spans="1:7" x14ac:dyDescent="0.3">
      <c r="A34" s="2">
        <v>43536</v>
      </c>
      <c r="B34" s="11">
        <v>2.8990000000000001E-3</v>
      </c>
      <c r="D34" s="5">
        <v>-2E-3</v>
      </c>
      <c r="F34" s="17">
        <f ca="1">IF(COUNT($D$6:D34)&gt;=$H$4,LINEST(OFFSET(B34,0,0,-$H$4),OFFSET(D34,0,0,-$H$4)),"")</f>
        <v>1.3585528278272401</v>
      </c>
      <c r="G34" s="17">
        <f t="shared" ca="1" si="0"/>
        <v>1.1872722197466963</v>
      </c>
    </row>
    <row r="35" spans="1:7" x14ac:dyDescent="0.3">
      <c r="A35" s="2">
        <v>43537</v>
      </c>
      <c r="B35" s="11">
        <v>9.5600000000000008E-3</v>
      </c>
      <c r="D35" s="5">
        <v>1.1000000000000001E-2</v>
      </c>
      <c r="F35" s="17">
        <f ca="1">IF(COUNT($D$6:D35)&gt;=$H$4,LINEST(OFFSET(B35,0,0,-$H$4),OFFSET(D35,0,0,-$H$4)),"")</f>
        <v>1.3729749275359686</v>
      </c>
      <c r="G35" s="17">
        <f t="shared" ca="1" si="0"/>
        <v>1.1872722197466963</v>
      </c>
    </row>
    <row r="36" spans="1:7" x14ac:dyDescent="0.3">
      <c r="A36" s="2">
        <v>43538</v>
      </c>
      <c r="B36" s="11">
        <v>2.202E-3</v>
      </c>
      <c r="D36" s="5">
        <v>-3.0000000000000001E-3</v>
      </c>
      <c r="F36" s="17">
        <f ca="1">IF(COUNT($D$6:D36)&gt;=$H$4,LINEST(OFFSET(B36,0,0,-$H$4),OFFSET(D36,0,0,-$H$4)),"")</f>
        <v>1.364535335561472</v>
      </c>
      <c r="G36" s="17">
        <f t="shared" ca="1" si="0"/>
        <v>1.1872722197466963</v>
      </c>
    </row>
    <row r="37" spans="1:7" x14ac:dyDescent="0.3">
      <c r="A37" s="2">
        <v>43539</v>
      </c>
      <c r="B37" s="11">
        <v>4.1749999999999999E-3</v>
      </c>
      <c r="D37" s="5">
        <v>5.4000000000000003E-3</v>
      </c>
      <c r="F37" s="17">
        <f ca="1">IF(COUNT($D$6:D37)&gt;=$H$4,LINEST(OFFSET(B37,0,0,-$H$4),OFFSET(D37,0,0,-$H$4)),"")</f>
        <v>1.3993840847302168</v>
      </c>
      <c r="G37" s="17">
        <f t="shared" ca="1" si="0"/>
        <v>1.1872722197466963</v>
      </c>
    </row>
    <row r="38" spans="1:7" x14ac:dyDescent="0.3">
      <c r="A38" s="2">
        <v>43542</v>
      </c>
      <c r="B38" s="11">
        <v>5.2519999999999997E-3</v>
      </c>
      <c r="D38" s="5">
        <v>8.6E-3</v>
      </c>
      <c r="F38" s="17">
        <f ca="1">IF(COUNT($D$6:D38)&gt;=$H$4,LINEST(OFFSET(B38,0,0,-$H$4),OFFSET(D38,0,0,-$H$4)),"")</f>
        <v>1.4136591509969429</v>
      </c>
      <c r="G38" s="17">
        <f t="shared" ca="1" si="0"/>
        <v>1.1872722197466963</v>
      </c>
    </row>
    <row r="39" spans="1:7" x14ac:dyDescent="0.3">
      <c r="A39" s="2">
        <v>43543</v>
      </c>
      <c r="B39" s="11">
        <v>-2.155E-2</v>
      </c>
      <c r="D39" s="5">
        <v>-4.0999999999999995E-3</v>
      </c>
      <c r="F39" s="17">
        <f ca="1">IF(COUNT($D$6:D39)&gt;=$H$4,LINEST(OFFSET(B39,0,0,-$H$4),OFFSET(D39,0,0,-$H$4)),"")</f>
        <v>1.4275482213710697</v>
      </c>
      <c r="G39" s="17">
        <f t="shared" ca="1" si="0"/>
        <v>1.1872722197466963</v>
      </c>
    </row>
    <row r="40" spans="1:7" x14ac:dyDescent="0.3">
      <c r="A40" s="2">
        <v>43544</v>
      </c>
      <c r="B40" s="11">
        <v>-2.7140999999999998E-2</v>
      </c>
      <c r="D40" s="5">
        <v>-1.55E-2</v>
      </c>
      <c r="F40" s="17">
        <f ca="1">IF(COUNT($D$6:D40)&gt;=$H$4,LINEST(OFFSET(B40,0,0,-$H$4),OFFSET(D40,0,0,-$H$4)),"")</f>
        <v>1.3739074150006476</v>
      </c>
      <c r="G40" s="17">
        <f t="shared" ca="1" si="0"/>
        <v>1.1872722197466963</v>
      </c>
    </row>
    <row r="41" spans="1:7" x14ac:dyDescent="0.3">
      <c r="A41" s="2">
        <v>43545</v>
      </c>
      <c r="B41" s="11">
        <v>-2.1953E-2</v>
      </c>
      <c r="D41" s="5">
        <v>-1.34E-2</v>
      </c>
      <c r="F41" s="17">
        <f ca="1">IF(COUNT($D$6:D41)&gt;=$H$4,LINEST(OFFSET(B41,0,0,-$H$4),OFFSET(D41,0,0,-$H$4)),"")</f>
        <v>1.3844055501833328</v>
      </c>
      <c r="G41" s="17">
        <f t="shared" ca="1" si="0"/>
        <v>1.1872722197466963</v>
      </c>
    </row>
    <row r="42" spans="1:7" x14ac:dyDescent="0.3">
      <c r="A42" s="2">
        <v>43546</v>
      </c>
      <c r="B42" s="11">
        <v>-3.5305000000000003E-2</v>
      </c>
      <c r="D42" s="5">
        <v>-3.1E-2</v>
      </c>
      <c r="F42" s="17">
        <f ca="1">IF(COUNT($D$6:D42)&gt;=$H$4,LINEST(OFFSET(B42,0,0,-$H$4),OFFSET(D42,0,0,-$H$4)),"")</f>
        <v>1.2782887391764166</v>
      </c>
      <c r="G42" s="17">
        <f t="shared" ca="1" si="0"/>
        <v>1.1872722197466963</v>
      </c>
    </row>
    <row r="43" spans="1:7" x14ac:dyDescent="0.3">
      <c r="A43" s="2">
        <v>43549</v>
      </c>
      <c r="B43" s="11">
        <v>2.1810000000000002E-3</v>
      </c>
      <c r="D43" s="5">
        <v>-8.0000000000000004E-4</v>
      </c>
      <c r="F43" s="17">
        <f ca="1">IF(COUNT($D$6:D43)&gt;=$H$4,LINEST(OFFSET(B43,0,0,-$H$4),OFFSET(D43,0,0,-$H$4)),"")</f>
        <v>1.2999163839208532</v>
      </c>
      <c r="G43" s="17">
        <f t="shared" ca="1" si="0"/>
        <v>1.1872722197466963</v>
      </c>
    </row>
    <row r="44" spans="1:7" x14ac:dyDescent="0.3">
      <c r="A44" s="2">
        <v>43550</v>
      </c>
      <c r="B44" s="11">
        <v>6.5300000000000002E-3</v>
      </c>
      <c r="D44" s="5">
        <v>1.7600000000000001E-2</v>
      </c>
      <c r="F44" s="17">
        <f ca="1">IF(COUNT($D$6:D44)&gt;=$H$4,LINEST(OFFSET(B44,0,0,-$H$4),OFFSET(D44,0,0,-$H$4)),"")</f>
        <v>1.2222860132777831</v>
      </c>
      <c r="G44" s="17">
        <f t="shared" ca="1" si="0"/>
        <v>1.1872722197466963</v>
      </c>
    </row>
    <row r="45" spans="1:7" x14ac:dyDescent="0.3">
      <c r="A45" s="2">
        <v>43551</v>
      </c>
      <c r="B45" s="11">
        <v>-3.4598999999999998E-2</v>
      </c>
      <c r="D45" s="5">
        <v>-3.5699999999999996E-2</v>
      </c>
      <c r="F45" s="17">
        <f ca="1">IF(COUNT($D$6:D45)&gt;=$H$4,LINEST(OFFSET(B45,0,0,-$H$4),OFFSET(D45,0,0,-$H$4)),"")</f>
        <v>1.1313507398779759</v>
      </c>
      <c r="G45" s="17">
        <f t="shared" ca="1" si="0"/>
        <v>1.1872722197466963</v>
      </c>
    </row>
    <row r="46" spans="1:7" x14ac:dyDescent="0.3">
      <c r="A46" s="2">
        <v>43552</v>
      </c>
      <c r="B46" s="11">
        <v>5.0771999999999998E-2</v>
      </c>
      <c r="D46" s="5">
        <v>2.7000000000000003E-2</v>
      </c>
      <c r="F46" s="17">
        <f ca="1">IF(COUNT($D$6:D46)&gt;=$H$4,LINEST(OFFSET(B46,0,0,-$H$4),OFFSET(D46,0,0,-$H$4)),"")</f>
        <v>1.2890749033606872</v>
      </c>
      <c r="G46" s="17">
        <f t="shared" ca="1" si="0"/>
        <v>1.1872722197466963</v>
      </c>
    </row>
    <row r="47" spans="1:7" x14ac:dyDescent="0.3">
      <c r="A47" s="2">
        <v>43553</v>
      </c>
      <c r="B47" s="11">
        <v>1.7052999999999999E-2</v>
      </c>
      <c r="D47" s="5">
        <v>1.09E-2</v>
      </c>
      <c r="F47" s="17">
        <f ca="1">IF(COUNT($D$6:D47)&gt;=$H$4,LINEST(OFFSET(B47,0,0,-$H$4),OFFSET(D47,0,0,-$H$4)),"")</f>
        <v>1.2946494342862005</v>
      </c>
      <c r="G47" s="17">
        <f t="shared" ca="1" si="0"/>
        <v>1.1872722197466963</v>
      </c>
    </row>
    <row r="48" spans="1:7" x14ac:dyDescent="0.3">
      <c r="A48" s="2">
        <v>43556</v>
      </c>
      <c r="B48" s="11">
        <v>8.0110000000000008E-3</v>
      </c>
      <c r="D48" s="5">
        <v>6.7000000000000002E-3</v>
      </c>
      <c r="F48" s="17">
        <f ca="1">IF(COUNT($D$6:D48)&gt;=$H$4,LINEST(OFFSET(B48,0,0,-$H$4),OFFSET(D48,0,0,-$H$4)),"")</f>
        <v>1.2834321301115084</v>
      </c>
      <c r="G48" s="17">
        <f t="shared" ca="1" si="0"/>
        <v>1.1872722197466963</v>
      </c>
    </row>
    <row r="49" spans="1:7" x14ac:dyDescent="0.3">
      <c r="A49" s="2">
        <v>43557</v>
      </c>
      <c r="B49" s="11">
        <v>-1.2788000000000001E-2</v>
      </c>
      <c r="D49" s="5">
        <v>-6.9999999999999993E-3</v>
      </c>
      <c r="F49" s="17">
        <f ca="1">IF(COUNT($D$6:D49)&gt;=$H$4,LINEST(OFFSET(B49,0,0,-$H$4),OFFSET(D49,0,0,-$H$4)),"")</f>
        <v>1.2843116634363319</v>
      </c>
      <c r="G49" s="17">
        <f t="shared" ca="1" si="0"/>
        <v>1.1872722197466963</v>
      </c>
    </row>
    <row r="50" spans="1:7" x14ac:dyDescent="0.3">
      <c r="A50" s="2">
        <v>43558</v>
      </c>
      <c r="B50" s="11">
        <v>-1.1239000000000001E-2</v>
      </c>
      <c r="D50" s="5">
        <v>-9.3999999999999986E-3</v>
      </c>
      <c r="F50" s="17">
        <f ca="1">IF(COUNT($D$6:D50)&gt;=$H$4,LINEST(OFFSET(B50,0,0,-$H$4),OFFSET(D50,0,0,-$H$4)),"")</f>
        <v>1.2719038000897389</v>
      </c>
      <c r="G50" s="17">
        <f t="shared" ca="1" si="0"/>
        <v>1.1872722197466963</v>
      </c>
    </row>
    <row r="51" spans="1:7" x14ac:dyDescent="0.3">
      <c r="A51" s="2">
        <v>43559</v>
      </c>
      <c r="B51" s="11">
        <v>2.5860000000000001E-2</v>
      </c>
      <c r="D51" s="5">
        <v>1.9300000000000001E-2</v>
      </c>
      <c r="F51" s="17">
        <f ca="1">IF(COUNT($D$6:D51)&gt;=$H$4,LINEST(OFFSET(B51,0,0,-$H$4),OFFSET(D51,0,0,-$H$4)),"")</f>
        <v>1.2707929597566714</v>
      </c>
      <c r="G51" s="17">
        <f t="shared" ca="1" si="0"/>
        <v>1.1872722197466963</v>
      </c>
    </row>
    <row r="52" spans="1:7" x14ac:dyDescent="0.3">
      <c r="A52" s="2">
        <v>43560</v>
      </c>
      <c r="B52" s="11">
        <v>8.3099999999999997E-3</v>
      </c>
      <c r="D52" s="5">
        <v>8.3000000000000001E-3</v>
      </c>
      <c r="F52" s="17">
        <f ca="1">IF(COUNT($D$6:D52)&gt;=$H$4,LINEST(OFFSET(B52,0,0,-$H$4),OFFSET(D52,0,0,-$H$4)),"")</f>
        <v>1.2659094157906892</v>
      </c>
      <c r="G52" s="17">
        <f t="shared" ca="1" si="0"/>
        <v>1.1872722197466963</v>
      </c>
    </row>
    <row r="53" spans="1:7" x14ac:dyDescent="0.3">
      <c r="A53" s="2">
        <v>43563</v>
      </c>
      <c r="B53" s="11">
        <v>1.374E-3</v>
      </c>
      <c r="D53" s="5">
        <v>2.7000000000000001E-3</v>
      </c>
      <c r="F53" s="17">
        <f ca="1">IF(COUNT($D$6:D53)&gt;=$H$4,LINEST(OFFSET(B53,0,0,-$H$4),OFFSET(D53,0,0,-$H$4)),"")</f>
        <v>1.2657725644975284</v>
      </c>
      <c r="G53" s="17">
        <f t="shared" ca="1" si="0"/>
        <v>1.1872722197466963</v>
      </c>
    </row>
    <row r="54" spans="1:7" x14ac:dyDescent="0.3">
      <c r="A54" s="2">
        <v>43564</v>
      </c>
      <c r="B54" s="11">
        <v>-3.8409999999999998E-3</v>
      </c>
      <c r="D54" s="5">
        <v>-1.11E-2</v>
      </c>
      <c r="F54" s="17">
        <f ca="1">IF(COUNT($D$6:D54)&gt;=$H$4,LINEST(OFFSET(B54,0,0,-$H$4),OFFSET(D54,0,0,-$H$4)),"")</f>
        <v>1.2426400543537439</v>
      </c>
      <c r="G54" s="17">
        <f t="shared" ca="1" si="0"/>
        <v>1.1872722197466963</v>
      </c>
    </row>
    <row r="55" spans="1:7" x14ac:dyDescent="0.3">
      <c r="A55" s="2">
        <v>43565</v>
      </c>
      <c r="B55" s="11">
        <v>-1.4321E-2</v>
      </c>
      <c r="D55" s="5">
        <v>-3.4999999999999996E-3</v>
      </c>
      <c r="F55" s="17">
        <f ca="1">IF(COUNT($D$6:D55)&gt;=$H$4,LINEST(OFFSET(B55,0,0,-$H$4),OFFSET(D55,0,0,-$H$4)),"")</f>
        <v>1.2129541821030982</v>
      </c>
      <c r="G55" s="17">
        <f t="shared" ca="1" si="0"/>
        <v>1.1872722197466963</v>
      </c>
    </row>
    <row r="56" spans="1:7" x14ac:dyDescent="0.3">
      <c r="A56" s="2">
        <v>43566</v>
      </c>
      <c r="B56" s="11">
        <v>-1.5925999999999999E-2</v>
      </c>
      <c r="D56" s="5">
        <v>-1.2500000000000001E-2</v>
      </c>
      <c r="F56" s="17">
        <f ca="1">IF(COUNT($D$6:D56)&gt;=$H$4,LINEST(OFFSET(B56,0,0,-$H$4),OFFSET(D56,0,0,-$H$4)),"")</f>
        <v>1.2138907131001095</v>
      </c>
      <c r="G56" s="17">
        <f t="shared" ca="1" si="0"/>
        <v>1.1872722197466963</v>
      </c>
    </row>
    <row r="57" spans="1:7" x14ac:dyDescent="0.3">
      <c r="A57" s="2">
        <v>43567</v>
      </c>
      <c r="B57" s="11">
        <v>-9.0860000000000003E-3</v>
      </c>
      <c r="D57" s="5">
        <v>-1.9799999999999998E-2</v>
      </c>
      <c r="F57" s="17">
        <f ca="1">IF(COUNT($D$6:D57)&gt;=$H$4,LINEST(OFFSET(B57,0,0,-$H$4),OFFSET(D57,0,0,-$H$4)),"")</f>
        <v>1.1681109357560369</v>
      </c>
      <c r="G57" s="17">
        <f t="shared" ca="1" si="0"/>
        <v>1.1872722197466963</v>
      </c>
    </row>
    <row r="58" spans="1:7" x14ac:dyDescent="0.3">
      <c r="A58" s="2">
        <v>43570</v>
      </c>
      <c r="B58" s="11">
        <v>-2.2920000000000002E-3</v>
      </c>
      <c r="D58" s="5">
        <v>2.2000000000000001E-3</v>
      </c>
      <c r="F58" s="17">
        <f ca="1">IF(COUNT($D$6:D58)&gt;=$H$4,LINEST(OFFSET(B58,0,0,-$H$4),OFFSET(D58,0,0,-$H$4)),"")</f>
        <v>1.1644503300441338</v>
      </c>
      <c r="G58" s="17">
        <f t="shared" ca="1" si="0"/>
        <v>1.1872722197466963</v>
      </c>
    </row>
    <row r="59" spans="1:7" x14ac:dyDescent="0.3">
      <c r="A59" s="2">
        <v>43571</v>
      </c>
      <c r="B59" s="11">
        <v>-1.7229999999999999E-3</v>
      </c>
      <c r="D59" s="5">
        <v>1.34E-2</v>
      </c>
      <c r="F59" s="17">
        <f ca="1">IF(COUNT($D$6:D59)&gt;=$H$4,LINEST(OFFSET(B59,0,0,-$H$4),OFFSET(D59,0,0,-$H$4)),"")</f>
        <v>1.1177955230320034</v>
      </c>
      <c r="G59" s="17">
        <f t="shared" ca="1" si="0"/>
        <v>1.1872722197466963</v>
      </c>
    </row>
    <row r="60" spans="1:7" x14ac:dyDescent="0.3">
      <c r="A60" s="2">
        <v>43572</v>
      </c>
      <c r="B60" s="11">
        <v>-1.3809E-2</v>
      </c>
      <c r="D60" s="5">
        <v>-1.11E-2</v>
      </c>
      <c r="F60" s="17">
        <f ca="1">IF(COUNT($D$6:D60)&gt;=$H$4,LINEST(OFFSET(B60,0,0,-$H$4),OFFSET(D60,0,0,-$H$4)),"")</f>
        <v>1.1238539915508003</v>
      </c>
      <c r="G60" s="17">
        <f t="shared" ca="1" si="0"/>
        <v>1.1872722197466963</v>
      </c>
    </row>
    <row r="61" spans="1:7" x14ac:dyDescent="0.3">
      <c r="A61" s="2">
        <v>43573</v>
      </c>
      <c r="B61" s="11">
        <v>1.3710999999999999E-2</v>
      </c>
      <c r="D61" s="5">
        <v>1.3900000000000001E-2</v>
      </c>
      <c r="F61" s="17">
        <f ca="1">IF(COUNT($D$6:D61)&gt;=$H$4,LINEST(OFFSET(B61,0,0,-$H$4),OFFSET(D61,0,0,-$H$4)),"")</f>
        <v>1.1170075819700473</v>
      </c>
      <c r="G61" s="17">
        <f t="shared" ca="1" si="0"/>
        <v>1.1872722197466963</v>
      </c>
    </row>
    <row r="62" spans="1:7" x14ac:dyDescent="0.3">
      <c r="A62" s="2">
        <v>43577</v>
      </c>
      <c r="B62" s="11">
        <v>8.345E-3</v>
      </c>
      <c r="D62" s="5">
        <v>1E-4</v>
      </c>
      <c r="F62" s="17">
        <f ca="1">IF(COUNT($D$6:D62)&gt;=$H$4,LINEST(OFFSET(B62,0,0,-$H$4),OFFSET(D62,0,0,-$H$4)),"")</f>
        <v>1.095821483232764</v>
      </c>
      <c r="G62" s="17">
        <f t="shared" ca="1" si="0"/>
        <v>1.1872722197466963</v>
      </c>
    </row>
    <row r="63" spans="1:7" x14ac:dyDescent="0.3">
      <c r="A63" s="2">
        <v>43578</v>
      </c>
      <c r="B63" s="11">
        <v>2.4257999999999998E-2</v>
      </c>
      <c r="D63" s="5">
        <v>1.41E-2</v>
      </c>
      <c r="F63" s="17">
        <f ca="1">IF(COUNT($D$6:D63)&gt;=$H$4,LINEST(OFFSET(B63,0,0,-$H$4),OFFSET(D63,0,0,-$H$4)),"")</f>
        <v>1.1011632273512859</v>
      </c>
      <c r="G63" s="17">
        <f t="shared" ca="1" si="0"/>
        <v>1.1872722197466963</v>
      </c>
    </row>
    <row r="64" spans="1:7" x14ac:dyDescent="0.3">
      <c r="A64" s="2">
        <v>43579</v>
      </c>
      <c r="B64" s="11">
        <v>-6.6870000000000002E-3</v>
      </c>
      <c r="D64" s="5">
        <v>-9.1999999999999998E-3</v>
      </c>
      <c r="F64" s="17">
        <f ca="1">IF(COUNT($D$6:D64)&gt;=$H$4,LINEST(OFFSET(B64,0,0,-$H$4),OFFSET(D64,0,0,-$H$4)),"")</f>
        <v>1.0814975961183091</v>
      </c>
      <c r="G64" s="17">
        <f t="shared" ca="1" si="0"/>
        <v>1.1872722197466963</v>
      </c>
    </row>
    <row r="65" spans="1:7" x14ac:dyDescent="0.3">
      <c r="A65" s="2">
        <v>43580</v>
      </c>
      <c r="B65" s="11">
        <v>1.1781E-2</v>
      </c>
      <c r="D65" s="5">
        <v>1.5899999999999997E-2</v>
      </c>
      <c r="F65" s="17">
        <f ca="1">IF(COUNT($D$6:D65)&gt;=$H$4,LINEST(OFFSET(B65,0,0,-$H$4),OFFSET(D65,0,0,-$H$4)),"")</f>
        <v>1.062857027384557</v>
      </c>
      <c r="G65" s="17">
        <f t="shared" ca="1" si="0"/>
        <v>1.1872722197466963</v>
      </c>
    </row>
    <row r="66" spans="1:7" x14ac:dyDescent="0.3">
      <c r="A66" s="2">
        <v>43581</v>
      </c>
      <c r="B66" s="11">
        <v>-3.0500000000000002E-3</v>
      </c>
      <c r="D66" s="5">
        <v>-3.3E-3</v>
      </c>
      <c r="F66" s="17">
        <f ca="1">IF(COUNT($D$6:D66)&gt;=$H$4,LINEST(OFFSET(B66,0,0,-$H$4),OFFSET(D66,0,0,-$H$4)),"")</f>
        <v>1.1119916522620277</v>
      </c>
      <c r="G66" s="17">
        <f t="shared" ca="1" si="0"/>
        <v>1.1872722197466963</v>
      </c>
    </row>
    <row r="67" spans="1:7" x14ac:dyDescent="0.3">
      <c r="A67" s="2">
        <v>43584</v>
      </c>
      <c r="B67" s="11">
        <v>-1.307E-2</v>
      </c>
      <c r="D67" s="5">
        <v>-5.0000000000000001E-4</v>
      </c>
      <c r="F67" s="17">
        <f ca="1">IF(COUNT($D$6:D67)&gt;=$H$4,LINEST(OFFSET(B67,0,0,-$H$4),OFFSET(D67,0,0,-$H$4)),"")</f>
        <v>1.170834219927998</v>
      </c>
      <c r="G67" s="17">
        <f t="shared" ca="1" si="0"/>
        <v>1.1872722197466963</v>
      </c>
    </row>
    <row r="68" spans="1:7" x14ac:dyDescent="0.3">
      <c r="A68" s="2">
        <v>43585</v>
      </c>
      <c r="B68" s="11">
        <v>2.5360000000000001E-3</v>
      </c>
      <c r="D68" s="5">
        <v>1.7000000000000001E-3</v>
      </c>
      <c r="F68" s="17">
        <f ca="1">IF(COUNT($D$6:D68)&gt;=$H$4,LINEST(OFFSET(B68,0,0,-$H$4),OFFSET(D68,0,0,-$H$4)),"")</f>
        <v>0.97170192795329291</v>
      </c>
      <c r="G68" s="17">
        <f t="shared" ca="1" si="0"/>
        <v>1.1872722197466963</v>
      </c>
    </row>
    <row r="69" spans="1:7" x14ac:dyDescent="0.3">
      <c r="A69" s="2">
        <v>43587</v>
      </c>
      <c r="B69" s="11">
        <v>5.62E-4</v>
      </c>
      <c r="D69" s="5">
        <v>-8.6E-3</v>
      </c>
      <c r="F69" s="17">
        <f ca="1">IF(COUNT($D$6:D69)&gt;=$H$4,LINEST(OFFSET(B69,0,0,-$H$4),OFFSET(D69,0,0,-$H$4)),"")</f>
        <v>0.90845994938252295</v>
      </c>
      <c r="G69" s="17">
        <f t="shared" ca="1" si="0"/>
        <v>1.1872722197466963</v>
      </c>
    </row>
    <row r="70" spans="1:7" x14ac:dyDescent="0.3">
      <c r="A70" s="2">
        <v>43588</v>
      </c>
      <c r="B70" s="11">
        <v>1.0651000000000001E-2</v>
      </c>
      <c r="D70" s="5">
        <v>5.0000000000000001E-3</v>
      </c>
      <c r="F70" s="17">
        <f ca="1">IF(COUNT($D$6:D70)&gt;=$H$4,LINEST(OFFSET(B70,0,0,-$H$4),OFFSET(D70,0,0,-$H$4)),"")</f>
        <v>0.91554168037904737</v>
      </c>
      <c r="G70" s="17">
        <f t="shared" ca="1" si="0"/>
        <v>1.1872722197466963</v>
      </c>
    </row>
    <row r="71" spans="1:7" x14ac:dyDescent="0.3">
      <c r="A71" s="2">
        <v>43591</v>
      </c>
      <c r="B71" s="11">
        <v>-2.6974000000000001E-2</v>
      </c>
      <c r="D71" s="5">
        <v>-1.04E-2</v>
      </c>
      <c r="F71" s="17">
        <f ca="1">IF(COUNT($D$6:D71)&gt;=$H$4,LINEST(OFFSET(B71,0,0,-$H$4),OFFSET(D71,0,0,-$H$4)),"")</f>
        <v>0.97012243400952924</v>
      </c>
      <c r="G71" s="17">
        <f t="shared" ref="G71:G105" ca="1" si="1">IF(ISNUMBER(F71),$J$6,"")</f>
        <v>1.1872722197466963</v>
      </c>
    </row>
    <row r="72" spans="1:7" x14ac:dyDescent="0.3">
      <c r="A72" s="2">
        <v>43592</v>
      </c>
      <c r="B72" s="11">
        <v>-6.2880000000000002E-3</v>
      </c>
      <c r="D72" s="5">
        <v>-6.5000000000000006E-3</v>
      </c>
      <c r="F72" s="17">
        <f ca="1">IF(COUNT($D$6:D72)&gt;=$H$4,LINEST(OFFSET(B72,0,0,-$H$4),OFFSET(D72,0,0,-$H$4)),"")</f>
        <v>0.96252595984493627</v>
      </c>
      <c r="G72" s="17">
        <f t="shared" ca="1" si="1"/>
        <v>1.1872722197466963</v>
      </c>
    </row>
    <row r="73" spans="1:7" x14ac:dyDescent="0.3">
      <c r="A73" s="2">
        <v>43593</v>
      </c>
      <c r="B73" s="11">
        <v>2.0708000000000001E-2</v>
      </c>
      <c r="D73" s="5">
        <v>1.2800000000000001E-2</v>
      </c>
      <c r="F73" s="17">
        <f ca="1">IF(COUNT($D$6:D73)&gt;=$H$4,LINEST(OFFSET(B73,0,0,-$H$4),OFFSET(D73,0,0,-$H$4)),"")</f>
        <v>0.94643009721684734</v>
      </c>
      <c r="G73" s="17">
        <f t="shared" ca="1" si="1"/>
        <v>1.1872722197466963</v>
      </c>
    </row>
    <row r="74" spans="1:7" x14ac:dyDescent="0.3">
      <c r="A74" s="2">
        <v>43594</v>
      </c>
      <c r="B74" s="11">
        <v>-1.7469999999999999E-2</v>
      </c>
      <c r="D74" s="5">
        <v>-8.3000000000000001E-3</v>
      </c>
      <c r="F74" s="17">
        <f ca="1">IF(COUNT($D$6:D74)&gt;=$H$4,LINEST(OFFSET(B74,0,0,-$H$4),OFFSET(D74,0,0,-$H$4)),"")</f>
        <v>0.97319147802115169</v>
      </c>
      <c r="G74" s="17">
        <f t="shared" ca="1" si="1"/>
        <v>1.1872722197466963</v>
      </c>
    </row>
    <row r="75" spans="1:7" x14ac:dyDescent="0.3">
      <c r="A75" s="2">
        <v>43595</v>
      </c>
      <c r="B75" s="11">
        <v>-8.8900000000000003E-3</v>
      </c>
      <c r="D75" s="5">
        <v>-5.7999999999999996E-3</v>
      </c>
      <c r="F75" s="17">
        <f ca="1">IF(COUNT($D$6:D75)&gt;=$H$4,LINEST(OFFSET(B75,0,0,-$H$4),OFFSET(D75,0,0,-$H$4)),"")</f>
        <v>0.97877482962591411</v>
      </c>
      <c r="G75" s="17">
        <f t="shared" ca="1" si="1"/>
        <v>1.1872722197466963</v>
      </c>
    </row>
    <row r="76" spans="1:7" x14ac:dyDescent="0.3">
      <c r="A76" s="2">
        <v>43598</v>
      </c>
      <c r="B76" s="11">
        <v>-2.4884E-2</v>
      </c>
      <c r="D76" s="5">
        <v>-2.69E-2</v>
      </c>
      <c r="F76" s="17">
        <f ca="1">IF(COUNT($D$6:D76)&gt;=$H$4,LINEST(OFFSET(B76,0,0,-$H$4),OFFSET(D76,0,0,-$H$4)),"")</f>
        <v>0.98339404542586084</v>
      </c>
      <c r="G76" s="17">
        <f t="shared" ca="1" si="1"/>
        <v>1.1872722197466963</v>
      </c>
    </row>
    <row r="77" spans="1:7" x14ac:dyDescent="0.3">
      <c r="A77" s="2">
        <v>43599</v>
      </c>
      <c r="B77" s="11">
        <v>-2.967E-3</v>
      </c>
      <c r="D77" s="5">
        <v>4.0000000000000001E-3</v>
      </c>
      <c r="F77" s="17">
        <f ca="1">IF(COUNT($D$6:D77)&gt;=$H$4,LINEST(OFFSET(B77,0,0,-$H$4),OFFSET(D77,0,0,-$H$4)),"")</f>
        <v>0.9654904388517086</v>
      </c>
      <c r="G77" s="17">
        <f t="shared" ca="1" si="1"/>
        <v>1.1872722197466963</v>
      </c>
    </row>
    <row r="78" spans="1:7" x14ac:dyDescent="0.3">
      <c r="A78" s="2">
        <v>43600</v>
      </c>
      <c r="B78" s="11">
        <v>-1.0714E-2</v>
      </c>
      <c r="D78" s="5">
        <v>-5.1000000000000004E-3</v>
      </c>
      <c r="F78" s="17">
        <f ca="1">IF(COUNT($D$6:D78)&gt;=$H$4,LINEST(OFFSET(B78,0,0,-$H$4),OFFSET(D78,0,0,-$H$4)),"")</f>
        <v>0.96022740147339924</v>
      </c>
      <c r="G78" s="17">
        <f t="shared" ca="1" si="1"/>
        <v>1.1872722197466963</v>
      </c>
    </row>
    <row r="79" spans="1:7" x14ac:dyDescent="0.3">
      <c r="A79" s="2">
        <v>43601</v>
      </c>
      <c r="B79" s="11">
        <v>-1.1733E-2</v>
      </c>
      <c r="D79" s="5">
        <v>-1.7500000000000002E-2</v>
      </c>
      <c r="F79" s="17">
        <f ca="1">IF(COUNT($D$6:D79)&gt;=$H$4,LINEST(OFFSET(B79,0,0,-$H$4),OFFSET(D79,0,0,-$H$4)),"")</f>
        <v>1.0001472140244163</v>
      </c>
      <c r="G79" s="17">
        <f t="shared" ca="1" si="1"/>
        <v>1.1872722197466963</v>
      </c>
    </row>
    <row r="80" spans="1:7" x14ac:dyDescent="0.3">
      <c r="A80" s="2">
        <v>43602</v>
      </c>
      <c r="B80" s="11">
        <v>7.6099999999999996E-3</v>
      </c>
      <c r="D80" s="5">
        <v>-4.0000000000000002E-4</v>
      </c>
      <c r="F80" s="17">
        <f ca="1">IF(COUNT($D$6:D80)&gt;=$H$4,LINEST(OFFSET(B80,0,0,-$H$4),OFFSET(D80,0,0,-$H$4)),"")</f>
        <v>1.0086430580552219</v>
      </c>
      <c r="G80" s="17">
        <f t="shared" ca="1" si="1"/>
        <v>1.1872722197466963</v>
      </c>
    </row>
    <row r="81" spans="1:7" x14ac:dyDescent="0.3">
      <c r="A81" s="2">
        <v>43605</v>
      </c>
      <c r="B81" s="11">
        <v>2.7189999999999999E-2</v>
      </c>
      <c r="D81" s="5">
        <v>2.1700000000000001E-2</v>
      </c>
      <c r="F81" s="17">
        <f ca="1">IF(COUNT($D$6:D81)&gt;=$H$4,LINEST(OFFSET(B81,0,0,-$H$4),OFFSET(D81,0,0,-$H$4)),"")</f>
        <v>1.1286256010539029</v>
      </c>
      <c r="G81" s="17">
        <f t="shared" ca="1" si="1"/>
        <v>1.1872722197466963</v>
      </c>
    </row>
    <row r="82" spans="1:7" x14ac:dyDescent="0.3">
      <c r="A82" s="2">
        <v>43606</v>
      </c>
      <c r="B82" s="11">
        <v>4.1175999999999997E-2</v>
      </c>
      <c r="D82" s="5">
        <v>2.76E-2</v>
      </c>
      <c r="F82" s="17">
        <f ca="1">IF(COUNT($D$6:D82)&gt;=$H$4,LINEST(OFFSET(B82,0,0,-$H$4),OFFSET(D82,0,0,-$H$4)),"")</f>
        <v>1.1962690824796358</v>
      </c>
      <c r="G82" s="17">
        <f t="shared" ca="1" si="1"/>
        <v>1.1872722197466963</v>
      </c>
    </row>
    <row r="83" spans="1:7" x14ac:dyDescent="0.3">
      <c r="A83" s="2">
        <v>43607</v>
      </c>
      <c r="B83" s="11">
        <v>-1.7797E-2</v>
      </c>
      <c r="D83" s="5">
        <v>-1.2999999999999999E-3</v>
      </c>
      <c r="F83" s="17">
        <f ca="1">IF(COUNT($D$6:D83)&gt;=$H$4,LINEST(OFFSET(B83,0,0,-$H$4),OFFSET(D83,0,0,-$H$4)),"")</f>
        <v>1.2182220653623879</v>
      </c>
      <c r="G83" s="17">
        <f t="shared" ca="1" si="1"/>
        <v>1.1872722197466963</v>
      </c>
    </row>
    <row r="84" spans="1:7" x14ac:dyDescent="0.3">
      <c r="A84" s="2">
        <v>43608</v>
      </c>
      <c r="B84" s="11">
        <v>-4.8890000000000001E-3</v>
      </c>
      <c r="D84" s="5">
        <v>-4.7999999999999996E-3</v>
      </c>
      <c r="F84" s="17">
        <f ca="1">IF(COUNT($D$6:D84)&gt;=$H$4,LINEST(OFFSET(B84,0,0,-$H$4),OFFSET(D84,0,0,-$H$4)),"")</f>
        <v>1.2164135823997093</v>
      </c>
      <c r="G84" s="17">
        <f t="shared" ca="1" si="1"/>
        <v>1.1872722197466963</v>
      </c>
    </row>
    <row r="85" spans="1:7" x14ac:dyDescent="0.3">
      <c r="A85" s="2">
        <v>43609</v>
      </c>
      <c r="B85" s="11">
        <v>-9.8270000000000007E-3</v>
      </c>
      <c r="D85" s="5">
        <v>-3.0000000000000001E-3</v>
      </c>
      <c r="F85" s="17">
        <f ca="1">IF(COUNT($D$6:D85)&gt;=$H$4,LINEST(OFFSET(B85,0,0,-$H$4),OFFSET(D85,0,0,-$H$4)),"")</f>
        <v>1.1859392895229897</v>
      </c>
      <c r="G85" s="17">
        <f t="shared" ca="1" si="1"/>
        <v>1.1872722197466963</v>
      </c>
    </row>
    <row r="86" spans="1:7" x14ac:dyDescent="0.3">
      <c r="A86" s="2">
        <v>43612</v>
      </c>
      <c r="B86" s="11">
        <v>1.4302E-2</v>
      </c>
      <c r="D86" s="5">
        <v>1.32E-2</v>
      </c>
      <c r="F86" s="17">
        <f ca="1">IF(COUNT($D$6:D86)&gt;=$H$4,LINEST(OFFSET(B86,0,0,-$H$4),OFFSET(D86,0,0,-$H$4)),"")</f>
        <v>1.1971784862943984</v>
      </c>
      <c r="G86" s="17">
        <f t="shared" ca="1" si="1"/>
        <v>1.1872722197466963</v>
      </c>
    </row>
    <row r="87" spans="1:7" x14ac:dyDescent="0.3">
      <c r="A87" s="2">
        <v>43613</v>
      </c>
      <c r="B87" s="11">
        <v>2.7626000000000001E-2</v>
      </c>
      <c r="D87" s="5">
        <v>1.61E-2</v>
      </c>
      <c r="F87" s="17">
        <f ca="1">IF(COUNT($D$6:D87)&gt;=$H$4,LINEST(OFFSET(B87,0,0,-$H$4),OFFSET(D87,0,0,-$H$4)),"")</f>
        <v>1.2729612861541908</v>
      </c>
      <c r="G87" s="17">
        <f t="shared" ca="1" si="1"/>
        <v>1.1872722197466963</v>
      </c>
    </row>
    <row r="88" spans="1:7" x14ac:dyDescent="0.3">
      <c r="A88" s="2">
        <v>43614</v>
      </c>
      <c r="B88" s="11">
        <v>1.9882E-2</v>
      </c>
      <c r="D88" s="5">
        <v>1.8E-3</v>
      </c>
      <c r="F88" s="17">
        <f ca="1">IF(COUNT($D$6:D88)&gt;=$H$4,LINEST(OFFSET(B88,0,0,-$H$4),OFFSET(D88,0,0,-$H$4)),"")</f>
        <v>1.2830497876167857</v>
      </c>
      <c r="G88" s="17">
        <f t="shared" ca="1" si="1"/>
        <v>1.1872722197466963</v>
      </c>
    </row>
    <row r="89" spans="1:7" x14ac:dyDescent="0.3">
      <c r="A89" s="2">
        <v>43615</v>
      </c>
      <c r="B89" s="11">
        <v>1.8395999999999999E-2</v>
      </c>
      <c r="D89" s="5">
        <v>9.1999999999999998E-3</v>
      </c>
      <c r="F89" s="17">
        <f ca="1">IF(COUNT($D$6:D89)&gt;=$H$4,LINEST(OFFSET(B89,0,0,-$H$4),OFFSET(D89,0,0,-$H$4)),"")</f>
        <v>1.2941011651122343</v>
      </c>
      <c r="G89" s="17">
        <f t="shared" ca="1" si="1"/>
        <v>1.1872722197466963</v>
      </c>
    </row>
    <row r="90" spans="1:7" x14ac:dyDescent="0.3">
      <c r="A90" s="2">
        <v>43616</v>
      </c>
      <c r="B90" s="11">
        <v>-2.4269999999999999E-3</v>
      </c>
      <c r="D90" s="5">
        <v>-4.4000000000000003E-3</v>
      </c>
      <c r="F90" s="17">
        <f ca="1">IF(COUNT($D$6:D90)&gt;=$H$4,LINEST(OFFSET(B90,0,0,-$H$4),OFFSET(D90,0,0,-$H$4)),"")</f>
        <v>1.291771305640941</v>
      </c>
      <c r="G90" s="17">
        <f t="shared" ca="1" si="1"/>
        <v>1.1872722197466963</v>
      </c>
    </row>
    <row r="91" spans="1:7" x14ac:dyDescent="0.3">
      <c r="A91" s="2">
        <v>43619</v>
      </c>
      <c r="B91" s="11">
        <v>-3.2429999999999998E-3</v>
      </c>
      <c r="D91" s="5">
        <v>-1E-4</v>
      </c>
      <c r="F91" s="17">
        <f ca="1">IF(COUNT($D$6:D91)&gt;=$H$4,LINEST(OFFSET(B91,0,0,-$H$4),OFFSET(D91,0,0,-$H$4)),"")</f>
        <v>1.3218587415253005</v>
      </c>
      <c r="G91" s="17">
        <f t="shared" ca="1" si="1"/>
        <v>1.1872722197466963</v>
      </c>
    </row>
    <row r="92" spans="1:7" x14ac:dyDescent="0.3">
      <c r="A92" s="2">
        <v>43620</v>
      </c>
      <c r="B92" s="11">
        <v>5.1269999999999996E-3</v>
      </c>
      <c r="D92" s="5">
        <v>3.7000000000000002E-3</v>
      </c>
      <c r="F92" s="17">
        <f ca="1">IF(COUNT($D$6:D92)&gt;=$H$4,LINEST(OFFSET(B92,0,0,-$H$4),OFFSET(D92,0,0,-$H$4)),"")</f>
        <v>1.3171214622544012</v>
      </c>
      <c r="G92" s="17">
        <f t="shared" ca="1" si="1"/>
        <v>1.1872722197466963</v>
      </c>
    </row>
    <row r="93" spans="1:7" x14ac:dyDescent="0.3">
      <c r="A93" s="2">
        <v>43621</v>
      </c>
      <c r="B93" s="11">
        <v>-1.5384999999999999E-2</v>
      </c>
      <c r="D93" s="5">
        <v>-1.4199999999999999E-2</v>
      </c>
      <c r="F93" s="17">
        <f ca="1">IF(COUNT($D$6:D93)&gt;=$H$4,LINEST(OFFSET(B93,0,0,-$H$4),OFFSET(D93,0,0,-$H$4)),"")</f>
        <v>1.2606616656014713</v>
      </c>
      <c r="G93" s="17">
        <f t="shared" ca="1" si="1"/>
        <v>1.1872722197466963</v>
      </c>
    </row>
    <row r="94" spans="1:7" x14ac:dyDescent="0.3">
      <c r="A94" s="2">
        <v>43622</v>
      </c>
      <c r="B94" s="11">
        <v>2.1930000000000002E-2</v>
      </c>
      <c r="D94" s="5">
        <v>1.26E-2</v>
      </c>
      <c r="F94" s="17">
        <f ca="1">IF(COUNT($D$6:D94)&gt;=$H$4,LINEST(OFFSET(B94,0,0,-$H$4),OFFSET(D94,0,0,-$H$4)),"")</f>
        <v>1.276818074178566</v>
      </c>
      <c r="G94" s="17">
        <f t="shared" ca="1" si="1"/>
        <v>1.1872722197466963</v>
      </c>
    </row>
    <row r="95" spans="1:7" x14ac:dyDescent="0.3">
      <c r="A95" s="2">
        <v>43623</v>
      </c>
      <c r="B95" s="11">
        <v>2.6800000000000001E-4</v>
      </c>
      <c r="D95" s="5">
        <v>6.3E-3</v>
      </c>
      <c r="F95" s="17">
        <f ca="1">IF(COUNT($D$6:D95)&gt;=$H$4,LINEST(OFFSET(B95,0,0,-$H$4),OFFSET(D95,0,0,-$H$4)),"")</f>
        <v>1.2526913408582654</v>
      </c>
      <c r="G95" s="17">
        <f t="shared" ca="1" si="1"/>
        <v>1.1872722197466963</v>
      </c>
    </row>
    <row r="96" spans="1:7" x14ac:dyDescent="0.3">
      <c r="A96" s="2">
        <v>43626</v>
      </c>
      <c r="B96" s="11">
        <v>-1.1799E-2</v>
      </c>
      <c r="D96" s="5">
        <v>-3.5999999999999999E-3</v>
      </c>
      <c r="F96" s="17">
        <f ca="1">IF(COUNT($D$6:D96)&gt;=$H$4,LINEST(OFFSET(B96,0,0,-$H$4),OFFSET(D96,0,0,-$H$4)),"")</f>
        <v>1.2414741819865258</v>
      </c>
      <c r="G96" s="17">
        <f t="shared" ca="1" si="1"/>
        <v>1.1872722197466963</v>
      </c>
    </row>
    <row r="97" spans="1:7" x14ac:dyDescent="0.3">
      <c r="A97" s="2">
        <v>43627</v>
      </c>
      <c r="B97" s="11">
        <v>4.6129999999999999E-3</v>
      </c>
      <c r="D97" s="5">
        <v>1.5300000000000001E-2</v>
      </c>
      <c r="F97" s="17">
        <f ca="1">IF(COUNT($D$6:D97)&gt;=$H$4,LINEST(OFFSET(B97,0,0,-$H$4),OFFSET(D97,0,0,-$H$4)),"")</f>
        <v>1.1764402170739807</v>
      </c>
      <c r="G97" s="17">
        <f t="shared" ca="1" si="1"/>
        <v>1.1872722197466963</v>
      </c>
    </row>
    <row r="98" spans="1:7" x14ac:dyDescent="0.3">
      <c r="A98" s="2">
        <v>43628</v>
      </c>
      <c r="B98" s="11">
        <v>-1.1615E-2</v>
      </c>
      <c r="D98" s="5">
        <v>-6.5000000000000006E-3</v>
      </c>
      <c r="F98" s="17">
        <f ca="1">IF(COUNT($D$6:D98)&gt;=$H$4,LINEST(OFFSET(B98,0,0,-$H$4),OFFSET(D98,0,0,-$H$4)),"")</f>
        <v>1.2637149370341458</v>
      </c>
      <c r="G98" s="17">
        <f t="shared" ca="1" si="1"/>
        <v>1.1872722197466963</v>
      </c>
    </row>
    <row r="99" spans="1:7" x14ac:dyDescent="0.3">
      <c r="A99" s="2">
        <v>43629</v>
      </c>
      <c r="B99" s="11">
        <v>-1.0932000000000001E-2</v>
      </c>
      <c r="D99" s="5">
        <v>4.5999999999999999E-3</v>
      </c>
      <c r="F99" s="17">
        <f ca="1">IF(COUNT($D$6:D99)&gt;=$H$4,LINEST(OFFSET(B99,0,0,-$H$4),OFFSET(D99,0,0,-$H$4)),"")</f>
        <v>1.257406099890839</v>
      </c>
      <c r="G99" s="17">
        <f t="shared" ca="1" si="1"/>
        <v>1.1872722197466963</v>
      </c>
    </row>
    <row r="100" spans="1:7" x14ac:dyDescent="0.3">
      <c r="A100" s="2">
        <v>43630</v>
      </c>
      <c r="B100" s="11">
        <v>-1.658E-3</v>
      </c>
      <c r="D100" s="5">
        <v>-7.4000000000000003E-3</v>
      </c>
      <c r="F100" s="17">
        <f ca="1">IF(COUNT($D$6:D100)&gt;=$H$4,LINEST(OFFSET(B100,0,0,-$H$4),OFFSET(D100,0,0,-$H$4)),"")</f>
        <v>1.2136314217075013</v>
      </c>
      <c r="G100" s="17">
        <f t="shared" ca="1" si="1"/>
        <v>1.1872722197466963</v>
      </c>
    </row>
    <row r="101" spans="1:7" x14ac:dyDescent="0.3">
      <c r="A101" s="2">
        <v>43633</v>
      </c>
      <c r="B101" s="11">
        <v>-2.4910000000000002E-3</v>
      </c>
      <c r="D101" s="5">
        <v>-4.3E-3</v>
      </c>
      <c r="F101" s="17">
        <f ca="1">IF(COUNT($D$6:D101)&gt;=$H$4,LINEST(OFFSET(B101,0,0,-$H$4),OFFSET(D101,0,0,-$H$4)),"")</f>
        <v>1.2910761525325007</v>
      </c>
      <c r="G101" s="17">
        <f t="shared" ca="1" si="1"/>
        <v>1.1872722197466963</v>
      </c>
    </row>
    <row r="102" spans="1:7" x14ac:dyDescent="0.3">
      <c r="A102" s="2">
        <v>43634</v>
      </c>
      <c r="B102" s="11">
        <v>8.6020000000000003E-3</v>
      </c>
      <c r="D102" s="5">
        <v>1.8200000000000001E-2</v>
      </c>
      <c r="F102" s="17">
        <f ca="1">IF(COUNT($D$6:D102)&gt;=$H$4,LINEST(OFFSET(B102,0,0,-$H$4),OFFSET(D102,0,0,-$H$4)),"")</f>
        <v>1.2288238358060892</v>
      </c>
      <c r="G102" s="17">
        <f t="shared" ca="1" si="1"/>
        <v>1.1872722197466963</v>
      </c>
    </row>
    <row r="103" spans="1:7" x14ac:dyDescent="0.3">
      <c r="A103" s="2">
        <v>43635</v>
      </c>
      <c r="B103" s="11">
        <v>1.238E-2</v>
      </c>
      <c r="D103" s="5">
        <v>8.9999999999999993E-3</v>
      </c>
      <c r="F103" s="17">
        <f ca="1">IF(COUNT($D$6:D103)&gt;=$H$4,LINEST(OFFSET(B103,0,0,-$H$4),OFFSET(D103,0,0,-$H$4)),"")</f>
        <v>1.2205780520711784</v>
      </c>
      <c r="G103" s="17">
        <f t="shared" ca="1" si="1"/>
        <v>1.1872722197466963</v>
      </c>
    </row>
    <row r="104" spans="1:7" x14ac:dyDescent="0.3">
      <c r="A104" s="2">
        <v>43637</v>
      </c>
      <c r="B104" s="11">
        <v>2.2554000000000001E-2</v>
      </c>
      <c r="D104" s="5">
        <v>1.7000000000000001E-2</v>
      </c>
      <c r="F104" s="17">
        <f ca="1">IF(COUNT($D$6:D104)&gt;=$H$4,LINEST(OFFSET(B104,0,0,-$H$4),OFFSET(D104,0,0,-$H$4)),"")</f>
        <v>1.1272164550329187</v>
      </c>
      <c r="G104" s="17">
        <f t="shared" ca="1" si="1"/>
        <v>1.1872722197466963</v>
      </c>
    </row>
    <row r="105" spans="1:7" x14ac:dyDescent="0.3">
      <c r="A105" s="2">
        <v>43640</v>
      </c>
      <c r="B105" s="11">
        <v>7.9719999999999999E-3</v>
      </c>
      <c r="D105" s="5">
        <v>5.0000000000000001E-4</v>
      </c>
      <c r="F105" s="17">
        <f ca="1">IF(COUNT($D$6:D105)&gt;=$H$4,LINEST(OFFSET(B105,0,0,-$H$4),OFFSET(D105,0,0,-$H$4)),"")</f>
        <v>1.0706522444867346</v>
      </c>
      <c r="G105" s="17">
        <f t="shared" ca="1" si="1"/>
        <v>1.1872722197466963</v>
      </c>
    </row>
  </sheetData>
  <mergeCells count="1">
    <mergeCell ref="F4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D234-E0E1-4EEC-BEAC-63208F8016B1}">
  <dimension ref="B1:F7"/>
  <sheetViews>
    <sheetView showGridLines="0" workbookViewId="0">
      <selection activeCell="B23" sqref="B23"/>
    </sheetView>
  </sheetViews>
  <sheetFormatPr defaultRowHeight="14.4" x14ac:dyDescent="0.3"/>
  <cols>
    <col min="3" max="3" width="15.109375" customWidth="1"/>
    <col min="4" max="4" width="20.6640625" bestFit="1" customWidth="1"/>
    <col min="5" max="5" width="14.21875" customWidth="1"/>
    <col min="6" max="6" width="13.109375" customWidth="1"/>
  </cols>
  <sheetData>
    <row r="1" spans="2:6" ht="15" thickBot="1" x14ac:dyDescent="0.35"/>
    <row r="2" spans="2:6" ht="34.950000000000003" customHeight="1" thickBot="1" x14ac:dyDescent="0.6">
      <c r="D2" s="33" t="s">
        <v>9</v>
      </c>
      <c r="E2" s="24">
        <v>0.02</v>
      </c>
      <c r="F2" s="23">
        <v>-0.02</v>
      </c>
    </row>
    <row r="3" spans="2:6" ht="34.950000000000003" customHeight="1" x14ac:dyDescent="0.3"/>
    <row r="4" spans="2:6" ht="34.950000000000003" customHeight="1" thickBot="1" x14ac:dyDescent="0.35"/>
    <row r="5" spans="2:6" ht="34.950000000000003" customHeight="1" thickBot="1" x14ac:dyDescent="0.55000000000000004">
      <c r="C5" s="21"/>
      <c r="D5" s="27" t="s">
        <v>3</v>
      </c>
      <c r="E5" s="33" t="s">
        <v>10</v>
      </c>
      <c r="F5" s="28" t="s">
        <v>10</v>
      </c>
    </row>
    <row r="6" spans="2:6" ht="34.950000000000003" customHeight="1" thickBot="1" x14ac:dyDescent="0.6">
      <c r="B6" s="31"/>
      <c r="C6" s="32" t="s">
        <v>7</v>
      </c>
      <c r="D6" s="29">
        <v>1.5</v>
      </c>
      <c r="E6" s="26">
        <f>D6*$E$2</f>
        <v>0.03</v>
      </c>
      <c r="F6" s="25">
        <f>D6*$F$2</f>
        <v>-0.03</v>
      </c>
    </row>
    <row r="7" spans="2:6" ht="34.950000000000003" customHeight="1" thickBot="1" x14ac:dyDescent="0.6">
      <c r="B7" s="31"/>
      <c r="C7" s="30" t="s">
        <v>8</v>
      </c>
      <c r="D7" s="29">
        <v>0.5</v>
      </c>
      <c r="E7" s="22">
        <f>D7*$E$2</f>
        <v>0.01</v>
      </c>
      <c r="F7" s="25">
        <f>D7*$F$2</f>
        <v>-0.01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Beta</vt:lpstr>
      <vt:lpstr>Rolling</vt:lpstr>
      <vt:lpstr>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Lavrado</dc:creator>
  <cp:lastModifiedBy>USER</cp:lastModifiedBy>
  <dcterms:created xsi:type="dcterms:W3CDTF">2017-05-08T17:22:23Z</dcterms:created>
  <dcterms:modified xsi:type="dcterms:W3CDTF">2020-06-04T11:18:08Z</dcterms:modified>
</cp:coreProperties>
</file>