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Stefane Medina Contadora\Formação em INSS de Obra\Anexos\"/>
    </mc:Choice>
  </mc:AlternateContent>
  <xr:revisionPtr revIDLastSave="0" documentId="13_ncr:1_{11AB8323-F62C-4501-ABF9-86A3155A9416}" xr6:coauthVersionLast="46" xr6:coauthVersionMax="46" xr10:uidLastSave="{00000000-0000-0000-0000-000000000000}"/>
  <bookViews>
    <workbookView xWindow="-108" yWindow="-108" windowWidth="23256" windowHeight="12576" activeTab="2" xr2:uid="{CD798B5D-FFD7-4FB6-92CB-72F503838AEE}"/>
  </bookViews>
  <sheets>
    <sheet name="Obra em Andamento" sheetId="4" r:id="rId1"/>
    <sheet name="e-Social" sheetId="2" r:id="rId2"/>
    <sheet name="GFIP" sheetId="8" r:id="rId3"/>
    <sheet name="GPS ESPONTÂNEA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8" l="1"/>
  <c r="E9" i="8"/>
  <c r="E14" i="8"/>
  <c r="F8" i="8"/>
  <c r="H8" i="8" s="1"/>
  <c r="A8" i="8"/>
  <c r="F7" i="8"/>
  <c r="H7" i="8" s="1"/>
  <c r="A7" i="8"/>
  <c r="B12" i="2"/>
  <c r="G12" i="2"/>
  <c r="H12" i="2"/>
  <c r="I12" i="2"/>
  <c r="B13" i="2"/>
  <c r="G13" i="2"/>
  <c r="H13" i="2" s="1"/>
  <c r="I13" i="2"/>
  <c r="B14" i="2"/>
  <c r="G14" i="2"/>
  <c r="H14" i="2"/>
  <c r="I14" i="2"/>
  <c r="B15" i="2"/>
  <c r="G15" i="2"/>
  <c r="H15" i="2"/>
  <c r="I15" i="2"/>
  <c r="B16" i="2"/>
  <c r="G16" i="2"/>
  <c r="H16" i="2"/>
  <c r="I16" i="2"/>
  <c r="B17" i="2"/>
  <c r="G17" i="2"/>
  <c r="H17" i="2"/>
  <c r="I17" i="2"/>
  <c r="B18" i="2"/>
  <c r="G18" i="2"/>
  <c r="H18" i="2"/>
  <c r="I18" i="2"/>
  <c r="B19" i="2"/>
  <c r="G19" i="2"/>
  <c r="H19" i="2"/>
  <c r="I19" i="2"/>
  <c r="B20" i="2"/>
  <c r="G20" i="2"/>
  <c r="H20" i="2"/>
  <c r="I20" i="2"/>
  <c r="B21" i="2"/>
  <c r="G21" i="2"/>
  <c r="H21" i="2"/>
  <c r="I21" i="2"/>
  <c r="B22" i="2"/>
  <c r="G22" i="2"/>
  <c r="H22" i="2"/>
  <c r="I22" i="2"/>
  <c r="B23" i="2"/>
  <c r="G23" i="2"/>
  <c r="H23" i="2"/>
  <c r="I23" i="2"/>
  <c r="B24" i="2"/>
  <c r="G24" i="2"/>
  <c r="H24" i="2"/>
  <c r="I24" i="2"/>
  <c r="B25" i="2"/>
  <c r="G25" i="2"/>
  <c r="H25" i="2"/>
  <c r="I25" i="2"/>
  <c r="B26" i="2"/>
  <c r="G26" i="2"/>
  <c r="H26" i="2"/>
  <c r="I26" i="2"/>
  <c r="B27" i="2"/>
  <c r="G27" i="2"/>
  <c r="H27" i="2"/>
  <c r="I27" i="2"/>
  <c r="B28" i="2"/>
  <c r="G28" i="2"/>
  <c r="H28" i="2"/>
  <c r="I28" i="2"/>
  <c r="B29" i="2"/>
  <c r="G29" i="2"/>
  <c r="H29" i="2"/>
  <c r="I29" i="2"/>
  <c r="B30" i="2"/>
  <c r="G30" i="2"/>
  <c r="H30" i="2"/>
  <c r="I30" i="2"/>
  <c r="B31" i="2"/>
  <c r="G31" i="2"/>
  <c r="H31" i="2"/>
  <c r="I31" i="2"/>
  <c r="B32" i="2"/>
  <c r="G32" i="2"/>
  <c r="H32" i="2"/>
  <c r="I32" i="2"/>
  <c r="B33" i="2"/>
  <c r="G33" i="2"/>
  <c r="H33" i="2"/>
  <c r="I33" i="2"/>
  <c r="B34" i="2"/>
  <c r="G34" i="2"/>
  <c r="H34" i="2"/>
  <c r="I34" i="2"/>
  <c r="B35" i="2"/>
  <c r="G35" i="2"/>
  <c r="H35" i="2"/>
  <c r="I35" i="2"/>
  <c r="B36" i="2"/>
  <c r="G36" i="2"/>
  <c r="H36" i="2"/>
  <c r="I36" i="2"/>
  <c r="B37" i="2"/>
  <c r="G37" i="2"/>
  <c r="H37" i="2"/>
  <c r="I37" i="2"/>
  <c r="B38" i="2"/>
  <c r="G38" i="2"/>
  <c r="H38" i="2"/>
  <c r="I38" i="2"/>
  <c r="B39" i="2"/>
  <c r="G39" i="2"/>
  <c r="H39" i="2"/>
  <c r="I39" i="2"/>
  <c r="G11" i="2"/>
  <c r="H11" i="2" s="1"/>
  <c r="B11" i="2"/>
  <c r="F40" i="2"/>
  <c r="J40" i="2"/>
  <c r="H43" i="2" s="1"/>
  <c r="G46" i="2"/>
  <c r="F11" i="5"/>
  <c r="G7" i="5"/>
  <c r="H7" i="5"/>
  <c r="B7" i="5"/>
  <c r="D31" i="4"/>
  <c r="D32" i="4"/>
  <c r="D30" i="4"/>
  <c r="C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26" i="4" s="1"/>
  <c r="D28" i="4" s="1"/>
  <c r="C3" i="4"/>
  <c r="B8" i="2"/>
  <c r="B9" i="2"/>
  <c r="B10" i="2"/>
  <c r="B7" i="2"/>
  <c r="G10" i="2"/>
  <c r="I10" i="2" s="1"/>
  <c r="G9" i="2"/>
  <c r="I9" i="2" s="1"/>
  <c r="G8" i="2"/>
  <c r="I8" i="2" s="1"/>
  <c r="G7" i="2"/>
  <c r="H7" i="2" s="1"/>
  <c r="F3" i="2"/>
  <c r="A9" i="8" l="1"/>
  <c r="H9" i="8"/>
  <c r="F9" i="8"/>
  <c r="G7" i="8"/>
  <c r="G8" i="8"/>
  <c r="I11" i="2"/>
  <c r="B40" i="2"/>
  <c r="G40" i="2"/>
  <c r="G8" i="5"/>
  <c r="I7" i="5"/>
  <c r="J7" i="5"/>
  <c r="H10" i="2"/>
  <c r="H8" i="2"/>
  <c r="H9" i="2"/>
  <c r="I7" i="2"/>
  <c r="G9" i="8" l="1"/>
  <c r="F12" i="8" s="1"/>
  <c r="E15" i="8" s="1"/>
  <c r="E16" i="8" s="1"/>
  <c r="H40" i="2"/>
  <c r="I40" i="2"/>
  <c r="K7" i="5"/>
  <c r="F12" i="5" s="1"/>
  <c r="F13" i="5" s="1"/>
  <c r="H42" i="2" l="1"/>
  <c r="G47" i="2" s="1"/>
  <c r="G48" i="2" s="1"/>
  <c r="H44" i="2" l="1"/>
</calcChain>
</file>

<file path=xl/sharedStrings.xml><?xml version="1.0" encoding="utf-8"?>
<sst xmlns="http://schemas.openxmlformats.org/spreadsheetml/2006/main" count="57" uniqueCount="25">
  <si>
    <t>Mês</t>
  </si>
  <si>
    <t>INSS</t>
  </si>
  <si>
    <t>RMT</t>
  </si>
  <si>
    <t>RECIBO</t>
  </si>
  <si>
    <t>Economia</t>
  </si>
  <si>
    <t>Honorário</t>
  </si>
  <si>
    <t>INSS 20%</t>
  </si>
  <si>
    <t>Multa INSS 20%</t>
  </si>
  <si>
    <t>Selic</t>
  </si>
  <si>
    <t>DARF MAED</t>
  </si>
  <si>
    <t>DARF INSS</t>
  </si>
  <si>
    <t>Juros INSS Selic</t>
  </si>
  <si>
    <t>Remuneração Corrigida</t>
  </si>
  <si>
    <t>MAED</t>
  </si>
  <si>
    <t>Total à Pagar</t>
  </si>
  <si>
    <t>Multa INSS</t>
  </si>
  <si>
    <t>Juros INSS</t>
  </si>
  <si>
    <t>0,33 ao dia até 20%</t>
  </si>
  <si>
    <t>Valor Recolhido x nº meses x 2% (Porém o valor minimo é de R$200,00 e pagando até o vencimento terá desconto de 50% ficando R$100,00)</t>
  </si>
  <si>
    <t>Remuneração</t>
  </si>
  <si>
    <t>GPS</t>
  </si>
  <si>
    <t>Total da GPS</t>
  </si>
  <si>
    <t>INSS 31%</t>
  </si>
  <si>
    <t>INSS 5,8%</t>
  </si>
  <si>
    <t>Total INSS à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</si>
</sst>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0" fillId="0" borderId="0" xfId="0" applyAlignment="1">
      <alignment horizontal="center"/>
    </xf>
    <xf numFmtId="44" fontId="2" fillId="2" borderId="0" xfId="0" applyNumberFormat="1" applyFont="1" applyFill="1"/>
    <xf numFmtId="44" fontId="2" fillId="0" borderId="0" xfId="1" applyFont="1"/>
    <xf numFmtId="9" fontId="0" fillId="0" borderId="0" xfId="0" applyNumberFormat="1" applyAlignment="1">
      <alignment horizontal="center"/>
    </xf>
    <xf numFmtId="17" fontId="0" fillId="0" borderId="0" xfId="0" applyNumberFormat="1"/>
    <xf numFmtId="44" fontId="0" fillId="0" borderId="0" xfId="1" applyFont="1" applyBorder="1"/>
    <xf numFmtId="44" fontId="0" fillId="0" borderId="0" xfId="1" applyFont="1" applyAlignment="1">
      <alignment horizontal="center"/>
    </xf>
    <xf numFmtId="10" fontId="0" fillId="0" borderId="0" xfId="0" applyNumberFormat="1"/>
    <xf numFmtId="44" fontId="2" fillId="3" borderId="0" xfId="0" applyNumberFormat="1" applyFont="1" applyFill="1"/>
    <xf numFmtId="0" fontId="2" fillId="0" borderId="0" xfId="0" applyFont="1" applyAlignment="1">
      <alignment horizontal="center"/>
    </xf>
    <xf numFmtId="44" fontId="0" fillId="4" borderId="0" xfId="1" applyFont="1" applyFill="1" applyBorder="1"/>
    <xf numFmtId="44" fontId="0" fillId="4" borderId="0" xfId="1" applyFont="1" applyFill="1"/>
    <xf numFmtId="10" fontId="0" fillId="4" borderId="0" xfId="0" applyNumberFormat="1" applyFill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0" fillId="0" borderId="3" xfId="0" applyNumberFormat="1" applyBorder="1"/>
    <xf numFmtId="44" fontId="0" fillId="0" borderId="4" xfId="0" applyNumberFormat="1" applyBorder="1"/>
    <xf numFmtId="44" fontId="3" fillId="0" borderId="0" xfId="0" applyNumberFormat="1" applyFont="1"/>
    <xf numFmtId="8" fontId="0" fillId="4" borderId="0" xfId="1" applyNumberFormat="1" applyFont="1" applyFill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44" fontId="0" fillId="2" borderId="0" xfId="0" applyNumberFormat="1" applyFill="1"/>
    <xf numFmtId="44" fontId="0" fillId="2" borderId="0" xfId="1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CA8B3-387A-48C4-8EE8-01EAF2F4D06C}">
  <dimension ref="A2:D33"/>
  <sheetViews>
    <sheetView showGridLines="0" zoomScale="80" zoomScaleNormal="80" workbookViewId="0">
      <selection activeCell="I35" sqref="I35"/>
    </sheetView>
  </sheetViews>
  <sheetFormatPr defaultRowHeight="14.4" x14ac:dyDescent="0.3"/>
  <cols>
    <col min="1" max="1" width="12.33203125" customWidth="1"/>
    <col min="2" max="2" width="7.109375" bestFit="1" customWidth="1"/>
    <col min="3" max="3" width="14" bestFit="1" customWidth="1"/>
    <col min="4" max="4" width="16.5546875" customWidth="1"/>
  </cols>
  <sheetData>
    <row r="2" spans="1:4" x14ac:dyDescent="0.3">
      <c r="B2" s="5" t="s">
        <v>2</v>
      </c>
      <c r="C2" s="16"/>
    </row>
    <row r="3" spans="1:4" x14ac:dyDescent="0.3">
      <c r="B3" s="8">
        <v>0.5</v>
      </c>
      <c r="C3" s="7">
        <f>C2*50%</f>
        <v>0</v>
      </c>
    </row>
    <row r="6" spans="1:4" x14ac:dyDescent="0.3">
      <c r="A6" s="14"/>
      <c r="B6" s="14" t="s">
        <v>0</v>
      </c>
      <c r="C6" s="14" t="s">
        <v>3</v>
      </c>
      <c r="D6" s="14" t="s">
        <v>6</v>
      </c>
    </row>
    <row r="7" spans="1:4" x14ac:dyDescent="0.3">
      <c r="A7" s="12"/>
      <c r="B7" s="9">
        <v>44652</v>
      </c>
      <c r="C7" s="15"/>
      <c r="D7" s="2">
        <f>C7*20%</f>
        <v>0</v>
      </c>
    </row>
    <row r="8" spans="1:4" x14ac:dyDescent="0.3">
      <c r="A8" s="12"/>
      <c r="B8" s="9">
        <v>44682</v>
      </c>
      <c r="C8" s="15"/>
      <c r="D8" s="2">
        <f t="shared" ref="D8:D25" si="0">C8*20%</f>
        <v>0</v>
      </c>
    </row>
    <row r="9" spans="1:4" x14ac:dyDescent="0.3">
      <c r="A9" s="12"/>
      <c r="B9" s="9">
        <v>44713</v>
      </c>
      <c r="C9" s="15"/>
      <c r="D9" s="2">
        <f t="shared" si="0"/>
        <v>0</v>
      </c>
    </row>
    <row r="10" spans="1:4" x14ac:dyDescent="0.3">
      <c r="A10" s="12"/>
      <c r="B10" s="9">
        <v>44743</v>
      </c>
      <c r="C10" s="15"/>
      <c r="D10" s="2">
        <f t="shared" si="0"/>
        <v>0</v>
      </c>
    </row>
    <row r="11" spans="1:4" x14ac:dyDescent="0.3">
      <c r="A11" s="12"/>
      <c r="B11" s="9">
        <v>44774</v>
      </c>
      <c r="C11" s="15"/>
      <c r="D11" s="2">
        <f t="shared" si="0"/>
        <v>0</v>
      </c>
    </row>
    <row r="12" spans="1:4" x14ac:dyDescent="0.3">
      <c r="A12" s="12"/>
      <c r="B12" s="9">
        <v>44805</v>
      </c>
      <c r="C12" s="15"/>
      <c r="D12" s="2">
        <f t="shared" si="0"/>
        <v>0</v>
      </c>
    </row>
    <row r="13" spans="1:4" x14ac:dyDescent="0.3">
      <c r="A13" s="12"/>
      <c r="B13" s="9">
        <v>44835</v>
      </c>
      <c r="C13" s="15"/>
      <c r="D13" s="2">
        <f t="shared" si="0"/>
        <v>0</v>
      </c>
    </row>
    <row r="14" spans="1:4" x14ac:dyDescent="0.3">
      <c r="A14" s="12"/>
      <c r="B14" s="9">
        <v>44866</v>
      </c>
      <c r="C14" s="15"/>
      <c r="D14" s="2">
        <f t="shared" si="0"/>
        <v>0</v>
      </c>
    </row>
    <row r="15" spans="1:4" x14ac:dyDescent="0.3">
      <c r="A15" s="12"/>
      <c r="B15" s="9">
        <v>44896</v>
      </c>
      <c r="C15" s="15"/>
      <c r="D15" s="2">
        <f t="shared" si="0"/>
        <v>0</v>
      </c>
    </row>
    <row r="16" spans="1:4" x14ac:dyDescent="0.3">
      <c r="A16" s="12"/>
      <c r="B16" s="9">
        <v>44927</v>
      </c>
      <c r="C16" s="15"/>
      <c r="D16" s="2">
        <f t="shared" si="0"/>
        <v>0</v>
      </c>
    </row>
    <row r="17" spans="1:4" x14ac:dyDescent="0.3">
      <c r="A17" s="12"/>
      <c r="B17" s="9">
        <v>44958</v>
      </c>
      <c r="C17" s="15"/>
      <c r="D17" s="2">
        <f t="shared" si="0"/>
        <v>0</v>
      </c>
    </row>
    <row r="18" spans="1:4" x14ac:dyDescent="0.3">
      <c r="A18" s="12"/>
      <c r="B18" s="9">
        <v>44986</v>
      </c>
      <c r="C18" s="15"/>
      <c r="D18" s="2">
        <f t="shared" si="0"/>
        <v>0</v>
      </c>
    </row>
    <row r="19" spans="1:4" x14ac:dyDescent="0.3">
      <c r="A19" s="12"/>
      <c r="B19" s="9">
        <v>45017</v>
      </c>
      <c r="C19" s="15"/>
      <c r="D19" s="2">
        <f t="shared" si="0"/>
        <v>0</v>
      </c>
    </row>
    <row r="20" spans="1:4" x14ac:dyDescent="0.3">
      <c r="A20" s="12"/>
      <c r="B20" s="9">
        <v>45047</v>
      </c>
      <c r="C20" s="15"/>
      <c r="D20" s="2">
        <f t="shared" si="0"/>
        <v>0</v>
      </c>
    </row>
    <row r="21" spans="1:4" x14ac:dyDescent="0.3">
      <c r="A21" s="12"/>
      <c r="B21" s="9">
        <v>45078</v>
      </c>
      <c r="C21" s="15"/>
      <c r="D21" s="2">
        <f t="shared" si="0"/>
        <v>0</v>
      </c>
    </row>
    <row r="22" spans="1:4" x14ac:dyDescent="0.3">
      <c r="A22" s="12"/>
      <c r="B22" s="9">
        <v>45108</v>
      </c>
      <c r="C22" s="15"/>
      <c r="D22" s="2">
        <f t="shared" si="0"/>
        <v>0</v>
      </c>
    </row>
    <row r="23" spans="1:4" x14ac:dyDescent="0.3">
      <c r="A23" s="12"/>
      <c r="B23" s="9">
        <v>45139</v>
      </c>
      <c r="C23" s="15"/>
      <c r="D23" s="2">
        <f t="shared" si="0"/>
        <v>0</v>
      </c>
    </row>
    <row r="24" spans="1:4" x14ac:dyDescent="0.3">
      <c r="A24" s="12"/>
      <c r="B24" s="9">
        <v>45170</v>
      </c>
      <c r="C24" s="15"/>
      <c r="D24" s="2">
        <f t="shared" si="0"/>
        <v>0</v>
      </c>
    </row>
    <row r="25" spans="1:4" x14ac:dyDescent="0.3">
      <c r="A25" s="12"/>
      <c r="B25" s="9">
        <v>45200</v>
      </c>
      <c r="C25" s="15"/>
      <c r="D25" s="2">
        <f t="shared" si="0"/>
        <v>0</v>
      </c>
    </row>
    <row r="26" spans="1:4" s="3" customFormat="1" x14ac:dyDescent="0.3">
      <c r="A26" s="12"/>
      <c r="C26" s="4">
        <f>SUM(C7:C25)</f>
        <v>0</v>
      </c>
      <c r="D26" s="4">
        <f>SUM(D7:D25)</f>
        <v>0</v>
      </c>
    </row>
    <row r="27" spans="1:4" x14ac:dyDescent="0.3">
      <c r="A27" s="12"/>
    </row>
    <row r="28" spans="1:4" x14ac:dyDescent="0.3">
      <c r="C28" s="3" t="s">
        <v>10</v>
      </c>
      <c r="D28" s="13">
        <f>D26</f>
        <v>0</v>
      </c>
    </row>
    <row r="29" spans="1:4" x14ac:dyDescent="0.3">
      <c r="C29" s="2"/>
    </row>
    <row r="30" spans="1:4" x14ac:dyDescent="0.3">
      <c r="C30" s="2" t="s">
        <v>1</v>
      </c>
      <c r="D30" s="11">
        <f>C2*36.8%</f>
        <v>0</v>
      </c>
    </row>
    <row r="31" spans="1:4" x14ac:dyDescent="0.3">
      <c r="C31" t="s">
        <v>4</v>
      </c>
      <c r="D31" s="11">
        <f>D30-D28</f>
        <v>0</v>
      </c>
    </row>
    <row r="32" spans="1:4" x14ac:dyDescent="0.3">
      <c r="C32" t="s">
        <v>5</v>
      </c>
      <c r="D32" s="2">
        <f>D31*30%</f>
        <v>0</v>
      </c>
    </row>
    <row r="33" spans="4:4" x14ac:dyDescent="0.3">
      <c r="D33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27AD-F1D5-4230-8251-44A618E9F4C3}">
  <dimension ref="B2:S49"/>
  <sheetViews>
    <sheetView showGridLines="0" zoomScale="80" zoomScaleNormal="80" workbookViewId="0">
      <selection activeCell="M25" sqref="M25"/>
    </sheetView>
  </sheetViews>
  <sheetFormatPr defaultRowHeight="14.4" x14ac:dyDescent="0.3"/>
  <cols>
    <col min="2" max="2" width="21.33203125" bestFit="1" customWidth="1"/>
    <col min="4" max="4" width="12.33203125" customWidth="1"/>
    <col min="5" max="5" width="7.109375" bestFit="1" customWidth="1"/>
    <col min="6" max="6" width="14" bestFit="1" customWidth="1"/>
    <col min="7" max="7" width="13.109375" bestFit="1" customWidth="1"/>
    <col min="8" max="8" width="14.33203125" bestFit="1" customWidth="1"/>
    <col min="9" max="9" width="14.33203125" customWidth="1"/>
    <col min="10" max="11" width="12.88671875" bestFit="1" customWidth="1"/>
    <col min="12" max="12" width="14" bestFit="1" customWidth="1"/>
    <col min="13" max="13" width="17.33203125" bestFit="1" customWidth="1"/>
  </cols>
  <sheetData>
    <row r="2" spans="2:19" x14ac:dyDescent="0.3">
      <c r="E2" s="5" t="s">
        <v>2</v>
      </c>
      <c r="F2" s="16"/>
    </row>
    <row r="3" spans="2:19" x14ac:dyDescent="0.3">
      <c r="E3" s="8">
        <v>0.5</v>
      </c>
      <c r="F3" s="7">
        <f>F2*50%</f>
        <v>0</v>
      </c>
    </row>
    <row r="4" spans="2:19" x14ac:dyDescent="0.3">
      <c r="L4" s="2"/>
    </row>
    <row r="5" spans="2:19" x14ac:dyDescent="0.3">
      <c r="L5" s="2"/>
    </row>
    <row r="6" spans="2:19" x14ac:dyDescent="0.3">
      <c r="B6" s="3" t="s">
        <v>12</v>
      </c>
      <c r="C6" s="14" t="s">
        <v>8</v>
      </c>
      <c r="D6" s="14"/>
      <c r="E6" s="14" t="s">
        <v>0</v>
      </c>
      <c r="F6" s="14" t="s">
        <v>3</v>
      </c>
      <c r="G6" s="14" t="s">
        <v>6</v>
      </c>
      <c r="H6" s="14" t="s">
        <v>7</v>
      </c>
      <c r="I6" s="14" t="s">
        <v>11</v>
      </c>
      <c r="J6" s="14" t="s">
        <v>13</v>
      </c>
      <c r="L6" s="18" t="s">
        <v>15</v>
      </c>
      <c r="M6" s="5" t="s">
        <v>17</v>
      </c>
    </row>
    <row r="7" spans="2:19" x14ac:dyDescent="0.3">
      <c r="B7" s="1">
        <f>(F7*C7)+F7</f>
        <v>0</v>
      </c>
      <c r="C7" s="17"/>
      <c r="D7" s="12"/>
      <c r="E7" s="9">
        <v>44470</v>
      </c>
      <c r="F7" s="15"/>
      <c r="G7" s="2">
        <f>F7*20%</f>
        <v>0</v>
      </c>
      <c r="H7" s="2">
        <f>G7*20%</f>
        <v>0</v>
      </c>
      <c r="I7" s="2">
        <f>G7*C7</f>
        <v>0</v>
      </c>
      <c r="J7" s="10">
        <v>100</v>
      </c>
      <c r="L7" s="19" t="s">
        <v>16</v>
      </c>
      <c r="M7" t="s">
        <v>8</v>
      </c>
    </row>
    <row r="8" spans="2:19" x14ac:dyDescent="0.3">
      <c r="B8" s="2">
        <f t="shared" ref="B8:B39" si="0">(F8*C8)+F8</f>
        <v>0</v>
      </c>
      <c r="C8" s="17"/>
      <c r="D8" s="12"/>
      <c r="E8" s="9">
        <v>44501</v>
      </c>
      <c r="F8" s="15"/>
      <c r="G8" s="2">
        <f t="shared" ref="G8:G39" si="1">F8*20%</f>
        <v>0</v>
      </c>
      <c r="H8" s="2">
        <f t="shared" ref="H8:H39" si="2">G8*20%</f>
        <v>0</v>
      </c>
      <c r="I8" s="2">
        <f t="shared" ref="I8:I39" si="3">G8*C8</f>
        <v>0</v>
      </c>
      <c r="J8" s="10">
        <v>100</v>
      </c>
      <c r="L8" s="27" t="s">
        <v>13</v>
      </c>
      <c r="M8" s="26" t="s">
        <v>18</v>
      </c>
      <c r="N8" s="26"/>
      <c r="O8" s="26"/>
      <c r="P8" s="26"/>
      <c r="Q8" s="26"/>
      <c r="R8" s="26"/>
      <c r="S8" s="26"/>
    </row>
    <row r="9" spans="2:19" x14ac:dyDescent="0.3">
      <c r="B9" s="2">
        <f t="shared" si="0"/>
        <v>0</v>
      </c>
      <c r="C9" s="17"/>
      <c r="D9" s="12"/>
      <c r="E9" s="9">
        <v>44531</v>
      </c>
      <c r="F9" s="15"/>
      <c r="G9" s="2">
        <f t="shared" si="1"/>
        <v>0</v>
      </c>
      <c r="H9" s="2">
        <f t="shared" si="2"/>
        <v>0</v>
      </c>
      <c r="I9" s="2">
        <f t="shared" si="3"/>
        <v>0</v>
      </c>
      <c r="J9" s="10">
        <v>100</v>
      </c>
      <c r="L9" s="27"/>
      <c r="M9" s="26"/>
      <c r="N9" s="26"/>
      <c r="O9" s="26"/>
      <c r="P9" s="26"/>
      <c r="Q9" s="26"/>
      <c r="R9" s="26"/>
      <c r="S9" s="26"/>
    </row>
    <row r="10" spans="2:19" x14ac:dyDescent="0.3">
      <c r="B10" s="2">
        <f t="shared" si="0"/>
        <v>0</v>
      </c>
      <c r="C10" s="17"/>
      <c r="D10" s="12"/>
      <c r="E10" s="9">
        <v>44562</v>
      </c>
      <c r="F10" s="15"/>
      <c r="G10" s="2">
        <f t="shared" si="1"/>
        <v>0</v>
      </c>
      <c r="H10" s="2">
        <f t="shared" si="2"/>
        <v>0</v>
      </c>
      <c r="I10" s="2">
        <f t="shared" si="3"/>
        <v>0</v>
      </c>
      <c r="J10" s="10">
        <v>100</v>
      </c>
      <c r="L10" s="3" t="s">
        <v>19</v>
      </c>
      <c r="M10" t="s">
        <v>8</v>
      </c>
    </row>
    <row r="11" spans="2:19" x14ac:dyDescent="0.3">
      <c r="B11" s="2">
        <f t="shared" ref="B11:B24" si="4">(F11*C11)+F11</f>
        <v>0</v>
      </c>
      <c r="C11" s="17"/>
      <c r="D11" s="12"/>
      <c r="E11" s="9">
        <v>44593</v>
      </c>
      <c r="F11" s="15"/>
      <c r="G11" s="2">
        <f t="shared" ref="G11:G24" si="5">F11*20%</f>
        <v>0</v>
      </c>
      <c r="H11" s="2">
        <f t="shared" ref="H11:H24" si="6">G11*20%</f>
        <v>0</v>
      </c>
      <c r="I11" s="2">
        <f t="shared" ref="I11:I24" si="7">G11*C11</f>
        <v>0</v>
      </c>
      <c r="J11" s="10">
        <v>100</v>
      </c>
      <c r="L11" s="3"/>
    </row>
    <row r="12" spans="2:19" x14ac:dyDescent="0.3">
      <c r="B12" s="2">
        <f t="shared" si="4"/>
        <v>0</v>
      </c>
      <c r="C12" s="17"/>
      <c r="D12" s="12"/>
      <c r="E12" s="9">
        <v>44621</v>
      </c>
      <c r="F12" s="15"/>
      <c r="G12" s="2">
        <f t="shared" si="5"/>
        <v>0</v>
      </c>
      <c r="H12" s="2">
        <f t="shared" si="6"/>
        <v>0</v>
      </c>
      <c r="I12" s="2">
        <f t="shared" si="7"/>
        <v>0</v>
      </c>
      <c r="J12" s="10">
        <v>100</v>
      </c>
      <c r="L12" s="3"/>
    </row>
    <row r="13" spans="2:19" x14ac:dyDescent="0.3">
      <c r="B13" s="2">
        <f t="shared" si="4"/>
        <v>0</v>
      </c>
      <c r="C13" s="17"/>
      <c r="D13" s="12"/>
      <c r="E13" s="9">
        <v>44652</v>
      </c>
      <c r="F13" s="15"/>
      <c r="G13" s="2">
        <f t="shared" si="5"/>
        <v>0</v>
      </c>
      <c r="H13" s="2">
        <f t="shared" si="6"/>
        <v>0</v>
      </c>
      <c r="I13" s="2">
        <f t="shared" si="7"/>
        <v>0</v>
      </c>
      <c r="J13" s="10">
        <v>100</v>
      </c>
      <c r="L13" s="3"/>
    </row>
    <row r="14" spans="2:19" x14ac:dyDescent="0.3">
      <c r="B14" s="2">
        <f t="shared" si="4"/>
        <v>0</v>
      </c>
      <c r="C14" s="17"/>
      <c r="D14" s="12"/>
      <c r="E14" s="9">
        <v>44682</v>
      </c>
      <c r="F14" s="15"/>
      <c r="G14" s="2">
        <f t="shared" si="5"/>
        <v>0</v>
      </c>
      <c r="H14" s="2">
        <f t="shared" si="6"/>
        <v>0</v>
      </c>
      <c r="I14" s="2">
        <f t="shared" si="7"/>
        <v>0</v>
      </c>
      <c r="J14" s="10">
        <v>100</v>
      </c>
      <c r="L14" s="3"/>
    </row>
    <row r="15" spans="2:19" x14ac:dyDescent="0.3">
      <c r="B15" s="2">
        <f t="shared" si="4"/>
        <v>0</v>
      </c>
      <c r="C15" s="17"/>
      <c r="D15" s="12"/>
      <c r="E15" s="9">
        <v>44713</v>
      </c>
      <c r="F15" s="15"/>
      <c r="G15" s="2">
        <f t="shared" si="5"/>
        <v>0</v>
      </c>
      <c r="H15" s="2">
        <f t="shared" si="6"/>
        <v>0</v>
      </c>
      <c r="I15" s="2">
        <f t="shared" si="7"/>
        <v>0</v>
      </c>
      <c r="J15" s="10">
        <v>100</v>
      </c>
      <c r="L15" s="3"/>
    </row>
    <row r="16" spans="2:19" x14ac:dyDescent="0.3">
      <c r="B16" s="2">
        <f t="shared" si="4"/>
        <v>0</v>
      </c>
      <c r="C16" s="17"/>
      <c r="D16" s="12"/>
      <c r="E16" s="9">
        <v>44743</v>
      </c>
      <c r="F16" s="15"/>
      <c r="G16" s="2">
        <f t="shared" si="5"/>
        <v>0</v>
      </c>
      <c r="H16" s="2">
        <f t="shared" si="6"/>
        <v>0</v>
      </c>
      <c r="I16" s="2">
        <f t="shared" si="7"/>
        <v>0</v>
      </c>
      <c r="J16" s="10">
        <v>100</v>
      </c>
      <c r="L16" s="3"/>
    </row>
    <row r="17" spans="2:13" x14ac:dyDescent="0.3">
      <c r="B17" s="2">
        <f t="shared" si="4"/>
        <v>0</v>
      </c>
      <c r="C17" s="17"/>
      <c r="D17" s="12"/>
      <c r="E17" s="9">
        <v>44774</v>
      </c>
      <c r="F17" s="15"/>
      <c r="G17" s="2">
        <f t="shared" si="5"/>
        <v>0</v>
      </c>
      <c r="H17" s="2">
        <f t="shared" si="6"/>
        <v>0</v>
      </c>
      <c r="I17" s="2">
        <f t="shared" si="7"/>
        <v>0</v>
      </c>
      <c r="J17" s="10">
        <v>100</v>
      </c>
      <c r="L17" s="3"/>
    </row>
    <row r="18" spans="2:13" x14ac:dyDescent="0.3">
      <c r="B18" s="2">
        <f t="shared" si="4"/>
        <v>0</v>
      </c>
      <c r="C18" s="17"/>
      <c r="D18" s="12"/>
      <c r="E18" s="9">
        <v>44805</v>
      </c>
      <c r="F18" s="15"/>
      <c r="G18" s="2">
        <f t="shared" si="5"/>
        <v>0</v>
      </c>
      <c r="H18" s="2">
        <f t="shared" si="6"/>
        <v>0</v>
      </c>
      <c r="I18" s="2">
        <f t="shared" si="7"/>
        <v>0</v>
      </c>
      <c r="J18" s="10">
        <v>100</v>
      </c>
      <c r="L18" s="3"/>
    </row>
    <row r="19" spans="2:13" x14ac:dyDescent="0.3">
      <c r="B19" s="2">
        <f t="shared" si="4"/>
        <v>0</v>
      </c>
      <c r="C19" s="17"/>
      <c r="D19" s="12"/>
      <c r="E19" s="9">
        <v>44835</v>
      </c>
      <c r="F19" s="15"/>
      <c r="G19" s="2">
        <f t="shared" si="5"/>
        <v>0</v>
      </c>
      <c r="H19" s="2">
        <f t="shared" si="6"/>
        <v>0</v>
      </c>
      <c r="I19" s="2">
        <f t="shared" si="7"/>
        <v>0</v>
      </c>
      <c r="J19" s="10">
        <v>100</v>
      </c>
      <c r="L19" s="3"/>
    </row>
    <row r="20" spans="2:13" x14ac:dyDescent="0.3">
      <c r="B20" s="2">
        <f t="shared" si="4"/>
        <v>0</v>
      </c>
      <c r="C20" s="17"/>
      <c r="D20" s="12"/>
      <c r="E20" s="9">
        <v>44866</v>
      </c>
      <c r="F20" s="15"/>
      <c r="G20" s="2">
        <f t="shared" si="5"/>
        <v>0</v>
      </c>
      <c r="H20" s="2">
        <f t="shared" si="6"/>
        <v>0</v>
      </c>
      <c r="I20" s="2">
        <f t="shared" si="7"/>
        <v>0</v>
      </c>
      <c r="J20" s="10">
        <v>100</v>
      </c>
      <c r="L20" s="3"/>
    </row>
    <row r="21" spans="2:13" x14ac:dyDescent="0.3">
      <c r="B21" s="2">
        <f t="shared" si="4"/>
        <v>0</v>
      </c>
      <c r="C21" s="17"/>
      <c r="D21" s="12"/>
      <c r="E21" s="9">
        <v>44896</v>
      </c>
      <c r="F21" s="15"/>
      <c r="G21" s="2">
        <f t="shared" si="5"/>
        <v>0</v>
      </c>
      <c r="H21" s="2">
        <f t="shared" si="6"/>
        <v>0</v>
      </c>
      <c r="I21" s="2">
        <f t="shared" si="7"/>
        <v>0</v>
      </c>
      <c r="J21" s="10">
        <v>100</v>
      </c>
      <c r="L21" s="3"/>
    </row>
    <row r="22" spans="2:13" x14ac:dyDescent="0.3">
      <c r="B22" s="2">
        <f t="shared" si="4"/>
        <v>0</v>
      </c>
      <c r="C22" s="17"/>
      <c r="D22" s="12"/>
      <c r="E22" s="9">
        <v>44927</v>
      </c>
      <c r="F22" s="15"/>
      <c r="G22" s="2">
        <f t="shared" si="5"/>
        <v>0</v>
      </c>
      <c r="H22" s="2">
        <f t="shared" si="6"/>
        <v>0</v>
      </c>
      <c r="I22" s="2">
        <f t="shared" si="7"/>
        <v>0</v>
      </c>
      <c r="J22" s="10">
        <v>100</v>
      </c>
      <c r="L22" s="3"/>
    </row>
    <row r="23" spans="2:13" x14ac:dyDescent="0.3">
      <c r="B23" s="2">
        <f t="shared" si="4"/>
        <v>0</v>
      </c>
      <c r="C23" s="17"/>
      <c r="D23" s="12"/>
      <c r="E23" s="9">
        <v>44958</v>
      </c>
      <c r="F23" s="15"/>
      <c r="G23" s="2">
        <f t="shared" si="5"/>
        <v>0</v>
      </c>
      <c r="H23" s="2">
        <f t="shared" si="6"/>
        <v>0</v>
      </c>
      <c r="I23" s="2">
        <f t="shared" si="7"/>
        <v>0</v>
      </c>
      <c r="J23" s="10">
        <v>100</v>
      </c>
      <c r="L23" s="3"/>
    </row>
    <row r="24" spans="2:13" x14ac:dyDescent="0.3">
      <c r="B24" s="2">
        <f t="shared" si="4"/>
        <v>0</v>
      </c>
      <c r="C24" s="17"/>
      <c r="D24" s="12"/>
      <c r="E24" s="9">
        <v>44986</v>
      </c>
      <c r="F24" s="15"/>
      <c r="G24" s="2">
        <f t="shared" si="5"/>
        <v>0</v>
      </c>
      <c r="H24" s="2">
        <f t="shared" si="6"/>
        <v>0</v>
      </c>
      <c r="I24" s="2">
        <f t="shared" si="7"/>
        <v>0</v>
      </c>
      <c r="J24" s="10">
        <v>100</v>
      </c>
      <c r="L24" s="3"/>
    </row>
    <row r="25" spans="2:13" x14ac:dyDescent="0.3">
      <c r="B25" s="2">
        <f t="shared" si="0"/>
        <v>0</v>
      </c>
      <c r="C25" s="17"/>
      <c r="D25" s="12"/>
      <c r="E25" s="9">
        <v>45017</v>
      </c>
      <c r="F25" s="15"/>
      <c r="G25" s="2">
        <f t="shared" si="1"/>
        <v>0</v>
      </c>
      <c r="H25" s="2">
        <f t="shared" si="2"/>
        <v>0</v>
      </c>
      <c r="I25" s="2">
        <f t="shared" si="3"/>
        <v>0</v>
      </c>
      <c r="J25" s="10">
        <v>100</v>
      </c>
    </row>
    <row r="26" spans="2:13" x14ac:dyDescent="0.3">
      <c r="B26" s="2">
        <f t="shared" si="0"/>
        <v>0</v>
      </c>
      <c r="C26" s="17"/>
      <c r="D26" s="12"/>
      <c r="E26" s="9">
        <v>45047</v>
      </c>
      <c r="F26" s="15"/>
      <c r="G26" s="2">
        <f t="shared" si="1"/>
        <v>0</v>
      </c>
      <c r="H26" s="2">
        <f t="shared" si="2"/>
        <v>0</v>
      </c>
      <c r="I26" s="2">
        <f t="shared" si="3"/>
        <v>0</v>
      </c>
      <c r="J26" s="10">
        <v>100</v>
      </c>
    </row>
    <row r="27" spans="2:13" x14ac:dyDescent="0.3">
      <c r="B27" s="2">
        <f t="shared" si="0"/>
        <v>0</v>
      </c>
      <c r="C27" s="17"/>
      <c r="D27" s="12"/>
      <c r="E27" s="9">
        <v>45078</v>
      </c>
      <c r="F27" s="15"/>
      <c r="G27" s="2">
        <f t="shared" si="1"/>
        <v>0</v>
      </c>
      <c r="H27" s="2">
        <f t="shared" si="2"/>
        <v>0</v>
      </c>
      <c r="I27" s="2">
        <f t="shared" si="3"/>
        <v>0</v>
      </c>
      <c r="J27" s="10">
        <v>100</v>
      </c>
      <c r="M27" s="2"/>
    </row>
    <row r="28" spans="2:13" x14ac:dyDescent="0.3">
      <c r="B28" s="2">
        <f t="shared" si="0"/>
        <v>0</v>
      </c>
      <c r="C28" s="17"/>
      <c r="D28" s="12"/>
      <c r="E28" s="9">
        <v>45108</v>
      </c>
      <c r="F28" s="15"/>
      <c r="G28" s="2">
        <f t="shared" si="1"/>
        <v>0</v>
      </c>
      <c r="H28" s="2">
        <f t="shared" si="2"/>
        <v>0</v>
      </c>
      <c r="I28" s="2">
        <f t="shared" si="3"/>
        <v>0</v>
      </c>
      <c r="J28" s="10">
        <v>100</v>
      </c>
      <c r="M28" s="2"/>
    </row>
    <row r="29" spans="2:13" x14ac:dyDescent="0.3">
      <c r="B29" s="2">
        <f t="shared" si="0"/>
        <v>0</v>
      </c>
      <c r="C29" s="17"/>
      <c r="D29" s="12"/>
      <c r="E29" s="9">
        <v>45139</v>
      </c>
      <c r="F29" s="15"/>
      <c r="G29" s="2">
        <f t="shared" si="1"/>
        <v>0</v>
      </c>
      <c r="H29" s="2">
        <f t="shared" si="2"/>
        <v>0</v>
      </c>
      <c r="I29" s="2">
        <f t="shared" si="3"/>
        <v>0</v>
      </c>
      <c r="J29" s="10">
        <v>100</v>
      </c>
    </row>
    <row r="30" spans="2:13" x14ac:dyDescent="0.3">
      <c r="B30" s="2">
        <f t="shared" si="0"/>
        <v>0</v>
      </c>
      <c r="C30" s="17"/>
      <c r="D30" s="12"/>
      <c r="E30" s="9">
        <v>45170</v>
      </c>
      <c r="F30" s="15"/>
      <c r="G30" s="2">
        <f t="shared" si="1"/>
        <v>0</v>
      </c>
      <c r="H30" s="2">
        <f t="shared" si="2"/>
        <v>0</v>
      </c>
      <c r="I30" s="2">
        <f t="shared" si="3"/>
        <v>0</v>
      </c>
      <c r="J30" s="10">
        <v>100</v>
      </c>
    </row>
    <row r="31" spans="2:13" x14ac:dyDescent="0.3">
      <c r="B31" s="2">
        <f t="shared" si="0"/>
        <v>0</v>
      </c>
      <c r="C31" s="17"/>
      <c r="D31" s="12"/>
      <c r="E31" s="9">
        <v>45200</v>
      </c>
      <c r="F31" s="15"/>
      <c r="G31" s="2">
        <f t="shared" si="1"/>
        <v>0</v>
      </c>
      <c r="H31" s="2">
        <f t="shared" si="2"/>
        <v>0</v>
      </c>
      <c r="I31" s="2">
        <f t="shared" si="3"/>
        <v>0</v>
      </c>
      <c r="J31" s="10">
        <v>100</v>
      </c>
    </row>
    <row r="32" spans="2:13" x14ac:dyDescent="0.3">
      <c r="B32" s="2">
        <f t="shared" si="0"/>
        <v>0</v>
      </c>
      <c r="C32" s="17"/>
      <c r="D32" s="12"/>
      <c r="E32" s="9">
        <v>45231</v>
      </c>
      <c r="F32" s="15"/>
      <c r="G32" s="2">
        <f t="shared" si="1"/>
        <v>0</v>
      </c>
      <c r="H32" s="2">
        <f t="shared" si="2"/>
        <v>0</v>
      </c>
      <c r="I32" s="2">
        <f t="shared" si="3"/>
        <v>0</v>
      </c>
      <c r="J32" s="10">
        <v>100</v>
      </c>
    </row>
    <row r="33" spans="2:12" x14ac:dyDescent="0.3">
      <c r="B33" s="2">
        <f t="shared" si="0"/>
        <v>0</v>
      </c>
      <c r="C33" s="17"/>
      <c r="D33" s="12"/>
      <c r="E33" s="9">
        <v>45261</v>
      </c>
      <c r="F33" s="15"/>
      <c r="G33" s="2">
        <f t="shared" si="1"/>
        <v>0</v>
      </c>
      <c r="H33" s="2">
        <f t="shared" si="2"/>
        <v>0</v>
      </c>
      <c r="I33" s="2">
        <f t="shared" si="3"/>
        <v>0</v>
      </c>
      <c r="J33" s="10">
        <v>100</v>
      </c>
    </row>
    <row r="34" spans="2:12" x14ac:dyDescent="0.3">
      <c r="B34" s="2">
        <f t="shared" si="0"/>
        <v>0</v>
      </c>
      <c r="C34" s="17"/>
      <c r="D34" s="12"/>
      <c r="E34" s="9">
        <v>45292</v>
      </c>
      <c r="F34" s="15"/>
      <c r="G34" s="2">
        <f t="shared" si="1"/>
        <v>0</v>
      </c>
      <c r="H34" s="2">
        <f t="shared" si="2"/>
        <v>0</v>
      </c>
      <c r="I34" s="2">
        <f t="shared" si="3"/>
        <v>0</v>
      </c>
      <c r="J34" s="10">
        <v>100</v>
      </c>
      <c r="L34" s="2"/>
    </row>
    <row r="35" spans="2:12" x14ac:dyDescent="0.3">
      <c r="B35" s="2">
        <f t="shared" si="0"/>
        <v>0</v>
      </c>
      <c r="C35" s="17"/>
      <c r="D35" s="12"/>
      <c r="E35" s="9">
        <v>45323</v>
      </c>
      <c r="F35" s="15"/>
      <c r="G35" s="2">
        <f t="shared" si="1"/>
        <v>0</v>
      </c>
      <c r="H35" s="2">
        <f t="shared" si="2"/>
        <v>0</v>
      </c>
      <c r="I35" s="2">
        <f t="shared" si="3"/>
        <v>0</v>
      </c>
      <c r="J35" s="10">
        <v>100</v>
      </c>
      <c r="L35" s="2"/>
    </row>
    <row r="36" spans="2:12" x14ac:dyDescent="0.3">
      <c r="B36" s="2">
        <f t="shared" si="0"/>
        <v>0</v>
      </c>
      <c r="C36" s="17"/>
      <c r="D36" s="12"/>
      <c r="E36" s="9">
        <v>45352</v>
      </c>
      <c r="F36" s="15"/>
      <c r="G36" s="2">
        <f t="shared" si="1"/>
        <v>0</v>
      </c>
      <c r="H36" s="2">
        <f t="shared" si="2"/>
        <v>0</v>
      </c>
      <c r="I36" s="2">
        <f t="shared" si="3"/>
        <v>0</v>
      </c>
      <c r="J36" s="10">
        <v>100</v>
      </c>
    </row>
    <row r="37" spans="2:12" x14ac:dyDescent="0.3">
      <c r="B37" s="2">
        <f t="shared" si="0"/>
        <v>0</v>
      </c>
      <c r="C37" s="17"/>
      <c r="D37" s="12"/>
      <c r="E37" s="9">
        <v>45383</v>
      </c>
      <c r="F37" s="15"/>
      <c r="G37" s="2">
        <f t="shared" si="1"/>
        <v>0</v>
      </c>
      <c r="H37" s="2">
        <f t="shared" si="2"/>
        <v>0</v>
      </c>
      <c r="I37" s="2">
        <f t="shared" si="3"/>
        <v>0</v>
      </c>
      <c r="J37" s="10">
        <v>100</v>
      </c>
    </row>
    <row r="38" spans="2:12" x14ac:dyDescent="0.3">
      <c r="B38" s="2">
        <f t="shared" si="0"/>
        <v>0</v>
      </c>
      <c r="C38" s="17"/>
      <c r="D38" s="12"/>
      <c r="E38" s="9">
        <v>45413</v>
      </c>
      <c r="F38" s="15"/>
      <c r="G38" s="2">
        <f t="shared" si="1"/>
        <v>0</v>
      </c>
      <c r="H38" s="2">
        <f t="shared" si="2"/>
        <v>0</v>
      </c>
      <c r="I38" s="2">
        <f t="shared" si="3"/>
        <v>0</v>
      </c>
      <c r="J38" s="10">
        <v>100</v>
      </c>
    </row>
    <row r="39" spans="2:12" x14ac:dyDescent="0.3">
      <c r="B39" s="2">
        <f t="shared" si="0"/>
        <v>0</v>
      </c>
      <c r="C39" s="17"/>
      <c r="D39" s="12"/>
      <c r="E39" s="9">
        <v>45444</v>
      </c>
      <c r="F39" s="15"/>
      <c r="G39" s="2">
        <f t="shared" si="1"/>
        <v>0</v>
      </c>
      <c r="H39" s="2">
        <f t="shared" si="2"/>
        <v>0</v>
      </c>
      <c r="I39" s="2">
        <f t="shared" si="3"/>
        <v>0</v>
      </c>
      <c r="J39" s="10">
        <v>100</v>
      </c>
    </row>
    <row r="40" spans="2:12" s="3" customFormat="1" x14ac:dyDescent="0.3">
      <c r="B40" s="4">
        <f>SUM(B7:B39)</f>
        <v>0</v>
      </c>
      <c r="C40" s="17"/>
      <c r="D40" s="12"/>
      <c r="F40" s="4">
        <f>SUM(F7:F39)</f>
        <v>0</v>
      </c>
      <c r="G40" s="4">
        <f>SUM(G7:G39)</f>
        <v>0</v>
      </c>
      <c r="H40" s="4">
        <f>SUM(H7:H39)</f>
        <v>0</v>
      </c>
      <c r="I40" s="4">
        <f>SUM(I7:I39)</f>
        <v>0</v>
      </c>
      <c r="J40" s="4">
        <f>SUM(J7:J39)</f>
        <v>3300</v>
      </c>
      <c r="L40" s="7"/>
    </row>
    <row r="41" spans="2:12" x14ac:dyDescent="0.3">
      <c r="C41" s="12"/>
      <c r="D41" s="12"/>
      <c r="L41" s="1"/>
    </row>
    <row r="42" spans="2:12" x14ac:dyDescent="0.3">
      <c r="F42" s="2"/>
      <c r="G42" s="3" t="s">
        <v>10</v>
      </c>
      <c r="H42" s="13">
        <f>SUM(G40+H40+I40)</f>
        <v>0</v>
      </c>
      <c r="I42" s="13"/>
    </row>
    <row r="43" spans="2:12" x14ac:dyDescent="0.3">
      <c r="F43" s="2"/>
      <c r="G43" s="3" t="s">
        <v>9</v>
      </c>
      <c r="H43" s="13">
        <f>J40</f>
        <v>3300</v>
      </c>
      <c r="I43" s="2"/>
    </row>
    <row r="44" spans="2:12" x14ac:dyDescent="0.3">
      <c r="F44" s="2"/>
      <c r="G44" s="3" t="s">
        <v>14</v>
      </c>
      <c r="H44" s="6">
        <f>H42+H43</f>
        <v>3300</v>
      </c>
      <c r="I44" s="2"/>
    </row>
    <row r="45" spans="2:12" x14ac:dyDescent="0.3">
      <c r="F45" s="2"/>
    </row>
    <row r="46" spans="2:12" x14ac:dyDescent="0.3">
      <c r="F46" s="2" t="s">
        <v>1</v>
      </c>
      <c r="G46" s="11">
        <f>F2*36.8%</f>
        <v>0</v>
      </c>
    </row>
    <row r="47" spans="2:12" x14ac:dyDescent="0.3">
      <c r="F47" t="s">
        <v>4</v>
      </c>
      <c r="G47" s="11">
        <f>G46-H42-H43</f>
        <v>-3300</v>
      </c>
    </row>
    <row r="48" spans="2:12" x14ac:dyDescent="0.3">
      <c r="F48" t="s">
        <v>5</v>
      </c>
      <c r="G48" s="2">
        <f>G47*30%</f>
        <v>-990</v>
      </c>
      <c r="J48" s="2"/>
    </row>
    <row r="49" spans="7:7" x14ac:dyDescent="0.3">
      <c r="G49" s="2"/>
    </row>
  </sheetData>
  <mergeCells count="2">
    <mergeCell ref="M8:S9"/>
    <mergeCell ref="L8:L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D602-C4F9-4382-A07E-A582DB79DD06}">
  <dimension ref="A2:H16"/>
  <sheetViews>
    <sheetView showGridLines="0" tabSelected="1" workbookViewId="0">
      <selection activeCell="G26" sqref="G26"/>
    </sheetView>
  </sheetViews>
  <sheetFormatPr defaultRowHeight="14.4" x14ac:dyDescent="0.3"/>
  <cols>
    <col min="1" max="1" width="20.88671875" bestFit="1" customWidth="1"/>
    <col min="5" max="5" width="16.33203125" bestFit="1" customWidth="1"/>
    <col min="6" max="6" width="11.88671875" bestFit="1" customWidth="1"/>
    <col min="7" max="7" width="14.33203125" bestFit="1" customWidth="1"/>
    <col min="8" max="8" width="14.88671875" customWidth="1"/>
  </cols>
  <sheetData>
    <row r="2" spans="1:8" x14ac:dyDescent="0.3">
      <c r="D2" s="5" t="s">
        <v>2</v>
      </c>
      <c r="E2" s="25"/>
    </row>
    <row r="3" spans="1:8" x14ac:dyDescent="0.3">
      <c r="D3" s="8">
        <v>0.5</v>
      </c>
      <c r="E3" s="7">
        <f>E2*50%</f>
        <v>0</v>
      </c>
    </row>
    <row r="6" spans="1:8" x14ac:dyDescent="0.3">
      <c r="A6" s="3" t="s">
        <v>12</v>
      </c>
      <c r="B6" s="14" t="s">
        <v>8</v>
      </c>
      <c r="C6" s="14"/>
      <c r="D6" s="14" t="s">
        <v>0</v>
      </c>
      <c r="E6" s="14" t="s">
        <v>3</v>
      </c>
      <c r="F6" s="14" t="s">
        <v>6</v>
      </c>
      <c r="G6" s="14" t="s">
        <v>7</v>
      </c>
      <c r="H6" s="14" t="s">
        <v>11</v>
      </c>
    </row>
    <row r="7" spans="1:8" x14ac:dyDescent="0.3">
      <c r="A7" s="1">
        <f>(E7*B7)+E7</f>
        <v>0</v>
      </c>
      <c r="B7" s="17"/>
      <c r="C7" s="12"/>
      <c r="D7" s="9">
        <v>44378</v>
      </c>
      <c r="E7" s="15"/>
      <c r="F7" s="2">
        <f>E7*20%</f>
        <v>0</v>
      </c>
      <c r="G7" s="2">
        <f>F7*20%</f>
        <v>0</v>
      </c>
      <c r="H7" s="2">
        <f>F7*B7</f>
        <v>0</v>
      </c>
    </row>
    <row r="8" spans="1:8" x14ac:dyDescent="0.3">
      <c r="A8" s="2">
        <f t="shared" ref="A8" si="0">(E8*B8)+E8</f>
        <v>0</v>
      </c>
      <c r="B8" s="17"/>
      <c r="C8" s="12"/>
      <c r="D8" s="9">
        <v>44409</v>
      </c>
      <c r="E8" s="15"/>
      <c r="F8" s="2">
        <f t="shared" ref="F8:G8" si="1">E8*20%</f>
        <v>0</v>
      </c>
      <c r="G8" s="2">
        <f t="shared" si="1"/>
        <v>0</v>
      </c>
      <c r="H8" s="2">
        <f t="shared" ref="H8" si="2">F8*B8</f>
        <v>0</v>
      </c>
    </row>
    <row r="9" spans="1:8" x14ac:dyDescent="0.3">
      <c r="A9" s="2">
        <f>SUM(A7:A8)</f>
        <v>0</v>
      </c>
      <c r="E9" s="2">
        <f>SUM(E7:E8)</f>
        <v>0</v>
      </c>
      <c r="F9" s="2">
        <f>SUM(F7:F8)</f>
        <v>0</v>
      </c>
      <c r="G9" s="2">
        <f>SUM(G7:G8)</f>
        <v>0</v>
      </c>
      <c r="H9" s="2">
        <f>SUM(H7:H8)</f>
        <v>0</v>
      </c>
    </row>
    <row r="12" spans="1:8" x14ac:dyDescent="0.3">
      <c r="D12" s="2"/>
      <c r="E12" s="3" t="s">
        <v>24</v>
      </c>
      <c r="F12" s="6">
        <f>F9+G9+H9</f>
        <v>0</v>
      </c>
    </row>
    <row r="13" spans="1:8" x14ac:dyDescent="0.3">
      <c r="D13" s="2"/>
    </row>
    <row r="14" spans="1:8" x14ac:dyDescent="0.3">
      <c r="D14" s="32" t="s">
        <v>1</v>
      </c>
      <c r="E14" s="33">
        <f>E2*36.8%</f>
        <v>0</v>
      </c>
    </row>
    <row r="15" spans="1:8" x14ac:dyDescent="0.3">
      <c r="D15" t="s">
        <v>4</v>
      </c>
      <c r="E15" s="11">
        <f>E14-F12</f>
        <v>0</v>
      </c>
    </row>
    <row r="16" spans="1:8" x14ac:dyDescent="0.3">
      <c r="D16" t="s">
        <v>5</v>
      </c>
      <c r="E16" s="2">
        <f>E15*30%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98B6-E59D-4568-9173-E0968E66B970}">
  <dimension ref="B2:K13"/>
  <sheetViews>
    <sheetView showGridLines="0" workbookViewId="0">
      <selection activeCell="I19" sqref="I19"/>
    </sheetView>
  </sheetViews>
  <sheetFormatPr defaultRowHeight="14.4" x14ac:dyDescent="0.3"/>
  <cols>
    <col min="2" max="2" width="20.88671875" bestFit="1" customWidth="1"/>
    <col min="4" max="4" width="5.5546875" customWidth="1"/>
    <col min="6" max="6" width="12.88671875" bestFit="1" customWidth="1"/>
    <col min="7" max="7" width="11.88671875" bestFit="1" customWidth="1"/>
    <col min="8" max="8" width="10.33203125" bestFit="1" customWidth="1"/>
    <col min="9" max="9" width="14.33203125" bestFit="1" customWidth="1"/>
    <col min="10" max="10" width="14" bestFit="1" customWidth="1"/>
    <col min="11" max="11" width="11.88671875" bestFit="1" customWidth="1"/>
  </cols>
  <sheetData>
    <row r="2" spans="2:11" x14ac:dyDescent="0.3">
      <c r="E2" s="5" t="s">
        <v>2</v>
      </c>
      <c r="F2" s="25"/>
    </row>
    <row r="3" spans="2:11" x14ac:dyDescent="0.3">
      <c r="E3" s="8">
        <v>0.5</v>
      </c>
      <c r="F3" s="7"/>
    </row>
    <row r="4" spans="2:11" ht="15" thickBot="1" x14ac:dyDescent="0.35"/>
    <row r="5" spans="2:11" x14ac:dyDescent="0.3">
      <c r="G5" s="28" t="s">
        <v>20</v>
      </c>
      <c r="H5" s="29"/>
    </row>
    <row r="6" spans="2:11" x14ac:dyDescent="0.3">
      <c r="B6" s="3" t="s">
        <v>12</v>
      </c>
      <c r="C6" s="14" t="s">
        <v>8</v>
      </c>
      <c r="D6" s="14"/>
      <c r="E6" s="14" t="s">
        <v>0</v>
      </c>
      <c r="F6" s="14" t="s">
        <v>19</v>
      </c>
      <c r="G6" s="20" t="s">
        <v>22</v>
      </c>
      <c r="H6" s="21" t="s">
        <v>23</v>
      </c>
      <c r="I6" s="14" t="s">
        <v>7</v>
      </c>
      <c r="J6" s="14" t="s">
        <v>11</v>
      </c>
      <c r="K6" s="14" t="s">
        <v>21</v>
      </c>
    </row>
    <row r="7" spans="2:11" x14ac:dyDescent="0.3">
      <c r="B7" s="1">
        <f>(F7*C7)+F7</f>
        <v>0</v>
      </c>
      <c r="C7" s="17">
        <v>0.33339999999999997</v>
      </c>
      <c r="D7" s="12"/>
      <c r="E7" s="9">
        <v>43678</v>
      </c>
      <c r="F7" s="15"/>
      <c r="G7" s="22">
        <f>F7*31%</f>
        <v>0</v>
      </c>
      <c r="H7" s="23">
        <f>F7*5.8%</f>
        <v>0</v>
      </c>
      <c r="I7" s="2">
        <f>(G7+H7)*20%</f>
        <v>0</v>
      </c>
      <c r="J7" s="2">
        <f>(G7+H7)*C7</f>
        <v>0</v>
      </c>
      <c r="K7" s="24">
        <f>SUM(G7+H7+I7+J7)</f>
        <v>0</v>
      </c>
    </row>
    <row r="8" spans="2:11" ht="15" thickBot="1" x14ac:dyDescent="0.35">
      <c r="G8" s="30">
        <f>G7+H7</f>
        <v>0</v>
      </c>
      <c r="H8" s="31"/>
    </row>
    <row r="11" spans="2:11" x14ac:dyDescent="0.3">
      <c r="E11" s="2" t="s">
        <v>1</v>
      </c>
      <c r="F11" s="11">
        <f>F2*36.8%</f>
        <v>0</v>
      </c>
    </row>
    <row r="12" spans="2:11" x14ac:dyDescent="0.3">
      <c r="E12" t="s">
        <v>4</v>
      </c>
      <c r="F12" s="11">
        <f>F11-K7</f>
        <v>0</v>
      </c>
    </row>
    <row r="13" spans="2:11" x14ac:dyDescent="0.3">
      <c r="E13" t="s">
        <v>5</v>
      </c>
      <c r="F13" s="2">
        <f>F12*30%</f>
        <v>0</v>
      </c>
    </row>
  </sheetData>
  <mergeCells count="2">
    <mergeCell ref="G5:H5"/>
    <mergeCell ref="G8:H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Obra em Andamento</vt:lpstr>
      <vt:lpstr>e-Social</vt:lpstr>
      <vt:lpstr>GFIP</vt:lpstr>
      <vt:lpstr>GPS ESPONTÂNEA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</dc:creator>
  <cp:lastModifiedBy>stefa</cp:lastModifiedBy>
  <dcterms:created xsi:type="dcterms:W3CDTF">2023-01-13T14:12:18Z</dcterms:created>
  <dcterms:modified xsi:type="dcterms:W3CDTF">2024-02-23T01:11:07Z</dcterms:modified>
</cp:coreProperties>
</file>