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CatiaRocha\Downloads\"/>
    </mc:Choice>
  </mc:AlternateContent>
  <xr:revisionPtr revIDLastSave="0" documentId="13_ncr:1_{363B89C2-5B75-4B52-9837-93A015AE609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erguntas" sheetId="1" r:id="rId1"/>
    <sheet name="Precificaçã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F24" i="3"/>
  <c r="F23" i="3"/>
  <c r="F22" i="3"/>
  <c r="F27" i="3"/>
  <c r="F26" i="3"/>
  <c r="F25" i="3"/>
  <c r="F21" i="3"/>
  <c r="F12" i="3"/>
  <c r="F19" i="3"/>
  <c r="L13" i="3"/>
  <c r="F39" i="3"/>
  <c r="F29" i="3"/>
  <c r="L21" i="3"/>
  <c r="O13" i="3" s="1"/>
  <c r="I21" i="3"/>
  <c r="F28" i="3"/>
  <c r="F20" i="3"/>
  <c r="F18" i="3"/>
  <c r="F17" i="3"/>
  <c r="F16" i="3"/>
  <c r="F15" i="3"/>
  <c r="I14" i="3"/>
  <c r="I15" i="3" s="1"/>
  <c r="I17" i="3" s="1"/>
  <c r="F14" i="3"/>
  <c r="F13" i="3"/>
  <c r="F30" i="3" l="1"/>
  <c r="O10" i="3" s="1"/>
  <c r="O12" i="3"/>
  <c r="O11" i="3"/>
  <c r="O16" i="3" l="1"/>
  <c r="O17" i="3" s="1"/>
  <c r="O15" i="3" s="1"/>
  <c r="O14" i="3" l="1"/>
  <c r="N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200-000001000000}">
      <text>
        <r>
          <rPr>
            <sz val="11"/>
            <color rgb="FF000000"/>
            <rFont val="Calibri"/>
          </rPr>
          <t>Colocar no Nome do Material - Matéria Prima:</t>
        </r>
      </text>
    </comment>
    <comment ref="D10" authorId="0" shapeId="0" xr:uid="{00000000-0006-0000-0200-000002000000}">
      <text>
        <r>
          <rPr>
            <sz val="11"/>
            <color rgb="FF000000"/>
            <rFont val="Calibri"/>
          </rPr>
          <t>Aqui você vai digitar o preço que você pagou  deste material uma unidade (ex.: Metro, Unidade, Peças) dessa matéria-prima.</t>
        </r>
      </text>
    </comment>
    <comment ref="E10" authorId="0" shapeId="0" xr:uid="{00000000-0006-0000-0200-000003000000}">
      <text>
        <r>
          <rPr>
            <sz val="11"/>
            <color rgb="FF000000"/>
            <rFont val="Calibri"/>
          </rPr>
          <t>Catia Rocha:
Aqui você vai digitar quantas peças consegue fazer com uma unidade da matéria-prima.
Caso não esteja usando o campo, coloque o número 1</t>
        </r>
      </text>
    </comment>
    <comment ref="H10" authorId="0" shapeId="0" xr:uid="{00000000-0006-0000-0200-000004000000}">
      <text>
        <r>
          <rPr>
            <sz val="11"/>
            <color rgb="FF000000"/>
            <rFont val="Calibri"/>
          </rPr>
          <t>Colocar quantas horas você trabalha ou pretende trabalhar por dia.</t>
        </r>
      </text>
    </comment>
    <comment ref="H11" authorId="0" shapeId="0" xr:uid="{00000000-0006-0000-0200-000005000000}">
      <text>
        <r>
          <rPr>
            <sz val="11"/>
            <color rgb="FF000000"/>
            <rFont val="Calibri"/>
          </rPr>
          <t>Colocar quantos dias você trabalha ou pretende trabalhar por semana.</t>
        </r>
      </text>
    </comment>
    <comment ref="H12" authorId="0" shapeId="0" xr:uid="{00000000-0006-0000-0200-000006000000}">
      <text>
        <r>
          <rPr>
            <sz val="11"/>
            <color rgb="FF000000"/>
            <rFont val="Calibri"/>
          </rPr>
          <t>Aqui você vai preencher o salário que você quer ter no final do mês tendo em mente a quantidade de horas que você trabalha.</t>
        </r>
      </text>
    </comment>
    <comment ref="H17" authorId="0" shapeId="0" xr:uid="{00000000-0006-0000-0200-000007000000}">
      <text>
        <r>
          <rPr>
            <sz val="11"/>
            <color rgb="FF000000"/>
            <rFont val="Calibri"/>
          </rPr>
          <t>Catia Rocha:
CALCULO DE VALOR POR HORA TRABALHADA ATRAVÉS DO SALÁRIO COLOCADO.</t>
        </r>
      </text>
    </comment>
    <comment ref="K18" authorId="0" shapeId="0" xr:uid="{00000000-0006-0000-0200-000008000000}">
      <text>
        <r>
          <rPr>
            <sz val="11"/>
            <color rgb="FF000000"/>
            <rFont val="Calibri"/>
          </rPr>
          <t>Aqui colocar despesa com cartão unitário enviado junto ao produto, ou tags, sempre calculo unitario para cada peça.</t>
        </r>
      </text>
    </comment>
    <comment ref="K19" authorId="0" shapeId="0" xr:uid="{00000000-0006-0000-0200-000009000000}">
      <text>
        <r>
          <rPr>
            <sz val="11"/>
            <color rgb="FF000000"/>
            <rFont val="Calibri"/>
          </rPr>
          <t>Colocar o valor da embalagem para o correio e, ou embalagem do produto, colocar o valor unitário de cada peça.</t>
        </r>
      </text>
    </comment>
    <comment ref="H20" authorId="0" shapeId="0" xr:uid="{00000000-0006-0000-0200-00000A000000}">
      <text>
        <r>
          <rPr>
            <sz val="11"/>
            <color rgb="FF000000"/>
            <rFont val="Calibri"/>
          </rPr>
          <t>Colocar sempre o tempo em (em minutos) você gasta para fazer uma peça (unidade).
Exemplo:
1 hora = 60 minutos
2 horas = 120 minutos
3 horas = 180 minutos</t>
        </r>
      </text>
    </comment>
    <comment ref="K20" authorId="0" shapeId="0" xr:uid="{00000000-0006-0000-0200-00000B000000}">
      <text>
        <r>
          <rPr>
            <sz val="11"/>
            <color rgb="FF000000"/>
            <rFont val="Calibri"/>
          </rPr>
          <t>Colocar outros tipos de despesa de Custo além do informado anterior, exemplo: cheirinho, 
Caso não possua outros custos deixar zero 0,00</t>
        </r>
      </text>
    </comment>
    <comment ref="H21" authorId="0" shapeId="0" xr:uid="{00000000-0006-0000-0200-00000C000000}">
      <text>
        <r>
          <rPr>
            <sz val="11"/>
            <color rgb="FF000000"/>
            <rFont val="Calibri"/>
          </rPr>
          <t>Colocar sempre o tempo em (em minutos) você gasta para fazer uma peça (unidade).
Exemplo:
1 hora = 60 minutos
2 horas = 120 minutos
3 horas = 180 minutos</t>
        </r>
      </text>
    </comment>
    <comment ref="K24" authorId="0" shapeId="0" xr:uid="{00000000-0006-0000-0200-00000D000000}">
      <text>
        <r>
          <rPr>
            <sz val="11"/>
            <color rgb="FF000000"/>
            <rFont val="Calibri"/>
          </rPr>
          <t>Colocar a porcentagem dos impostos caso você emita nota fiscal ou seja uma Empresa que pague imposto, diferente da taxa do MEI, caso não pague imposto sobre a Nota Fiscal deixe zero 0,00.</t>
        </r>
      </text>
    </comment>
    <comment ref="K25" authorId="0" shapeId="0" xr:uid="{00000000-0006-0000-0200-00000E000000}">
      <text>
        <r>
          <rPr>
            <sz val="11"/>
            <color rgb="FF000000"/>
            <rFont val="Calibri"/>
          </rPr>
          <t>Colocar o % que você paga de comissão para a plataforma de E-Commerce, ou seja, aonde você vende seu produto, por exemplo no Mercado Livre pagamos 11% por venda, colocar ai, caso tenha este contrato com eles.</t>
        </r>
      </text>
    </comment>
    <comment ref="K26" authorId="0" shapeId="0" xr:uid="{00000000-0006-0000-0200-00000F000000}">
      <text>
        <r>
          <rPr>
            <sz val="11"/>
            <color rgb="FF000000"/>
            <rFont val="Calibri"/>
          </rPr>
          <t>Catia Rocha:
MARGEM DE LUCRO
Colocar o percentual de Lucro que você quer ganhar sobre cada venda da peça, esta margen de lucro será o ideal para reinvetir na sua marca, por exemplo comprar uma maquina, ou guardar para pesquisa.</t>
        </r>
      </text>
    </comment>
    <comment ref="C38" authorId="0" shapeId="0" xr:uid="{00000000-0006-0000-0200-000010000000}">
      <text>
        <r>
          <rPr>
            <sz val="11"/>
            <color rgb="FF000000"/>
            <rFont val="Calibri"/>
          </rPr>
          <t>Colocar  a largura do tecido ou forro em centímetros.</t>
        </r>
      </text>
    </comment>
    <comment ref="D38" authorId="0" shapeId="0" xr:uid="{00000000-0006-0000-0200-000011000000}">
      <text>
        <r>
          <rPr>
            <sz val="11"/>
            <color rgb="FF000000"/>
            <rFont val="Calibri"/>
          </rPr>
          <t>Colocar a largura do corte da peça em centímetros.</t>
        </r>
      </text>
    </comment>
    <comment ref="E38" authorId="0" shapeId="0" xr:uid="{00000000-0006-0000-0200-000012000000}">
      <text>
        <r>
          <rPr>
            <sz val="11"/>
            <color rgb="FF000000"/>
            <rFont val="Calibri"/>
          </rPr>
          <t>Catia Rocha:
Aqui você vai digitar o comprimento do corte em centímetros.</t>
        </r>
      </text>
    </comment>
  </commentList>
</comments>
</file>

<file path=xl/sharedStrings.xml><?xml version="1.0" encoding="utf-8"?>
<sst xmlns="http://schemas.openxmlformats.org/spreadsheetml/2006/main" count="75" uniqueCount="70">
  <si>
    <t>ATELIÊ LUCRATIVO</t>
  </si>
  <si>
    <t>* O SEU ATELIÊ DA LUCRO???</t>
  </si>
  <si>
    <t>* NÓS PODEMOS VIVER DO ARTESANATO????</t>
  </si>
  <si>
    <t>* SEU ATELIÊ É UM NEGÓCIO????</t>
  </si>
  <si>
    <t>* PRODUZ, ATENDE E VENDE.....  E CADÊ O DINHEIRO????</t>
  </si>
  <si>
    <t>* VOCÊ TEM UM CAIXA SEPARADO OU SUA CARTEIRA É SEU CAIXA????</t>
  </si>
  <si>
    <t>"Precificação é uma arte"</t>
  </si>
  <si>
    <t>COMO CALCULAR O PREÇO DE VENDA - ATELIÊ LUCRATIVO</t>
  </si>
  <si>
    <t xml:space="preserve">Peça: </t>
  </si>
  <si>
    <t>BAG USUAL</t>
  </si>
  <si>
    <t>CUSTO DO MATERIAL</t>
  </si>
  <si>
    <t>VALOR DA HORA TRABALHADA</t>
  </si>
  <si>
    <t>CUSTOS FIXOS</t>
  </si>
  <si>
    <t>CÁLCULO DO PREÇO</t>
  </si>
  <si>
    <t>MATERIAL</t>
  </si>
  <si>
    <t>CUSTO</t>
  </si>
  <si>
    <t>QUANT.</t>
  </si>
  <si>
    <t>CUSTO POR PEÇA</t>
  </si>
  <si>
    <t>Quantas "HORAS" você trabalha por dia?</t>
  </si>
  <si>
    <t>/horas</t>
  </si>
  <si>
    <t>INTERNET 4G</t>
  </si>
  <si>
    <t>Custo do Material</t>
  </si>
  <si>
    <t>Quantos "DIAS" você trabalha na semana?</t>
  </si>
  <si>
    <t>/dias</t>
  </si>
  <si>
    <t>TAXA MEI</t>
  </si>
  <si>
    <t>Custo de Horas de produção</t>
  </si>
  <si>
    <t>SALÁRIO MENSAL</t>
  </si>
  <si>
    <t>/mensal</t>
  </si>
  <si>
    <t>Outros Custos Fixos (Luz, Aluguel, etc)</t>
  </si>
  <si>
    <t>Custos Fixos para esta peça</t>
  </si>
  <si>
    <t>FORRO</t>
  </si>
  <si>
    <t>TOTAL CUSTOS FIXOS</t>
  </si>
  <si>
    <t>Custos Variáveis desta peça</t>
  </si>
  <si>
    <t>ZIPER</t>
  </si>
  <si>
    <t>Total "HORAS" trabalhadas na semana</t>
  </si>
  <si>
    <t>Comissão Venda pela plataforma E-Commerce</t>
  </si>
  <si>
    <t>CURSOR</t>
  </si>
  <si>
    <t>TOTAL "HORAS" trabalhadas no mês</t>
  </si>
  <si>
    <t>Impostos</t>
  </si>
  <si>
    <t>ETIQUETA</t>
  </si>
  <si>
    <t>CUSTOS VARIÁVEIS</t>
  </si>
  <si>
    <t>Total Custos sem margem lucro</t>
  </si>
  <si>
    <t>VALOR (R$) DA HORA TRABALHADA</t>
  </si>
  <si>
    <t>Margem de lucro</t>
  </si>
  <si>
    <t>Despesa com Cartão/Tags</t>
  </si>
  <si>
    <t>Despesa com Embalagem</t>
  </si>
  <si>
    <t>TEMPO PARA PRODUZIR UMA PEÇA EM MINUTOS</t>
  </si>
  <si>
    <t>/minutos</t>
  </si>
  <si>
    <t>Outras Custos Variáveis</t>
  </si>
  <si>
    <t>TEMPO PARA PRODUZIR UMA PEÇA EM HORAS</t>
  </si>
  <si>
    <t>TOTAL CUSTOS VARIÁVEIS</t>
  </si>
  <si>
    <t>PREÇO VENDA FINAL</t>
  </si>
  <si>
    <t>Total Custo Material por Peça</t>
  </si>
  <si>
    <t>DESPESAS SUPER IMPORTANTES</t>
  </si>
  <si>
    <t>IMPOSTOS</t>
  </si>
  <si>
    <t>COMISSÕES PLATAFORMA E-COMMERCE</t>
  </si>
  <si>
    <t>LUCRO</t>
  </si>
  <si>
    <t>CÁLCULO DE CORTE DO TECIDO</t>
  </si>
  <si>
    <t xml:space="preserve">LARGURA DO TECIDO </t>
  </si>
  <si>
    <t>LARGURA DO CORTE</t>
  </si>
  <si>
    <t>COMPRIMENTO DO CORTE</t>
  </si>
  <si>
    <t>TOTAL DE PEÇAS</t>
  </si>
  <si>
    <t>Exemplo</t>
  </si>
  <si>
    <t>50 = 1/2 metro</t>
  </si>
  <si>
    <t>Observação: Alterar apenas os "campos" em verdes, os outros campos contém fórmulas.</t>
  </si>
  <si>
    <t>Sintético</t>
  </si>
  <si>
    <t>Frete</t>
  </si>
  <si>
    <t>pequenas despesas</t>
  </si>
  <si>
    <t>@_cathbag</t>
  </si>
  <si>
    <t>As linhas em verdes estão preenchidas como 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</si>
</sst>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&quot;R$&quot;\ #,##0.00"/>
  </numFmts>
  <fonts count="24">
    <font>
      <sz val="11"/>
      <color rgb="FF000000"/>
      <name val="Calibri"/>
    </font>
    <font>
      <b/>
      <sz val="26"/>
      <color rgb="FFFFFFFF"/>
      <name val="Calibri"/>
    </font>
    <font>
      <sz val="11"/>
      <color rgb="FFFFFFFF"/>
      <name val="Calibri"/>
    </font>
    <font>
      <b/>
      <sz val="20"/>
      <color rgb="FF000000"/>
      <name val="Calibri"/>
    </font>
    <font>
      <b/>
      <sz val="16"/>
      <color rgb="FFFF0000"/>
      <name val="Calibri"/>
    </font>
    <font>
      <sz val="18"/>
      <color rgb="FF000000"/>
      <name val="Calibri"/>
    </font>
    <font>
      <sz val="18"/>
      <color rgb="FFFFFFFF"/>
      <name val="Calibri"/>
    </font>
    <font>
      <b/>
      <sz val="18"/>
      <color rgb="FFFFFFFF"/>
      <name val="Calibri"/>
    </font>
    <font>
      <b/>
      <sz val="15"/>
      <name val="Calibri"/>
    </font>
    <font>
      <b/>
      <sz val="14"/>
      <color rgb="FFFFFFFF"/>
      <name val="Calibri"/>
    </font>
    <font>
      <sz val="11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rgb="FF2F5496"/>
      <name val="Calibri"/>
    </font>
    <font>
      <sz val="9"/>
      <color rgb="FF000000"/>
      <name val="Calibri"/>
    </font>
    <font>
      <b/>
      <sz val="14"/>
      <color rgb="FF3F3F3F"/>
      <name val="Calibri"/>
    </font>
    <font>
      <b/>
      <sz val="11"/>
      <color rgb="FF3F3F3F"/>
      <name val="Calibri"/>
    </font>
    <font>
      <b/>
      <sz val="24"/>
      <color rgb="FFFFFFFF"/>
      <name val="Calibri"/>
    </font>
    <font>
      <b/>
      <sz val="16"/>
      <color rgb="FFFFFFFF"/>
      <name val="Calibri"/>
    </font>
    <font>
      <sz val="24"/>
      <color rgb="FFFFFFFF"/>
      <name val="Calibri"/>
    </font>
    <font>
      <sz val="8"/>
      <color rgb="FF000000"/>
      <name val="Calibri"/>
    </font>
    <font>
      <b/>
      <sz val="8"/>
      <color rgb="FF000000"/>
      <name val="Calibri"/>
    </font>
    <font>
      <b/>
      <sz val="14"/>
      <color rgb="FF000000"/>
      <name val="Calibri"/>
      <family val="2"/>
    </font>
    <font>
      <b/>
      <sz val="12"/>
      <color theme="5" tint="-0.24997711111789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1F3864"/>
        <bgColor rgb="FF1F3864"/>
      </patternFill>
    </fill>
    <fill>
      <patternFill patternType="solid">
        <fgColor rgb="FFC5E0B3"/>
        <bgColor rgb="FFC5E0B3"/>
      </patternFill>
    </fill>
    <fill>
      <patternFill patternType="solid">
        <fgColor rgb="FF0C0C0C"/>
        <bgColor rgb="FF0C0C0C"/>
      </patternFill>
    </fill>
    <fill>
      <patternFill patternType="solid">
        <fgColor rgb="FFE2EFD9"/>
        <bgColor rgb="FFE2EFD9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C00000"/>
        <bgColor rgb="FFC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3F3F3F"/>
      </top>
      <bottom style="thin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F3F3F"/>
      </left>
      <right style="thin">
        <color rgb="FF000000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3F3F3F"/>
      </top>
      <bottom/>
      <diagonal/>
    </border>
    <border>
      <left style="thin">
        <color rgb="FF3F3F3F"/>
      </left>
      <right style="thin">
        <color rgb="FF000000"/>
      </right>
      <top/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3F3F3F"/>
      </bottom>
      <diagonal/>
    </border>
    <border>
      <left style="thin">
        <color rgb="FF3F3F3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0" fontId="7" fillId="3" borderId="1" xfId="0" applyFont="1" applyFill="1" applyBorder="1"/>
    <xf numFmtId="0" fontId="8" fillId="4" borderId="2" xfId="0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4" fillId="0" borderId="0" xfId="0" quotePrefix="1" applyFont="1" applyAlignment="1">
      <alignment vertical="center"/>
    </xf>
    <xf numFmtId="0" fontId="13" fillId="6" borderId="12" xfId="0" applyFont="1" applyFill="1" applyBorder="1" applyAlignment="1">
      <alignment vertical="center"/>
    </xf>
    <xf numFmtId="164" fontId="13" fillId="6" borderId="12" xfId="0" applyNumberFormat="1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164" fontId="15" fillId="8" borderId="10" xfId="0" applyNumberFormat="1" applyFont="1" applyFill="1" applyBorder="1" applyAlignment="1">
      <alignment vertical="center"/>
    </xf>
    <xf numFmtId="0" fontId="13" fillId="6" borderId="14" xfId="0" applyFont="1" applyFill="1" applyBorder="1" applyAlignment="1">
      <alignment horizontal="center" vertical="center"/>
    </xf>
    <xf numFmtId="164" fontId="16" fillId="8" borderId="10" xfId="0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164" fontId="13" fillId="6" borderId="11" xfId="0" applyNumberFormat="1" applyFont="1" applyFill="1" applyBorder="1" applyAlignment="1">
      <alignment vertical="center"/>
    </xf>
    <xf numFmtId="0" fontId="11" fillId="7" borderId="18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vertical="center" wrapText="1"/>
    </xf>
    <xf numFmtId="0" fontId="2" fillId="7" borderId="2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13" fillId="6" borderId="12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left" vertical="center" wrapText="1"/>
    </xf>
    <xf numFmtId="165" fontId="9" fillId="7" borderId="23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left" vertical="center"/>
    </xf>
    <xf numFmtId="164" fontId="18" fillId="7" borderId="10" xfId="0" applyNumberFormat="1" applyFont="1" applyFill="1" applyBorder="1" applyAlignment="1">
      <alignment vertical="center"/>
    </xf>
    <xf numFmtId="164" fontId="0" fillId="0" borderId="0" xfId="0" applyNumberFormat="1" applyFont="1" applyAlignment="1">
      <alignment vertical="center"/>
    </xf>
    <xf numFmtId="9" fontId="13" fillId="6" borderId="11" xfId="0" applyNumberFormat="1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1" fontId="13" fillId="6" borderId="12" xfId="0" applyNumberFormat="1" applyFont="1" applyFill="1" applyBorder="1" applyAlignment="1">
      <alignment horizontal="center" vertical="center"/>
    </xf>
    <xf numFmtId="1" fontId="2" fillId="9" borderId="35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0" fillId="10" borderId="26" xfId="0" applyFont="1" applyFill="1" applyBorder="1"/>
    <xf numFmtId="0" fontId="10" fillId="10" borderId="27" xfId="0" applyFont="1" applyFill="1" applyBorder="1"/>
    <xf numFmtId="0" fontId="22" fillId="11" borderId="0" xfId="0" applyFont="1" applyFill="1"/>
    <xf numFmtId="0" fontId="0" fillId="11" borderId="0" xfId="0" applyFont="1" applyFill="1"/>
    <xf numFmtId="0" fontId="2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24" xfId="0" applyFont="1" applyBorder="1"/>
    <xf numFmtId="0" fontId="10" fillId="0" borderId="32" xfId="0" applyFont="1" applyBorder="1"/>
    <xf numFmtId="0" fontId="10" fillId="0" borderId="25" xfId="0" applyFont="1" applyBorder="1"/>
    <xf numFmtId="0" fontId="9" fillId="3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7" fillId="7" borderId="3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8" xfId="0" applyFont="1" applyBorder="1"/>
    <xf numFmtId="164" fontId="19" fillId="9" borderId="30" xfId="0" applyNumberFormat="1" applyFont="1" applyFill="1" applyBorder="1" applyAlignment="1">
      <alignment horizontal="center" vertical="center"/>
    </xf>
    <xf numFmtId="0" fontId="10" fillId="0" borderId="31" xfId="0" applyFont="1" applyBorder="1"/>
    <xf numFmtId="0" fontId="10" fillId="0" borderId="7" xfId="0" applyFont="1" applyBorder="1"/>
    <xf numFmtId="0" fontId="11" fillId="5" borderId="9" xfId="0" applyFont="1" applyFill="1" applyBorder="1" applyAlignment="1">
      <alignment horizontal="center" vertical="center"/>
    </xf>
    <xf numFmtId="0" fontId="10" fillId="0" borderId="13" xfId="0" applyFont="1" applyBorder="1"/>
    <xf numFmtId="0" fontId="9" fillId="7" borderId="16" xfId="0" applyFont="1" applyFill="1" applyBorder="1" applyAlignment="1">
      <alignment horizontal="center" vertical="center" wrapText="1"/>
    </xf>
    <xf numFmtId="0" fontId="10" fillId="0" borderId="20" xfId="0" applyFont="1" applyBorder="1"/>
    <xf numFmtId="165" fontId="9" fillId="7" borderId="17" xfId="0" applyNumberFormat="1" applyFont="1" applyFill="1" applyBorder="1" applyAlignment="1">
      <alignment horizontal="center" vertical="center"/>
    </xf>
    <xf numFmtId="0" fontId="10" fillId="0" borderId="21" xfId="0" applyFont="1" applyBorder="1"/>
    <xf numFmtId="0" fontId="9" fillId="7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152400</xdr:rowOff>
    </xdr:from>
    <xdr:ext cx="781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819150" cy="733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"/>
  <sheetViews>
    <sheetView showGridLines="0" tabSelected="1" workbookViewId="0">
      <selection activeCell="L5" sqref="L5"/>
    </sheetView>
  </sheetViews>
  <sheetFormatPr defaultColWidth="14.453125" defaultRowHeight="15" customHeight="1"/>
  <cols>
    <col min="1" max="1" width="1.7265625" customWidth="1"/>
    <col min="2" max="11" width="8.7265625" customWidth="1"/>
  </cols>
  <sheetData>
    <row r="1" spans="2:7" ht="14.25" customHeight="1"/>
    <row r="2" spans="2:7" ht="14.5"/>
    <row r="3" spans="2:7" ht="33.5">
      <c r="B3" s="1" t="s">
        <v>0</v>
      </c>
      <c r="C3" s="2"/>
      <c r="D3" s="2"/>
      <c r="E3" s="2"/>
      <c r="F3" s="2"/>
      <c r="G3" s="45" t="s">
        <v>68</v>
      </c>
    </row>
    <row r="4" spans="2:7" ht="14.5"/>
    <row r="5" spans="2:7" ht="26">
      <c r="B5" s="3" t="s">
        <v>1</v>
      </c>
    </row>
    <row r="6" spans="2:7" ht="26">
      <c r="B6" s="3"/>
    </row>
    <row r="7" spans="2:7" ht="26">
      <c r="B7" s="3" t="s">
        <v>2</v>
      </c>
    </row>
    <row r="8" spans="2:7" ht="26">
      <c r="B8" s="3"/>
    </row>
    <row r="9" spans="2:7" ht="26">
      <c r="B9" s="3" t="s">
        <v>3</v>
      </c>
    </row>
    <row r="10" spans="2:7" ht="26">
      <c r="B10" s="3"/>
    </row>
    <row r="11" spans="2:7" ht="26">
      <c r="B11" s="3" t="s">
        <v>4</v>
      </c>
    </row>
    <row r="12" spans="2:7" ht="26">
      <c r="B12" s="3"/>
    </row>
    <row r="13" spans="2:7" ht="26">
      <c r="B13" s="3" t="s">
        <v>5</v>
      </c>
    </row>
    <row r="14" spans="2:7" ht="14.25" customHeight="1"/>
    <row r="15" spans="2:7" ht="14.25" customHeight="1"/>
    <row r="16" spans="2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showGridLines="0" workbookViewId="0">
      <selection activeCell="F12" sqref="F12"/>
    </sheetView>
  </sheetViews>
  <sheetFormatPr defaultColWidth="14.453125" defaultRowHeight="15" customHeight="1"/>
  <cols>
    <col min="1" max="1" width="0.7265625" customWidth="1"/>
    <col min="2" max="2" width="1.08984375" customWidth="1"/>
    <col min="3" max="3" width="33" customWidth="1"/>
    <col min="4" max="4" width="11.08984375" customWidth="1"/>
    <col min="5" max="5" width="12.08984375" customWidth="1"/>
    <col min="6" max="6" width="15.453125" customWidth="1"/>
    <col min="7" max="7" width="2.54296875" customWidth="1"/>
    <col min="8" max="8" width="43.08984375" customWidth="1"/>
    <col min="9" max="9" width="11.54296875" customWidth="1"/>
    <col min="10" max="10" width="7.81640625" customWidth="1"/>
    <col min="11" max="11" width="35.26953125" customWidth="1"/>
    <col min="12" max="12" width="10.08984375" customWidth="1"/>
    <col min="13" max="13" width="3.81640625" customWidth="1"/>
    <col min="14" max="14" width="51" customWidth="1"/>
    <col min="15" max="15" width="12.90625" bestFit="1" customWidth="1"/>
  </cols>
  <sheetData>
    <row r="1" spans="1:15" ht="21">
      <c r="A1" s="4"/>
      <c r="B1" s="4"/>
      <c r="C1" s="5" t="s">
        <v>6</v>
      </c>
      <c r="D1" s="4"/>
      <c r="E1" s="42" t="s">
        <v>64</v>
      </c>
      <c r="F1" s="43"/>
      <c r="G1" s="43"/>
      <c r="H1" s="43"/>
      <c r="I1" s="43"/>
      <c r="J1" s="43"/>
      <c r="K1" s="43"/>
      <c r="L1" s="4"/>
      <c r="M1" s="4"/>
      <c r="N1" s="4"/>
      <c r="O1" s="4"/>
    </row>
    <row r="2" spans="1:15" ht="14.25" customHeight="1">
      <c r="A2" s="4"/>
      <c r="B2" s="4"/>
      <c r="C2" s="4"/>
      <c r="D2" s="4"/>
      <c r="E2" s="42" t="s">
        <v>69</v>
      </c>
      <c r="F2" s="43"/>
      <c r="G2" s="43"/>
      <c r="H2" s="43"/>
      <c r="I2" s="43"/>
      <c r="J2" s="43"/>
      <c r="K2" s="43"/>
      <c r="L2" s="4"/>
      <c r="M2" s="4"/>
      <c r="N2" s="4"/>
      <c r="O2" s="4"/>
    </row>
    <row r="3" spans="1:15" ht="14.25" customHeight="1">
      <c r="A3" s="4"/>
      <c r="B3" s="4"/>
      <c r="C3" s="44" t="s">
        <v>68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1" customHeight="1">
      <c r="A5" s="6"/>
      <c r="B5" s="6"/>
      <c r="C5" s="7"/>
      <c r="D5" s="7"/>
      <c r="E5" s="8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25" customHeight="1">
      <c r="A6" s="4"/>
      <c r="B6" s="4"/>
      <c r="C6" s="9" t="s">
        <v>8</v>
      </c>
      <c r="D6" s="9" t="s">
        <v>9</v>
      </c>
      <c r="E6" s="9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4.25" customHeight="1">
      <c r="A8" s="4"/>
      <c r="B8" s="4"/>
      <c r="C8" s="46" t="s">
        <v>10</v>
      </c>
      <c r="D8" s="47"/>
      <c r="E8" s="47"/>
      <c r="F8" s="48"/>
      <c r="G8" s="4"/>
      <c r="H8" s="46" t="s">
        <v>11</v>
      </c>
      <c r="I8" s="48"/>
      <c r="J8" s="4"/>
      <c r="K8" s="46" t="s">
        <v>12</v>
      </c>
      <c r="L8" s="48"/>
      <c r="M8" s="4"/>
      <c r="N8" s="46" t="s">
        <v>13</v>
      </c>
      <c r="O8" s="48"/>
    </row>
    <row r="9" spans="1:15" ht="14.25" customHeight="1">
      <c r="A9" s="4"/>
      <c r="B9" s="4"/>
      <c r="C9" s="55"/>
      <c r="D9" s="59"/>
      <c r="E9" s="59"/>
      <c r="F9" s="56"/>
      <c r="G9" s="4"/>
      <c r="H9" s="55"/>
      <c r="I9" s="56"/>
      <c r="J9" s="4"/>
      <c r="K9" s="55"/>
      <c r="L9" s="56"/>
      <c r="M9" s="4"/>
      <c r="N9" s="55"/>
      <c r="O9" s="56"/>
    </row>
    <row r="10" spans="1:15" ht="14.25" customHeight="1">
      <c r="A10" s="4"/>
      <c r="B10" s="4"/>
      <c r="C10" s="60" t="s">
        <v>14</v>
      </c>
      <c r="D10" s="60" t="s">
        <v>15</v>
      </c>
      <c r="E10" s="60" t="s">
        <v>16</v>
      </c>
      <c r="F10" s="60" t="s">
        <v>17</v>
      </c>
      <c r="G10" s="4"/>
      <c r="H10" s="10" t="s">
        <v>18</v>
      </c>
      <c r="I10" s="11">
        <v>8</v>
      </c>
      <c r="J10" s="12" t="s">
        <v>19</v>
      </c>
      <c r="K10" s="13" t="s">
        <v>20</v>
      </c>
      <c r="L10" s="14">
        <v>50</v>
      </c>
      <c r="M10" s="4"/>
      <c r="N10" s="15" t="s">
        <v>21</v>
      </c>
      <c r="O10" s="16">
        <f>$F$30</f>
        <v>24</v>
      </c>
    </row>
    <row r="11" spans="1:15" ht="14.25" customHeight="1">
      <c r="A11" s="4"/>
      <c r="B11" s="4"/>
      <c r="C11" s="61"/>
      <c r="D11" s="61"/>
      <c r="E11" s="61"/>
      <c r="F11" s="61"/>
      <c r="G11" s="4"/>
      <c r="H11" s="10" t="s">
        <v>22</v>
      </c>
      <c r="I11" s="17">
        <v>5</v>
      </c>
      <c r="J11" s="12" t="s">
        <v>23</v>
      </c>
      <c r="K11" s="13" t="s">
        <v>24</v>
      </c>
      <c r="L11" s="14">
        <v>50</v>
      </c>
      <c r="M11" s="4"/>
      <c r="N11" s="15" t="s">
        <v>25</v>
      </c>
      <c r="O11" s="16">
        <f>I21*I17</f>
        <v>12.5</v>
      </c>
    </row>
    <row r="12" spans="1:15" ht="14.25" customHeight="1">
      <c r="A12" s="4"/>
      <c r="B12" s="4"/>
      <c r="C12" s="13" t="s">
        <v>65</v>
      </c>
      <c r="D12" s="14">
        <v>18</v>
      </c>
      <c r="E12" s="13">
        <v>2</v>
      </c>
      <c r="F12" s="18">
        <f t="shared" ref="F12:F20" si="0">D12/E12</f>
        <v>9</v>
      </c>
      <c r="G12" s="4"/>
      <c r="H12" s="19" t="s">
        <v>26</v>
      </c>
      <c r="I12" s="20">
        <v>1000</v>
      </c>
      <c r="J12" s="12" t="s">
        <v>27</v>
      </c>
      <c r="K12" s="13" t="s">
        <v>28</v>
      </c>
      <c r="L12" s="14">
        <v>100</v>
      </c>
      <c r="M12" s="4"/>
      <c r="N12" s="15" t="s">
        <v>29</v>
      </c>
      <c r="O12" s="16">
        <f>(L13/I15)*I21</f>
        <v>2.5</v>
      </c>
    </row>
    <row r="13" spans="1:15" ht="14.25" customHeight="1">
      <c r="A13" s="4"/>
      <c r="B13" s="4"/>
      <c r="C13" s="13" t="s">
        <v>30</v>
      </c>
      <c r="D13" s="14">
        <v>8</v>
      </c>
      <c r="E13" s="13">
        <v>2</v>
      </c>
      <c r="F13" s="18">
        <f t="shared" si="0"/>
        <v>4</v>
      </c>
      <c r="G13" s="4"/>
      <c r="H13" s="4"/>
      <c r="I13" s="4"/>
      <c r="J13" s="4"/>
      <c r="K13" s="66" t="s">
        <v>31</v>
      </c>
      <c r="L13" s="64">
        <f>$L$10+$L$11+$L$12</f>
        <v>200</v>
      </c>
      <c r="M13" s="4"/>
      <c r="N13" s="15" t="s">
        <v>32</v>
      </c>
      <c r="O13" s="16">
        <f>$L$21</f>
        <v>5</v>
      </c>
    </row>
    <row r="14" spans="1:15" ht="14.25" customHeight="1">
      <c r="A14" s="4"/>
      <c r="B14" s="4"/>
      <c r="C14" s="13" t="s">
        <v>33</v>
      </c>
      <c r="D14" s="14">
        <v>2</v>
      </c>
      <c r="E14" s="13">
        <v>1</v>
      </c>
      <c r="F14" s="18">
        <f t="shared" si="0"/>
        <v>2</v>
      </c>
      <c r="G14" s="4"/>
      <c r="H14" s="21" t="s">
        <v>34</v>
      </c>
      <c r="I14" s="22">
        <f>I10*I11</f>
        <v>40</v>
      </c>
      <c r="J14" s="12" t="s">
        <v>19</v>
      </c>
      <c r="K14" s="63"/>
      <c r="L14" s="65"/>
      <c r="M14" s="4"/>
      <c r="N14" s="15" t="s">
        <v>35</v>
      </c>
      <c r="O14" s="16">
        <f>(SUM(O15:O17)*$L$25)</f>
        <v>0</v>
      </c>
    </row>
    <row r="15" spans="1:15" ht="14.25" customHeight="1">
      <c r="A15" s="4"/>
      <c r="B15" s="4"/>
      <c r="C15" s="13" t="s">
        <v>36</v>
      </c>
      <c r="D15" s="14">
        <v>0.5</v>
      </c>
      <c r="E15" s="13">
        <v>1</v>
      </c>
      <c r="F15" s="18">
        <f t="shared" si="0"/>
        <v>0.5</v>
      </c>
      <c r="G15" s="4"/>
      <c r="H15" s="23" t="s">
        <v>37</v>
      </c>
      <c r="I15" s="24">
        <f>I14*4</f>
        <v>160</v>
      </c>
      <c r="J15" s="12" t="s">
        <v>19</v>
      </c>
      <c r="K15" s="4"/>
      <c r="L15" s="4"/>
      <c r="M15" s="4"/>
      <c r="N15" s="15" t="s">
        <v>38</v>
      </c>
      <c r="O15" s="16">
        <f>(SUM(O16:O17)*L24)</f>
        <v>0</v>
      </c>
    </row>
    <row r="16" spans="1:15" ht="14.25" customHeight="1">
      <c r="A16" s="4"/>
      <c r="B16" s="4"/>
      <c r="C16" s="13" t="s">
        <v>39</v>
      </c>
      <c r="D16" s="14">
        <v>1</v>
      </c>
      <c r="E16" s="13">
        <v>1</v>
      </c>
      <c r="F16" s="18">
        <f t="shared" si="0"/>
        <v>1</v>
      </c>
      <c r="G16" s="4"/>
      <c r="H16" s="4"/>
      <c r="I16" s="4"/>
      <c r="J16" s="4"/>
      <c r="K16" s="46" t="s">
        <v>40</v>
      </c>
      <c r="L16" s="48"/>
      <c r="M16" s="4"/>
      <c r="N16" s="15" t="s">
        <v>41</v>
      </c>
      <c r="O16" s="16">
        <f>SUM(O10:O13)</f>
        <v>44</v>
      </c>
    </row>
    <row r="17" spans="1:15" ht="14.25" customHeight="1">
      <c r="A17" s="4"/>
      <c r="B17" s="4"/>
      <c r="C17" s="13" t="s">
        <v>66</v>
      </c>
      <c r="D17" s="14">
        <f>30/10</f>
        <v>3</v>
      </c>
      <c r="E17" s="13">
        <v>1</v>
      </c>
      <c r="F17" s="18">
        <f t="shared" si="0"/>
        <v>3</v>
      </c>
      <c r="G17" s="4"/>
      <c r="H17" s="62" t="s">
        <v>42</v>
      </c>
      <c r="I17" s="64">
        <f>I12/I15</f>
        <v>6.25</v>
      </c>
      <c r="J17" s="4"/>
      <c r="K17" s="49"/>
      <c r="L17" s="51"/>
      <c r="M17" s="4"/>
      <c r="N17" s="15" t="s">
        <v>43</v>
      </c>
      <c r="O17" s="16">
        <f>O16*$L$26</f>
        <v>44</v>
      </c>
    </row>
    <row r="18" spans="1:15" ht="14.25" customHeight="1">
      <c r="A18" s="4"/>
      <c r="B18" s="4"/>
      <c r="C18" s="13" t="s">
        <v>67</v>
      </c>
      <c r="D18" s="14">
        <v>4.5</v>
      </c>
      <c r="E18" s="13">
        <v>1</v>
      </c>
      <c r="F18" s="18">
        <f t="shared" si="0"/>
        <v>4.5</v>
      </c>
      <c r="G18" s="4"/>
      <c r="H18" s="63"/>
      <c r="I18" s="65"/>
      <c r="J18" s="25"/>
      <c r="K18" s="13" t="s">
        <v>44</v>
      </c>
      <c r="L18" s="14">
        <v>0</v>
      </c>
      <c r="M18" s="4"/>
      <c r="N18" s="4"/>
      <c r="O18" s="4"/>
    </row>
    <row r="19" spans="1:15" ht="14.25" customHeight="1">
      <c r="A19" s="4"/>
      <c r="B19" s="4"/>
      <c r="C19" s="13"/>
      <c r="D19" s="14"/>
      <c r="E19" s="13">
        <v>1</v>
      </c>
      <c r="F19" s="18">
        <f t="shared" si="0"/>
        <v>0</v>
      </c>
      <c r="G19" s="4"/>
      <c r="H19" s="4"/>
      <c r="I19" s="4"/>
      <c r="J19" s="26"/>
      <c r="K19" s="13" t="s">
        <v>45</v>
      </c>
      <c r="L19" s="14">
        <v>5</v>
      </c>
      <c r="M19" s="4"/>
      <c r="N19" s="4"/>
      <c r="O19" s="4"/>
    </row>
    <row r="20" spans="1:15" ht="14.25" customHeight="1">
      <c r="A20" s="4"/>
      <c r="B20" s="4"/>
      <c r="C20" s="13"/>
      <c r="D20" s="14"/>
      <c r="E20" s="13">
        <v>1</v>
      </c>
      <c r="F20" s="18">
        <f t="shared" si="0"/>
        <v>0</v>
      </c>
      <c r="G20" s="4"/>
      <c r="H20" s="10" t="s">
        <v>46</v>
      </c>
      <c r="I20" s="27">
        <v>120</v>
      </c>
      <c r="J20" s="12" t="s">
        <v>47</v>
      </c>
      <c r="K20" s="13" t="s">
        <v>48</v>
      </c>
      <c r="L20" s="14">
        <v>0</v>
      </c>
      <c r="M20" s="4"/>
      <c r="N20" s="4"/>
      <c r="O20" s="4"/>
    </row>
    <row r="21" spans="1:15" ht="14.25" customHeight="1">
      <c r="A21" s="4"/>
      <c r="B21" s="4"/>
      <c r="C21" s="13"/>
      <c r="D21" s="14"/>
      <c r="E21" s="13">
        <v>1</v>
      </c>
      <c r="F21" s="18">
        <f t="shared" ref="F21" si="1">D21/E21</f>
        <v>0</v>
      </c>
      <c r="G21" s="4"/>
      <c r="H21" s="10" t="s">
        <v>49</v>
      </c>
      <c r="I21" s="24">
        <f>I20/60</f>
        <v>2</v>
      </c>
      <c r="J21" s="12" t="s">
        <v>19</v>
      </c>
      <c r="K21" s="28" t="s">
        <v>50</v>
      </c>
      <c r="L21" s="29">
        <f>$L$18+$L$19+$L$20</f>
        <v>5</v>
      </c>
      <c r="M21" s="4"/>
      <c r="N21" s="54" t="s">
        <v>51</v>
      </c>
      <c r="O21" s="48"/>
    </row>
    <row r="22" spans="1:15" ht="14.25" customHeight="1">
      <c r="A22" s="4"/>
      <c r="B22" s="4"/>
      <c r="C22" s="13"/>
      <c r="D22" s="14"/>
      <c r="E22" s="13">
        <v>1</v>
      </c>
      <c r="F22" s="18">
        <f t="shared" ref="F22:F24" si="2">D22/E22</f>
        <v>0</v>
      </c>
      <c r="G22" s="4"/>
      <c r="H22" s="4"/>
      <c r="I22" s="4"/>
      <c r="J22" s="4"/>
      <c r="K22" s="4"/>
      <c r="L22" s="4"/>
      <c r="M22" s="4"/>
      <c r="N22" s="55"/>
      <c r="O22" s="56"/>
    </row>
    <row r="23" spans="1:15" ht="14.25" customHeight="1">
      <c r="A23" s="4"/>
      <c r="B23" s="4"/>
      <c r="C23" s="13"/>
      <c r="D23" s="14"/>
      <c r="E23" s="13">
        <v>1</v>
      </c>
      <c r="F23" s="18">
        <f t="shared" si="2"/>
        <v>0</v>
      </c>
      <c r="G23" s="4"/>
      <c r="H23" s="4"/>
      <c r="I23" s="4"/>
      <c r="J23" s="32"/>
      <c r="K23" s="52" t="s">
        <v>53</v>
      </c>
      <c r="L23" s="53"/>
      <c r="M23" s="4"/>
      <c r="N23" s="57">
        <f>SUM(O15,O14,O16,O17)</f>
        <v>88</v>
      </c>
      <c r="O23" s="58"/>
    </row>
    <row r="24" spans="1:15" ht="14.25" customHeight="1">
      <c r="A24" s="4"/>
      <c r="B24" s="4"/>
      <c r="C24" s="13"/>
      <c r="D24" s="14"/>
      <c r="E24" s="13">
        <v>1</v>
      </c>
      <c r="F24" s="18">
        <f t="shared" si="2"/>
        <v>0</v>
      </c>
      <c r="G24" s="4"/>
      <c r="H24" s="4"/>
      <c r="I24" s="4"/>
      <c r="J24" s="32"/>
      <c r="K24" s="13" t="s">
        <v>54</v>
      </c>
      <c r="L24" s="33">
        <v>0</v>
      </c>
      <c r="M24" s="4"/>
      <c r="N24" s="49"/>
      <c r="O24" s="51"/>
    </row>
    <row r="25" spans="1:15" ht="14.25" customHeight="1">
      <c r="A25" s="4"/>
      <c r="B25" s="4"/>
      <c r="C25" s="13"/>
      <c r="D25" s="14"/>
      <c r="E25" s="13">
        <v>1</v>
      </c>
      <c r="F25" s="18">
        <f>D25/E25</f>
        <v>0</v>
      </c>
      <c r="G25" s="4"/>
      <c r="H25" s="4"/>
      <c r="I25" s="4"/>
      <c r="J25" s="25"/>
      <c r="K25" s="13" t="s">
        <v>55</v>
      </c>
      <c r="L25" s="33">
        <v>0</v>
      </c>
      <c r="M25" s="4"/>
      <c r="N25" s="4"/>
      <c r="O25" s="4"/>
    </row>
    <row r="26" spans="1:15" ht="14.25" customHeight="1">
      <c r="A26" s="4"/>
      <c r="B26" s="4"/>
      <c r="C26" s="13"/>
      <c r="D26" s="14"/>
      <c r="E26" s="13">
        <v>1</v>
      </c>
      <c r="F26" s="18">
        <f>D26/E26</f>
        <v>0</v>
      </c>
      <c r="G26" s="4"/>
      <c r="H26" s="4"/>
      <c r="I26" s="4"/>
      <c r="J26" s="4"/>
      <c r="K26" s="28" t="s">
        <v>56</v>
      </c>
      <c r="L26" s="33">
        <v>1</v>
      </c>
      <c r="M26" s="4"/>
      <c r="N26" s="4"/>
      <c r="O26" s="4"/>
    </row>
    <row r="27" spans="1:15" ht="14.25" customHeight="1">
      <c r="A27" s="4"/>
      <c r="B27" s="4"/>
      <c r="C27" s="13"/>
      <c r="D27" s="14"/>
      <c r="E27" s="13">
        <v>1</v>
      </c>
      <c r="F27" s="18">
        <f>D27/E27</f>
        <v>0</v>
      </c>
      <c r="G27" s="4"/>
      <c r="H27" s="4"/>
      <c r="I27" s="4"/>
      <c r="J27" s="25"/>
      <c r="K27" s="4"/>
      <c r="L27" s="4"/>
      <c r="M27" s="4"/>
      <c r="N27" s="4"/>
      <c r="O27" s="4"/>
    </row>
    <row r="28" spans="1:15" ht="14.25" customHeight="1">
      <c r="A28" s="4"/>
      <c r="B28" s="4"/>
      <c r="C28" s="13"/>
      <c r="D28" s="14"/>
      <c r="E28" s="13">
        <v>1</v>
      </c>
      <c r="F28" s="18">
        <f>D28/E28</f>
        <v>0</v>
      </c>
      <c r="G28" s="4"/>
      <c r="H28" s="4"/>
      <c r="I28" s="4"/>
      <c r="J28" s="25"/>
      <c r="K28" s="4"/>
      <c r="L28" s="4"/>
      <c r="M28" s="4"/>
      <c r="N28" s="4"/>
      <c r="O28" s="4"/>
    </row>
    <row r="29" spans="1:15" ht="14.25" customHeight="1">
      <c r="A29" s="4"/>
      <c r="B29" s="4"/>
      <c r="C29" s="13"/>
      <c r="D29" s="14"/>
      <c r="E29" s="13">
        <v>1</v>
      </c>
      <c r="F29" s="18">
        <f>D29/E29</f>
        <v>0</v>
      </c>
      <c r="G29" s="4"/>
      <c r="H29" s="4"/>
      <c r="I29" s="4"/>
      <c r="J29" s="25"/>
      <c r="K29" s="4"/>
      <c r="L29" s="4"/>
      <c r="M29" s="4"/>
      <c r="N29" s="4"/>
      <c r="O29" s="4"/>
    </row>
    <row r="30" spans="1:15" ht="21">
      <c r="A30" s="4"/>
      <c r="B30" s="4"/>
      <c r="C30" s="30" t="s">
        <v>52</v>
      </c>
      <c r="D30" s="40"/>
      <c r="E30" s="41"/>
      <c r="F30" s="31">
        <f>SUM(F12:F29)</f>
        <v>24</v>
      </c>
      <c r="G30" s="4"/>
      <c r="H30" s="4"/>
      <c r="I30" s="4"/>
      <c r="J30" s="25"/>
      <c r="K30" s="4"/>
      <c r="L30" s="4"/>
      <c r="M30" s="4"/>
      <c r="N30" s="4"/>
      <c r="O30" s="4"/>
    </row>
    <row r="31" spans="1:15" ht="14.25" customHeight="1">
      <c r="A31" s="4"/>
      <c r="B31" s="4"/>
      <c r="G31" s="4"/>
      <c r="H31" s="4"/>
      <c r="I31" s="4"/>
      <c r="J31" s="25"/>
      <c r="K31" s="4"/>
      <c r="L31" s="4"/>
      <c r="M31" s="4"/>
      <c r="N31" s="4"/>
      <c r="O31" s="4"/>
    </row>
    <row r="32" spans="1:15" ht="14.25" customHeight="1">
      <c r="A32" s="4"/>
      <c r="B32" s="4"/>
      <c r="G32" s="4"/>
      <c r="H32" s="4"/>
      <c r="I32" s="4"/>
      <c r="J32" s="25"/>
      <c r="K32" s="4"/>
      <c r="L32" s="4"/>
      <c r="M32" s="4"/>
      <c r="N32" s="4"/>
      <c r="O32" s="4"/>
    </row>
    <row r="33" spans="1:15" ht="14.25" customHeight="1">
      <c r="A33" s="4"/>
      <c r="B33" s="4"/>
      <c r="G33" s="4"/>
      <c r="H33" s="4"/>
      <c r="I33" s="4"/>
      <c r="J33" s="25"/>
      <c r="K33" s="4"/>
      <c r="L33" s="4"/>
      <c r="M33" s="4"/>
      <c r="N33" s="4"/>
      <c r="O33" s="4"/>
    </row>
    <row r="34" spans="1:15" ht="14.25" customHeight="1">
      <c r="A34" s="4"/>
      <c r="B34" s="4"/>
      <c r="C34" s="4"/>
      <c r="D34" s="4"/>
      <c r="E34" s="4"/>
      <c r="F34" s="4"/>
      <c r="G34" s="4"/>
      <c r="H34" s="4"/>
      <c r="I34" s="4"/>
      <c r="J34" s="25"/>
      <c r="K34" s="4"/>
      <c r="L34" s="4"/>
      <c r="M34" s="4"/>
      <c r="N34" s="4"/>
      <c r="O34" s="4"/>
    </row>
    <row r="35" spans="1:15" ht="14.25" customHeight="1">
      <c r="A35" s="4"/>
      <c r="B35" s="4"/>
      <c r="C35" s="39" t="s">
        <v>64</v>
      </c>
      <c r="D35" s="4"/>
      <c r="E35" s="4"/>
      <c r="F35" s="4"/>
      <c r="G35" s="4"/>
      <c r="H35" s="4"/>
      <c r="I35" s="4"/>
      <c r="J35" s="4"/>
      <c r="K35" s="4"/>
      <c r="L35" s="4"/>
      <c r="M35" s="25"/>
      <c r="N35" s="4"/>
      <c r="O35" s="4"/>
    </row>
    <row r="36" spans="1:15" ht="14.25" customHeight="1">
      <c r="A36" s="4"/>
      <c r="B36" s="4"/>
      <c r="C36" s="46" t="s">
        <v>57</v>
      </c>
      <c r="D36" s="47"/>
      <c r="E36" s="47"/>
      <c r="F36" s="48"/>
      <c r="G36" s="4"/>
      <c r="H36" s="4"/>
      <c r="I36" s="4"/>
      <c r="J36" s="25"/>
      <c r="K36" s="4"/>
      <c r="L36" s="4"/>
      <c r="M36" s="4"/>
      <c r="N36" s="4"/>
      <c r="O36" s="4"/>
    </row>
    <row r="37" spans="1:15" ht="14.25" customHeight="1">
      <c r="A37" s="4"/>
      <c r="B37" s="4"/>
      <c r="C37" s="49"/>
      <c r="D37" s="50"/>
      <c r="E37" s="50"/>
      <c r="F37" s="51"/>
      <c r="G37" s="4"/>
      <c r="H37" s="4"/>
      <c r="I37" s="4"/>
      <c r="J37" s="4"/>
      <c r="K37" s="4"/>
      <c r="L37" s="4"/>
      <c r="M37" s="25"/>
      <c r="N37" s="4"/>
      <c r="O37" s="4"/>
    </row>
    <row r="38" spans="1:15" ht="14.25" customHeight="1">
      <c r="A38" s="4"/>
      <c r="B38" s="4"/>
      <c r="C38" s="34" t="s">
        <v>58</v>
      </c>
      <c r="D38" s="34" t="s">
        <v>59</v>
      </c>
      <c r="E38" s="34" t="s">
        <v>60</v>
      </c>
      <c r="F38" s="35" t="s">
        <v>61</v>
      </c>
      <c r="G38" s="4"/>
      <c r="H38" s="4"/>
      <c r="I38" s="4"/>
      <c r="J38" s="25"/>
      <c r="K38" s="4"/>
      <c r="L38" s="4"/>
      <c r="M38" s="4"/>
      <c r="N38" s="4"/>
      <c r="O38" s="4"/>
    </row>
    <row r="39" spans="1:15" ht="14.25" customHeight="1">
      <c r="A39" s="4"/>
      <c r="B39" s="4"/>
      <c r="C39" s="36">
        <v>140</v>
      </c>
      <c r="D39" s="36">
        <v>50</v>
      </c>
      <c r="E39" s="36">
        <v>70</v>
      </c>
      <c r="F39" s="37">
        <f>ROUNDDOWN((C39/D39),0)*ROUNDDOWN((100/E39),0)</f>
        <v>2</v>
      </c>
      <c r="G39" s="4"/>
      <c r="H39" s="4"/>
      <c r="I39" s="4"/>
      <c r="J39" s="4"/>
      <c r="K39" s="4"/>
      <c r="L39" s="4"/>
      <c r="M39" s="25"/>
      <c r="N39" s="4"/>
      <c r="O39" s="4"/>
    </row>
    <row r="40" spans="1:15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4.25" customHeight="1">
      <c r="A41" s="4"/>
      <c r="B41" s="4"/>
      <c r="C41" s="38" t="s">
        <v>62</v>
      </c>
      <c r="D41" s="4"/>
      <c r="E41" s="4"/>
      <c r="F41" s="4"/>
      <c r="G41" s="4"/>
      <c r="H41" s="4"/>
      <c r="I41" s="4"/>
      <c r="J41" s="4"/>
      <c r="K41" s="4"/>
      <c r="L41" s="4"/>
      <c r="M41" s="25"/>
      <c r="N41" s="4"/>
      <c r="O41" s="4"/>
    </row>
    <row r="42" spans="1:15" ht="14.25" customHeight="1">
      <c r="A42" s="4"/>
      <c r="B42" s="4"/>
      <c r="C42" s="38" t="s">
        <v>63</v>
      </c>
      <c r="D42" s="4"/>
      <c r="E42" s="4"/>
      <c r="F42" s="4"/>
      <c r="G42" s="4"/>
      <c r="H42" s="4"/>
      <c r="I42" s="4"/>
      <c r="J42" s="4"/>
      <c r="K42" s="4"/>
      <c r="L42" s="4"/>
      <c r="M42" s="25"/>
      <c r="N42" s="4"/>
      <c r="O42" s="4"/>
    </row>
    <row r="43" spans="1:15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5"/>
      <c r="N43" s="4"/>
      <c r="O43" s="4"/>
    </row>
    <row r="44" spans="1:15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5"/>
      <c r="N44" s="4"/>
      <c r="O44" s="4"/>
    </row>
    <row r="45" spans="1:1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</sheetData>
  <mergeCells count="17">
    <mergeCell ref="L13:L14"/>
    <mergeCell ref="C36:F37"/>
    <mergeCell ref="K23:L23"/>
    <mergeCell ref="N21:O22"/>
    <mergeCell ref="N23:O24"/>
    <mergeCell ref="K8:L9"/>
    <mergeCell ref="C8:F9"/>
    <mergeCell ref="H8:I9"/>
    <mergeCell ref="N8:O9"/>
    <mergeCell ref="C10:C11"/>
    <mergeCell ref="D10:D11"/>
    <mergeCell ref="E10:E11"/>
    <mergeCell ref="F10:F11"/>
    <mergeCell ref="H17:H18"/>
    <mergeCell ref="I17:I18"/>
    <mergeCell ref="K13:K14"/>
    <mergeCell ref="K16:L17"/>
  </mergeCell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Perguntas</vt:lpstr>
      <vt:lpstr>Precificação</vt:lpstr>
    </vt:vector>
  </TitlesOfParts>
  <Company>Restoque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Catia Rocha</dc:creator>
  <cp:lastModifiedBy>Catia  Rocha</cp:lastModifiedBy>
  <dcterms:created xsi:type="dcterms:W3CDTF">2020-09-16T16:10:19Z</dcterms:created>
  <dcterms:modified xsi:type="dcterms:W3CDTF">2021-03-19T00:15:22Z</dcterms:modified>
</cp:coreProperties>
</file>