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6_ControleAtividadesProjetos/Projeto-06_vAula/"/>
    </mc:Choice>
  </mc:AlternateContent>
  <xr:revisionPtr revIDLastSave="4" documentId="114_{460313FE-8E45-464C-91D7-8534EA34C36D}" xr6:coauthVersionLast="45" xr6:coauthVersionMax="45" xr10:uidLastSave="{AD231510-CCF7-4FC2-BD25-F75B5C127D51}"/>
  <bookViews>
    <workbookView xWindow="-120" yWindow="-120" windowWidth="20730" windowHeight="11160" xr2:uid="{02B0976C-FC40-4F45-B5B9-CEF4EB5E8CE0}"/>
  </bookViews>
  <sheets>
    <sheet name="Aula" sheetId="9" r:id="rId1"/>
    <sheet name="Exercício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9" l="1"/>
  <c r="G31" i="11"/>
  <c r="G30" i="11"/>
  <c r="G26" i="11"/>
  <c r="G25" i="11"/>
  <c r="H16" i="11"/>
  <c r="H17" i="11"/>
  <c r="H18" i="11"/>
  <c r="H19" i="11"/>
  <c r="H20" i="11"/>
  <c r="H21" i="11"/>
  <c r="H15" i="11"/>
  <c r="G16" i="11"/>
  <c r="G17" i="11"/>
  <c r="G18" i="11"/>
  <c r="G19" i="11"/>
  <c r="G20" i="11"/>
  <c r="G21" i="11"/>
  <c r="G15" i="11"/>
  <c r="F16" i="11"/>
  <c r="F17" i="11"/>
  <c r="F18" i="11"/>
  <c r="F19" i="11"/>
  <c r="F20" i="11"/>
  <c r="F21" i="11"/>
  <c r="F15" i="11"/>
  <c r="F7" i="11"/>
  <c r="F8" i="11"/>
  <c r="F9" i="11"/>
  <c r="F10" i="11"/>
  <c r="F11" i="11"/>
  <c r="F6" i="11"/>
  <c r="E41" i="9" l="1"/>
  <c r="E40" i="9"/>
  <c r="E39" i="9"/>
  <c r="E38" i="9"/>
  <c r="E37" i="9"/>
  <c r="E36" i="9"/>
</calcChain>
</file>

<file path=xl/sharedStrings.xml><?xml version="1.0" encoding="utf-8"?>
<sst xmlns="http://schemas.openxmlformats.org/spreadsheetml/2006/main" count="87" uniqueCount="64">
  <si>
    <t>Fórmula</t>
  </si>
  <si>
    <t>Thiago</t>
  </si>
  <si>
    <t>Vendas Jan</t>
  </si>
  <si>
    <t>Vendas Fev</t>
  </si>
  <si>
    <t>Bolacha</t>
  </si>
  <si>
    <t>Gonçalves</t>
  </si>
  <si>
    <t>=SE</t>
  </si>
  <si>
    <t>teste lógico</t>
  </si>
  <si>
    <t>valor se verdadeiro</t>
  </si>
  <si>
    <t>valor se falso</t>
  </si>
  <si>
    <t>10 = 10</t>
  </si>
  <si>
    <t>Texto</t>
  </si>
  <si>
    <t>Número</t>
  </si>
  <si>
    <t>"Thiago" = "Thiago"</t>
  </si>
  <si>
    <t>A1 &gt; A2</t>
  </si>
  <si>
    <t>Célula</t>
  </si>
  <si>
    <t>A1 &gt;= 10</t>
  </si>
  <si>
    <t>Coluna 1</t>
  </si>
  <si>
    <t>Condição</t>
  </si>
  <si>
    <t>Coluna 2</t>
  </si>
  <si>
    <t>Maior</t>
  </si>
  <si>
    <t>Menor</t>
  </si>
  <si>
    <t>Igual</t>
  </si>
  <si>
    <t>Terra</t>
  </si>
  <si>
    <t>Maior/Igual</t>
  </si>
  <si>
    <t>Menor/Igual</t>
  </si>
  <si>
    <t>Diferente</t>
  </si>
  <si>
    <t>Vendedor</t>
  </si>
  <si>
    <t>Valor</t>
  </si>
  <si>
    <t>Comissão
&lt; 5.000</t>
  </si>
  <si>
    <t>Comissão
&gt;= 5.000</t>
  </si>
  <si>
    <t>Calcule a Comissão</t>
  </si>
  <si>
    <t>Aline</t>
  </si>
  <si>
    <t>José</t>
  </si>
  <si>
    <t>Débora</t>
  </si>
  <si>
    <t>Priscila</t>
  </si>
  <si>
    <t>Vinícius</t>
  </si>
  <si>
    <t>Eduardo</t>
  </si>
  <si>
    <t>Vendas Mar</t>
  </si>
  <si>
    <t>Meta Batida?
Vendas &gt;= 15.000</t>
  </si>
  <si>
    <t>Comissão 2%
Se a Meta = Sim</t>
  </si>
  <si>
    <t>Comissão 2%
Vendas &gt;=15.000</t>
  </si>
  <si>
    <t>Neto</t>
  </si>
  <si>
    <t>Camila</t>
  </si>
  <si>
    <t>Ariel</t>
  </si>
  <si>
    <t>Função:</t>
  </si>
  <si>
    <t>Responda "Sim" para Verdadeiro e "Não" para Falso</t>
  </si>
  <si>
    <t>Descrição</t>
  </si>
  <si>
    <t>Aluguel</t>
  </si>
  <si>
    <t>Vencimento</t>
  </si>
  <si>
    <t>Conta está Vencida?</t>
  </si>
  <si>
    <t>Água</t>
  </si>
  <si>
    <t>Luz</t>
  </si>
  <si>
    <t>Meta</t>
  </si>
  <si>
    <t>Quais vendedores bateram a meta?</t>
  </si>
  <si>
    <t>Comissão 2% para vendas abaixo de 10.000 e 3% para acima</t>
  </si>
  <si>
    <t>Data</t>
  </si>
  <si>
    <t>Vendas Thiago</t>
  </si>
  <si>
    <t>Vendas Bolacha</t>
  </si>
  <si>
    <t>* Faça um SE dizendo se o vendedor conseguiu (ou não conseguiu) vender acima 15x.</t>
  </si>
  <si>
    <t>Vendas acima de 15x no mês</t>
  </si>
  <si>
    <t>Parte 2</t>
  </si>
  <si>
    <r>
      <t xml:space="preserve">A função SE te pode te devolver (retornar) </t>
    </r>
    <r>
      <rPr>
        <b/>
        <i/>
        <u/>
        <sz val="14"/>
        <color theme="1"/>
        <rFont val="Segoe UI"/>
        <family val="2"/>
      </rPr>
      <t>duas</t>
    </r>
    <r>
      <rPr>
        <i/>
        <sz val="14"/>
        <color theme="1"/>
        <rFont val="Segoe UI"/>
        <family val="2"/>
      </rPr>
      <t xml:space="preserve"> informações diferentes.</t>
    </r>
  </si>
  <si>
    <t>Hotmart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</si>
</sst>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5" x14ac:knownFonts="1">
    <font>
      <sz val="10"/>
      <color theme="1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sz val="12"/>
      <name val="Segoe UI"/>
      <family val="2"/>
    </font>
    <font>
      <b/>
      <sz val="12"/>
      <color theme="1" tint="0.34998626667073579"/>
      <name val="Segoe UI"/>
      <family val="2"/>
    </font>
    <font>
      <b/>
      <sz val="12"/>
      <color rgb="FF006100"/>
      <name val="Segoe UI"/>
      <family val="2"/>
    </font>
    <font>
      <b/>
      <sz val="12"/>
      <color rgb="FF9C0006"/>
      <name val="Segoe UI"/>
      <family val="2"/>
    </font>
    <font>
      <b/>
      <sz val="12"/>
      <color theme="8" tint="-0.499984740745262"/>
      <name val="Segoe UI"/>
      <family val="2"/>
    </font>
    <font>
      <i/>
      <sz val="14"/>
      <color theme="1"/>
      <name val="Segoe UI"/>
      <family val="2"/>
    </font>
    <font>
      <b/>
      <i/>
      <u/>
      <sz val="14"/>
      <color theme="1"/>
      <name val="Segoe UI"/>
      <family val="2"/>
    </font>
    <font>
      <b/>
      <sz val="14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4" fontId="0" fillId="0" borderId="1" xfId="0" applyNumberFormat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indent="1"/>
    </xf>
    <xf numFmtId="0" fontId="1" fillId="4" borderId="3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left" vertical="center" indent="1"/>
    </xf>
    <xf numFmtId="2" fontId="2" fillId="4" borderId="4" xfId="0" applyNumberFormat="1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C7CE"/>
      <color rgb="FF9C0006"/>
      <color rgb="FFFFB3B3"/>
      <color rgb="FF006100"/>
      <color rgb="FFC6EFCE"/>
      <color rgb="FF82D68E"/>
      <color rgb="FF5CE2BF"/>
      <color rgb="FFFF898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51E2CD7-80B3-493E-ACAD-DA54B55D2609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3F6EF00B-D7E9-4D36-AEF8-6D3966742275}">
      <dgm:prSet phldrT="[Texto]" custT="1"/>
      <dgm:spPr>
        <a:solidFill>
          <a:schemeClr val="accent5">
            <a:lumMod val="40000"/>
            <a:lumOff val="60000"/>
          </a:schemeClr>
        </a:solidFill>
        <a:ln w="12700"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1">
              <a:solidFill>
                <a:schemeClr val="accent5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Teste Lógico</a:t>
          </a:r>
        </a:p>
      </dgm:t>
    </dgm:pt>
    <dgm:pt modelId="{6B59159A-6804-4BFB-BDC5-BD3BBC3AD503}" type="parTrans" cxnId="{85BA55BC-0CF7-425E-975C-9365F439F954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6F654D7C-586D-4BD1-9D22-38D4F24D5839}" type="sibTrans" cxnId="{85BA55BC-0CF7-425E-975C-9365F439F954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8F05BCDB-F4F4-4DD1-8641-CBBD3D81A0F0}">
      <dgm:prSet phldrT="[Texto]" custT="1"/>
      <dgm:spPr>
        <a:solidFill>
          <a:srgbClr val="C6EFCE"/>
        </a:solidFill>
        <a:ln w="12700"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1">
              <a:solidFill>
                <a:srgbClr val="006100"/>
              </a:solidFill>
              <a:latin typeface="Segoe UI" panose="020B0502040204020203" pitchFamily="34" charset="0"/>
              <a:cs typeface="Segoe UI" panose="020B0502040204020203" pitchFamily="34" charset="0"/>
            </a:rPr>
            <a:t>Verdadeiro</a:t>
          </a:r>
        </a:p>
      </dgm:t>
    </dgm:pt>
    <dgm:pt modelId="{7772E3FC-C5E6-429C-99CB-AF3A7A88D2BC}" type="parTrans" cxnId="{4687FFFF-799E-47F4-9679-D02CDC694AB5}">
      <dgm:prSet custT="1"/>
      <dgm:spPr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0804BA2D-E5B0-45D5-89C8-BAEC5F9562D6}" type="sibTrans" cxnId="{4687FFFF-799E-47F4-9679-D02CDC694AB5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9CA76309-BD24-4E1B-95BF-7F9F4237F376}">
      <dgm:prSet phldrT="[Texto]" custT="1"/>
      <dgm:spPr>
        <a:solidFill>
          <a:srgbClr val="C6EFCE"/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0">
              <a:solidFill>
                <a:srgbClr val="006100"/>
              </a:solidFill>
              <a:latin typeface="Segoe UI" panose="020B0502040204020203" pitchFamily="34" charset="0"/>
              <a:cs typeface="Segoe UI" panose="020B0502040204020203" pitchFamily="34" charset="0"/>
            </a:rPr>
            <a:t>Texto: "Bolacha"</a:t>
          </a:r>
        </a:p>
      </dgm:t>
    </dgm:pt>
    <dgm:pt modelId="{5B459F54-7D1C-4519-B06E-F89D1E1F6AE4}" type="parTrans" cxnId="{E174B9B6-3604-422F-8D34-6B6D3F895E70}">
      <dgm:prSet custT="1"/>
      <dgm:spPr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4CEF612C-D7C2-4419-A86A-5E97F4C06887}" type="sibTrans" cxnId="{E174B9B6-3604-422F-8D34-6B6D3F895E70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5DF07402-252D-490B-8601-909040AD3CF6}">
      <dgm:prSet phldrT="[Texto]" custT="1"/>
      <dgm:spPr>
        <a:solidFill>
          <a:srgbClr val="C6EFCE"/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0">
              <a:solidFill>
                <a:srgbClr val="006100"/>
              </a:solidFill>
              <a:latin typeface="Segoe UI" panose="020B0502040204020203" pitchFamily="34" charset="0"/>
              <a:cs typeface="Segoe UI" panose="020B0502040204020203" pitchFamily="34" charset="0"/>
            </a:rPr>
            <a:t>Número: 50</a:t>
          </a:r>
        </a:p>
      </dgm:t>
    </dgm:pt>
    <dgm:pt modelId="{0D562606-ECE6-4C13-9536-3FD1253CF3A9}" type="parTrans" cxnId="{BF381CA9-EEBF-437D-A4F4-03BB05C1BE58}">
      <dgm:prSet custT="1"/>
      <dgm:spPr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9575E39F-C6A3-4B32-B22D-38A659D0EE2D}" type="sibTrans" cxnId="{BF381CA9-EEBF-437D-A4F4-03BB05C1BE58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A1A072D6-0194-42F5-8C60-7F49F9DDC5FA}">
      <dgm:prSet phldrT="[Texto]" custT="1"/>
      <dgm:spPr>
        <a:solidFill>
          <a:srgbClr val="FFC7CE"/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1">
              <a:solidFill>
                <a:srgbClr val="9C0006"/>
              </a:solidFill>
              <a:latin typeface="Segoe UI" panose="020B0502040204020203" pitchFamily="34" charset="0"/>
              <a:cs typeface="Segoe UI" panose="020B0502040204020203" pitchFamily="34" charset="0"/>
            </a:rPr>
            <a:t>Falso</a:t>
          </a:r>
        </a:p>
      </dgm:t>
    </dgm:pt>
    <dgm:pt modelId="{56A6BF9A-E61E-4A6B-8868-E0E2A6080C19}" type="parTrans" cxnId="{9E01A26E-6FD5-407E-B641-BEC309F36801}">
      <dgm:prSet custT="1"/>
      <dgm:spPr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4F5C91F1-2D39-4C69-957A-A85D09FF9974}" type="sibTrans" cxnId="{9E01A26E-6FD5-407E-B641-BEC309F36801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2BFFAF88-CB07-464A-A26B-4999D7A802D6}">
      <dgm:prSet phldrT="[Texto]" custT="1"/>
      <dgm:spPr>
        <a:solidFill>
          <a:srgbClr val="FFC7CE"/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0">
              <a:solidFill>
                <a:srgbClr val="9C0006"/>
              </a:solidFill>
              <a:latin typeface="Segoe UI" panose="020B0502040204020203" pitchFamily="34" charset="0"/>
              <a:cs typeface="Segoe UI" panose="020B0502040204020203" pitchFamily="34" charset="0"/>
            </a:rPr>
            <a:t>Texto: "Bolacha"</a:t>
          </a:r>
        </a:p>
      </dgm:t>
    </dgm:pt>
    <dgm:pt modelId="{4AA6E954-D29C-4396-B46F-B2D4463CF524}" type="parTrans" cxnId="{451D4BD3-1BDB-4E93-99B7-878D45C6A19E}">
      <dgm:prSet custT="1"/>
      <dgm:spPr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E3B6C9A0-BD77-49A7-95C7-89D15AF2AF00}" type="sibTrans" cxnId="{451D4BD3-1BDB-4E93-99B7-878D45C6A19E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2881BCF6-85FA-4F47-82B9-656627B47967}">
      <dgm:prSet phldrT="[Texto]" custT="1"/>
      <dgm:spPr>
        <a:solidFill>
          <a:srgbClr val="C6EFCE"/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0">
              <a:solidFill>
                <a:srgbClr val="006100"/>
              </a:solidFill>
              <a:latin typeface="Segoe UI" panose="020B0502040204020203" pitchFamily="34" charset="0"/>
              <a:cs typeface="Segoe UI" panose="020B0502040204020203" pitchFamily="34" charset="0"/>
            </a:rPr>
            <a:t>Célula: A5</a:t>
          </a:r>
        </a:p>
      </dgm:t>
    </dgm:pt>
    <dgm:pt modelId="{7BE4E698-5EF8-41C4-9C58-E145817688CE}" type="parTrans" cxnId="{2ECFB9E4-6A9F-4D97-9A0E-0B9EF7705E90}">
      <dgm:prSet custT="1"/>
      <dgm:spPr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D2EF0C19-D69D-45A8-BD6C-D541C1B19CE6}" type="sibTrans" cxnId="{2ECFB9E4-6A9F-4D97-9A0E-0B9EF7705E90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4BDB3DD0-BA4F-47C9-8255-86E69F7EBFE9}">
      <dgm:prSet phldrT="[Texto]" custT="1"/>
      <dgm:spPr>
        <a:solidFill>
          <a:srgbClr val="C6EFCE"/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0">
              <a:solidFill>
                <a:srgbClr val="006100"/>
              </a:solidFill>
              <a:latin typeface="Segoe UI" panose="020B0502040204020203" pitchFamily="34" charset="0"/>
              <a:cs typeface="Segoe UI" panose="020B0502040204020203" pitchFamily="34" charset="0"/>
            </a:rPr>
            <a:t>Fórmula: SOMA(A1:A10)</a:t>
          </a:r>
        </a:p>
      </dgm:t>
    </dgm:pt>
    <dgm:pt modelId="{011E231D-6141-4898-B997-E916E5E1C6E5}" type="parTrans" cxnId="{CC82B5B4-11F9-4C50-97CC-6176F848CC3F}">
      <dgm:prSet custT="1"/>
      <dgm:spPr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7DBFFF43-DD12-4FF7-845C-C317034D6F0E}" type="sibTrans" cxnId="{CC82B5B4-11F9-4C50-97CC-6176F848CC3F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CAF0CBD9-88ED-4ACD-BBE7-D93CE2E47C73}">
      <dgm:prSet phldrT="[Texto]" custT="1"/>
      <dgm:spPr>
        <a:solidFill>
          <a:srgbClr val="FFC7CE"/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0">
              <a:solidFill>
                <a:srgbClr val="9C0006"/>
              </a:solidFill>
              <a:latin typeface="Segoe UI" panose="020B0502040204020203" pitchFamily="34" charset="0"/>
              <a:cs typeface="Segoe UI" panose="020B0502040204020203" pitchFamily="34" charset="0"/>
            </a:rPr>
            <a:t>Número: 50</a:t>
          </a:r>
        </a:p>
      </dgm:t>
    </dgm:pt>
    <dgm:pt modelId="{3AB88AF9-F7C5-4680-A90A-133D4C6290F4}" type="parTrans" cxnId="{8A2D4239-D6D8-494C-BA39-A7A2F695629A}">
      <dgm:prSet custT="1"/>
      <dgm:spPr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71E125EC-03D0-49E3-9235-026F90EA7E5F}" type="sibTrans" cxnId="{8A2D4239-D6D8-494C-BA39-A7A2F695629A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D5366E9C-FBB3-4392-A9DE-F469AAFC4174}">
      <dgm:prSet phldrT="[Texto]" custT="1"/>
      <dgm:spPr>
        <a:solidFill>
          <a:srgbClr val="FFC7CE"/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0">
              <a:solidFill>
                <a:srgbClr val="9C0006"/>
              </a:solidFill>
              <a:latin typeface="Segoe UI" panose="020B0502040204020203" pitchFamily="34" charset="0"/>
              <a:cs typeface="Segoe UI" panose="020B0502040204020203" pitchFamily="34" charset="0"/>
            </a:rPr>
            <a:t>Célula: A5</a:t>
          </a:r>
        </a:p>
      </dgm:t>
    </dgm:pt>
    <dgm:pt modelId="{A3C68204-0DD3-4485-A004-92535DE2728C}" type="parTrans" cxnId="{C537FA3F-AA4C-4556-86C8-A7D16DBFDF57}">
      <dgm:prSet custT="1"/>
      <dgm:spPr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AEE4C254-7F19-4CE5-BB3C-33E0A59DADB6}" type="sibTrans" cxnId="{C537FA3F-AA4C-4556-86C8-A7D16DBFDF57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ED70CF36-896F-49A6-A546-B61B92044C57}">
      <dgm:prSet phldrT="[Texto]" custT="1"/>
      <dgm:spPr>
        <a:solidFill>
          <a:srgbClr val="FFC7CE"/>
        </a:solidFill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r>
            <a:rPr lang="pt-BR" sz="1200" b="0">
              <a:solidFill>
                <a:srgbClr val="9C0006"/>
              </a:solidFill>
              <a:latin typeface="Segoe UI" panose="020B0502040204020203" pitchFamily="34" charset="0"/>
              <a:cs typeface="Segoe UI" panose="020B0502040204020203" pitchFamily="34" charset="0"/>
            </a:rPr>
            <a:t>Fórmula: SOMA(A1:A10)</a:t>
          </a:r>
        </a:p>
      </dgm:t>
    </dgm:pt>
    <dgm:pt modelId="{1C1174BA-8E5D-4102-8DFB-7E83675B68A4}" type="parTrans" cxnId="{DF9FC073-C23B-456D-8D3A-38D3260D1C00}">
      <dgm:prSet custT="1"/>
      <dgm:spPr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C692A62F-D965-4BE7-BB41-5F10D4C9F9FD}" type="sibTrans" cxnId="{DF9FC073-C23B-456D-8D3A-38D3260D1C00}">
      <dgm:prSet/>
      <dgm:spPr/>
      <dgm:t>
        <a:bodyPr/>
        <a:lstStyle/>
        <a:p>
          <a:endParaRPr lang="pt-BR" sz="12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D5C92D97-BF4A-4D41-A71E-2D6A458D92DE}" type="pres">
      <dgm:prSet presAssocID="{551E2CD7-80B3-493E-ACAD-DA54B55D2609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24731F98-F1B7-4372-B08C-40AF4F9212B3}" type="pres">
      <dgm:prSet presAssocID="{3F6EF00B-D7E9-4D36-AEF8-6D3966742275}" presName="root1" presStyleCnt="0"/>
      <dgm:spPr/>
    </dgm:pt>
    <dgm:pt modelId="{28A7AC7E-490F-4B9C-92C6-FA2351579778}" type="pres">
      <dgm:prSet presAssocID="{3F6EF00B-D7E9-4D36-AEF8-6D3966742275}" presName="LevelOneTextNode" presStyleLbl="node0" presStyleIdx="0" presStyleCnt="1" custScaleX="194135" custScaleY="186566">
        <dgm:presLayoutVars>
          <dgm:chPref val="3"/>
        </dgm:presLayoutVars>
      </dgm:prSet>
      <dgm:spPr/>
    </dgm:pt>
    <dgm:pt modelId="{16C358A6-73D2-47D2-A5E4-6160D6879596}" type="pres">
      <dgm:prSet presAssocID="{3F6EF00B-D7E9-4D36-AEF8-6D3966742275}" presName="level2hierChild" presStyleCnt="0"/>
      <dgm:spPr/>
    </dgm:pt>
    <dgm:pt modelId="{18E77095-35C3-438D-9132-BC7E6DCA61F3}" type="pres">
      <dgm:prSet presAssocID="{7772E3FC-C5E6-429C-99CB-AF3A7A88D2BC}" presName="conn2-1" presStyleLbl="parChTrans1D2" presStyleIdx="0" presStyleCnt="2"/>
      <dgm:spPr/>
    </dgm:pt>
    <dgm:pt modelId="{39E1F50D-2671-4524-A95E-AB863F4AE1E9}" type="pres">
      <dgm:prSet presAssocID="{7772E3FC-C5E6-429C-99CB-AF3A7A88D2BC}" presName="connTx" presStyleLbl="parChTrans1D2" presStyleIdx="0" presStyleCnt="2"/>
      <dgm:spPr/>
    </dgm:pt>
    <dgm:pt modelId="{10247FFD-22CA-4B27-B19D-82C67BE6D163}" type="pres">
      <dgm:prSet presAssocID="{8F05BCDB-F4F4-4DD1-8641-CBBD3D81A0F0}" presName="root2" presStyleCnt="0"/>
      <dgm:spPr/>
    </dgm:pt>
    <dgm:pt modelId="{52A933FE-DE90-4E1E-81BC-32FAAC058A6D}" type="pres">
      <dgm:prSet presAssocID="{8F05BCDB-F4F4-4DD1-8641-CBBD3D81A0F0}" presName="LevelTwoTextNode" presStyleLbl="node2" presStyleIdx="0" presStyleCnt="2" custScaleX="194135" custScaleY="155308">
        <dgm:presLayoutVars>
          <dgm:chPref val="3"/>
        </dgm:presLayoutVars>
      </dgm:prSet>
      <dgm:spPr/>
    </dgm:pt>
    <dgm:pt modelId="{04DD3313-52FC-42D5-932F-614736C842A2}" type="pres">
      <dgm:prSet presAssocID="{8F05BCDB-F4F4-4DD1-8641-CBBD3D81A0F0}" presName="level3hierChild" presStyleCnt="0"/>
      <dgm:spPr/>
    </dgm:pt>
    <dgm:pt modelId="{FCABF195-F97A-4BDA-A709-58534CC83266}" type="pres">
      <dgm:prSet presAssocID="{5B459F54-7D1C-4519-B06E-F89D1E1F6AE4}" presName="conn2-1" presStyleLbl="parChTrans1D3" presStyleIdx="0" presStyleCnt="8"/>
      <dgm:spPr/>
    </dgm:pt>
    <dgm:pt modelId="{115EB72D-BE07-4E8B-85E4-C2A5C05DCFF1}" type="pres">
      <dgm:prSet presAssocID="{5B459F54-7D1C-4519-B06E-F89D1E1F6AE4}" presName="connTx" presStyleLbl="parChTrans1D3" presStyleIdx="0" presStyleCnt="8"/>
      <dgm:spPr/>
    </dgm:pt>
    <dgm:pt modelId="{B1298F36-C6EB-45DF-9B8F-FF0D319653D6}" type="pres">
      <dgm:prSet presAssocID="{9CA76309-BD24-4E1B-95BF-7F9F4237F376}" presName="root2" presStyleCnt="0"/>
      <dgm:spPr/>
    </dgm:pt>
    <dgm:pt modelId="{74830A2D-C69B-47C4-9ECE-BB23E816CD7E}" type="pres">
      <dgm:prSet presAssocID="{9CA76309-BD24-4E1B-95BF-7F9F4237F376}" presName="LevelTwoTextNode" presStyleLbl="node3" presStyleIdx="0" presStyleCnt="8" custScaleX="194135">
        <dgm:presLayoutVars>
          <dgm:chPref val="3"/>
        </dgm:presLayoutVars>
      </dgm:prSet>
      <dgm:spPr/>
    </dgm:pt>
    <dgm:pt modelId="{2345EBDB-DC36-4864-BCE8-C9177100FC16}" type="pres">
      <dgm:prSet presAssocID="{9CA76309-BD24-4E1B-95BF-7F9F4237F376}" presName="level3hierChild" presStyleCnt="0"/>
      <dgm:spPr/>
    </dgm:pt>
    <dgm:pt modelId="{819B162D-64DF-4950-82A5-47D0162E4399}" type="pres">
      <dgm:prSet presAssocID="{0D562606-ECE6-4C13-9536-3FD1253CF3A9}" presName="conn2-1" presStyleLbl="parChTrans1D3" presStyleIdx="1" presStyleCnt="8"/>
      <dgm:spPr/>
    </dgm:pt>
    <dgm:pt modelId="{4D35CA9C-81B0-472D-9A76-70140FF26FBB}" type="pres">
      <dgm:prSet presAssocID="{0D562606-ECE6-4C13-9536-3FD1253CF3A9}" presName="connTx" presStyleLbl="parChTrans1D3" presStyleIdx="1" presStyleCnt="8"/>
      <dgm:spPr/>
    </dgm:pt>
    <dgm:pt modelId="{453D9858-3F55-431D-85E7-4BBBC9C632FB}" type="pres">
      <dgm:prSet presAssocID="{5DF07402-252D-490B-8601-909040AD3CF6}" presName="root2" presStyleCnt="0"/>
      <dgm:spPr/>
    </dgm:pt>
    <dgm:pt modelId="{426CA64F-3C30-409F-BBC3-680F42796C88}" type="pres">
      <dgm:prSet presAssocID="{5DF07402-252D-490B-8601-909040AD3CF6}" presName="LevelTwoTextNode" presStyleLbl="node3" presStyleIdx="1" presStyleCnt="8" custScaleX="194135">
        <dgm:presLayoutVars>
          <dgm:chPref val="3"/>
        </dgm:presLayoutVars>
      </dgm:prSet>
      <dgm:spPr/>
    </dgm:pt>
    <dgm:pt modelId="{D30E1BCF-5C10-4B64-B65C-CE8D48472C8E}" type="pres">
      <dgm:prSet presAssocID="{5DF07402-252D-490B-8601-909040AD3CF6}" presName="level3hierChild" presStyleCnt="0"/>
      <dgm:spPr/>
    </dgm:pt>
    <dgm:pt modelId="{1373EA55-306A-46D6-978D-35DC30027F5C}" type="pres">
      <dgm:prSet presAssocID="{7BE4E698-5EF8-41C4-9C58-E145817688CE}" presName="conn2-1" presStyleLbl="parChTrans1D3" presStyleIdx="2" presStyleCnt="8"/>
      <dgm:spPr/>
    </dgm:pt>
    <dgm:pt modelId="{2A097337-D154-425B-8A32-6DF585D711E3}" type="pres">
      <dgm:prSet presAssocID="{7BE4E698-5EF8-41C4-9C58-E145817688CE}" presName="connTx" presStyleLbl="parChTrans1D3" presStyleIdx="2" presStyleCnt="8"/>
      <dgm:spPr/>
    </dgm:pt>
    <dgm:pt modelId="{B520E5F9-C0F6-4C58-9483-1B0E9A31F1A6}" type="pres">
      <dgm:prSet presAssocID="{2881BCF6-85FA-4F47-82B9-656627B47967}" presName="root2" presStyleCnt="0"/>
      <dgm:spPr/>
    </dgm:pt>
    <dgm:pt modelId="{9B8AE259-0B3D-4491-AE4B-82B57E88F290}" type="pres">
      <dgm:prSet presAssocID="{2881BCF6-85FA-4F47-82B9-656627B47967}" presName="LevelTwoTextNode" presStyleLbl="node3" presStyleIdx="2" presStyleCnt="8" custScaleX="194135">
        <dgm:presLayoutVars>
          <dgm:chPref val="3"/>
        </dgm:presLayoutVars>
      </dgm:prSet>
      <dgm:spPr/>
    </dgm:pt>
    <dgm:pt modelId="{ECC3DA0D-5248-41B1-B17F-36F32E33AC15}" type="pres">
      <dgm:prSet presAssocID="{2881BCF6-85FA-4F47-82B9-656627B47967}" presName="level3hierChild" presStyleCnt="0"/>
      <dgm:spPr/>
    </dgm:pt>
    <dgm:pt modelId="{EEE667AA-A04C-4484-A482-0C4D8EEBD5F4}" type="pres">
      <dgm:prSet presAssocID="{011E231D-6141-4898-B997-E916E5E1C6E5}" presName="conn2-1" presStyleLbl="parChTrans1D3" presStyleIdx="3" presStyleCnt="8"/>
      <dgm:spPr/>
    </dgm:pt>
    <dgm:pt modelId="{DD6E51C1-6B4D-47E7-83D8-FAA12525C713}" type="pres">
      <dgm:prSet presAssocID="{011E231D-6141-4898-B997-E916E5E1C6E5}" presName="connTx" presStyleLbl="parChTrans1D3" presStyleIdx="3" presStyleCnt="8"/>
      <dgm:spPr/>
    </dgm:pt>
    <dgm:pt modelId="{4ECFDC59-4D85-4B9D-B490-A87D9A435E2C}" type="pres">
      <dgm:prSet presAssocID="{4BDB3DD0-BA4F-47C9-8255-86E69F7EBFE9}" presName="root2" presStyleCnt="0"/>
      <dgm:spPr/>
    </dgm:pt>
    <dgm:pt modelId="{379E6C8B-C4BB-4609-9949-FF808A7F7345}" type="pres">
      <dgm:prSet presAssocID="{4BDB3DD0-BA4F-47C9-8255-86E69F7EBFE9}" presName="LevelTwoTextNode" presStyleLbl="node3" presStyleIdx="3" presStyleCnt="8" custScaleX="194135">
        <dgm:presLayoutVars>
          <dgm:chPref val="3"/>
        </dgm:presLayoutVars>
      </dgm:prSet>
      <dgm:spPr/>
    </dgm:pt>
    <dgm:pt modelId="{CC7E3B8C-C9FF-4299-A4AC-85594C8C0BB9}" type="pres">
      <dgm:prSet presAssocID="{4BDB3DD0-BA4F-47C9-8255-86E69F7EBFE9}" presName="level3hierChild" presStyleCnt="0"/>
      <dgm:spPr/>
    </dgm:pt>
    <dgm:pt modelId="{43887999-5FE9-4257-B22F-B7ADC3D9AC39}" type="pres">
      <dgm:prSet presAssocID="{56A6BF9A-E61E-4A6B-8868-E0E2A6080C19}" presName="conn2-1" presStyleLbl="parChTrans1D2" presStyleIdx="1" presStyleCnt="2"/>
      <dgm:spPr/>
    </dgm:pt>
    <dgm:pt modelId="{F56C255C-6C67-405D-9C5E-8A3B95AACE3D}" type="pres">
      <dgm:prSet presAssocID="{56A6BF9A-E61E-4A6B-8868-E0E2A6080C19}" presName="connTx" presStyleLbl="parChTrans1D2" presStyleIdx="1" presStyleCnt="2"/>
      <dgm:spPr/>
    </dgm:pt>
    <dgm:pt modelId="{20658A57-6901-466C-A2DC-165B00133C28}" type="pres">
      <dgm:prSet presAssocID="{A1A072D6-0194-42F5-8C60-7F49F9DDC5FA}" presName="root2" presStyleCnt="0"/>
      <dgm:spPr/>
    </dgm:pt>
    <dgm:pt modelId="{743FF965-34AC-4CB9-819A-2766C0E1280A}" type="pres">
      <dgm:prSet presAssocID="{A1A072D6-0194-42F5-8C60-7F49F9DDC5FA}" presName="LevelTwoTextNode" presStyleLbl="node2" presStyleIdx="1" presStyleCnt="2" custScaleX="194135" custScaleY="155308">
        <dgm:presLayoutVars>
          <dgm:chPref val="3"/>
        </dgm:presLayoutVars>
      </dgm:prSet>
      <dgm:spPr/>
    </dgm:pt>
    <dgm:pt modelId="{2BCA042E-43BB-4C3B-A1FD-036D187D5C2F}" type="pres">
      <dgm:prSet presAssocID="{A1A072D6-0194-42F5-8C60-7F49F9DDC5FA}" presName="level3hierChild" presStyleCnt="0"/>
      <dgm:spPr/>
    </dgm:pt>
    <dgm:pt modelId="{FAFF1DCF-69A2-41C0-AB68-17601477D22A}" type="pres">
      <dgm:prSet presAssocID="{4AA6E954-D29C-4396-B46F-B2D4463CF524}" presName="conn2-1" presStyleLbl="parChTrans1D3" presStyleIdx="4" presStyleCnt="8"/>
      <dgm:spPr/>
    </dgm:pt>
    <dgm:pt modelId="{EB8F9DDF-75EE-42E3-9ACE-49E5DFDCE0B1}" type="pres">
      <dgm:prSet presAssocID="{4AA6E954-D29C-4396-B46F-B2D4463CF524}" presName="connTx" presStyleLbl="parChTrans1D3" presStyleIdx="4" presStyleCnt="8"/>
      <dgm:spPr/>
    </dgm:pt>
    <dgm:pt modelId="{B1F2F552-2BBD-49BD-8BF6-E7AE3844D9FB}" type="pres">
      <dgm:prSet presAssocID="{2BFFAF88-CB07-464A-A26B-4999D7A802D6}" presName="root2" presStyleCnt="0"/>
      <dgm:spPr/>
    </dgm:pt>
    <dgm:pt modelId="{ADAD8726-9D04-4FFA-86F3-57960B34BBFE}" type="pres">
      <dgm:prSet presAssocID="{2BFFAF88-CB07-464A-A26B-4999D7A802D6}" presName="LevelTwoTextNode" presStyleLbl="node3" presStyleIdx="4" presStyleCnt="8" custScaleX="194135">
        <dgm:presLayoutVars>
          <dgm:chPref val="3"/>
        </dgm:presLayoutVars>
      </dgm:prSet>
      <dgm:spPr/>
    </dgm:pt>
    <dgm:pt modelId="{6E71C786-5402-4B56-BF7E-C60E1CDD446B}" type="pres">
      <dgm:prSet presAssocID="{2BFFAF88-CB07-464A-A26B-4999D7A802D6}" presName="level3hierChild" presStyleCnt="0"/>
      <dgm:spPr/>
    </dgm:pt>
    <dgm:pt modelId="{FA2A81A7-8688-45BC-BDE7-F8DE5CA7D917}" type="pres">
      <dgm:prSet presAssocID="{3AB88AF9-F7C5-4680-A90A-133D4C6290F4}" presName="conn2-1" presStyleLbl="parChTrans1D3" presStyleIdx="5" presStyleCnt="8"/>
      <dgm:spPr/>
    </dgm:pt>
    <dgm:pt modelId="{1F5EC81F-7C15-4648-8011-89211AC711F4}" type="pres">
      <dgm:prSet presAssocID="{3AB88AF9-F7C5-4680-A90A-133D4C6290F4}" presName="connTx" presStyleLbl="parChTrans1D3" presStyleIdx="5" presStyleCnt="8"/>
      <dgm:spPr/>
    </dgm:pt>
    <dgm:pt modelId="{18D10D0B-F632-4B57-A303-DC40438E4705}" type="pres">
      <dgm:prSet presAssocID="{CAF0CBD9-88ED-4ACD-BBE7-D93CE2E47C73}" presName="root2" presStyleCnt="0"/>
      <dgm:spPr/>
    </dgm:pt>
    <dgm:pt modelId="{56FE969E-6820-44A2-A105-F0380EDF0648}" type="pres">
      <dgm:prSet presAssocID="{CAF0CBD9-88ED-4ACD-BBE7-D93CE2E47C73}" presName="LevelTwoTextNode" presStyleLbl="node3" presStyleIdx="5" presStyleCnt="8" custScaleX="194135">
        <dgm:presLayoutVars>
          <dgm:chPref val="3"/>
        </dgm:presLayoutVars>
      </dgm:prSet>
      <dgm:spPr/>
    </dgm:pt>
    <dgm:pt modelId="{1D1CF205-2D7C-4DBD-840A-9CA9E1F5099B}" type="pres">
      <dgm:prSet presAssocID="{CAF0CBD9-88ED-4ACD-BBE7-D93CE2E47C73}" presName="level3hierChild" presStyleCnt="0"/>
      <dgm:spPr/>
    </dgm:pt>
    <dgm:pt modelId="{502B204C-2D44-4596-8242-69486FD980A3}" type="pres">
      <dgm:prSet presAssocID="{A3C68204-0DD3-4485-A004-92535DE2728C}" presName="conn2-1" presStyleLbl="parChTrans1D3" presStyleIdx="6" presStyleCnt="8"/>
      <dgm:spPr/>
    </dgm:pt>
    <dgm:pt modelId="{48342E3F-2C9F-428B-9C78-DBDD2721DB51}" type="pres">
      <dgm:prSet presAssocID="{A3C68204-0DD3-4485-A004-92535DE2728C}" presName="connTx" presStyleLbl="parChTrans1D3" presStyleIdx="6" presStyleCnt="8"/>
      <dgm:spPr/>
    </dgm:pt>
    <dgm:pt modelId="{8F51ADAC-61E4-437C-B0FC-5ACA25C819E5}" type="pres">
      <dgm:prSet presAssocID="{D5366E9C-FBB3-4392-A9DE-F469AAFC4174}" presName="root2" presStyleCnt="0"/>
      <dgm:spPr/>
    </dgm:pt>
    <dgm:pt modelId="{925DE1BE-B2B7-4B29-923E-1E6E7DAE8ADB}" type="pres">
      <dgm:prSet presAssocID="{D5366E9C-FBB3-4392-A9DE-F469AAFC4174}" presName="LevelTwoTextNode" presStyleLbl="node3" presStyleIdx="6" presStyleCnt="8" custScaleX="194135">
        <dgm:presLayoutVars>
          <dgm:chPref val="3"/>
        </dgm:presLayoutVars>
      </dgm:prSet>
      <dgm:spPr/>
    </dgm:pt>
    <dgm:pt modelId="{32A019AE-FABA-4D1D-8C1B-1FFFE4F59DCF}" type="pres">
      <dgm:prSet presAssocID="{D5366E9C-FBB3-4392-A9DE-F469AAFC4174}" presName="level3hierChild" presStyleCnt="0"/>
      <dgm:spPr/>
    </dgm:pt>
    <dgm:pt modelId="{E5D0CE76-6D1A-42B2-B40B-A51511A287D7}" type="pres">
      <dgm:prSet presAssocID="{1C1174BA-8E5D-4102-8DFB-7E83675B68A4}" presName="conn2-1" presStyleLbl="parChTrans1D3" presStyleIdx="7" presStyleCnt="8"/>
      <dgm:spPr/>
    </dgm:pt>
    <dgm:pt modelId="{998CF771-7853-4F66-995C-5548D11175C3}" type="pres">
      <dgm:prSet presAssocID="{1C1174BA-8E5D-4102-8DFB-7E83675B68A4}" presName="connTx" presStyleLbl="parChTrans1D3" presStyleIdx="7" presStyleCnt="8"/>
      <dgm:spPr/>
    </dgm:pt>
    <dgm:pt modelId="{A7C15E65-0AAB-48B3-93AC-536299D677BF}" type="pres">
      <dgm:prSet presAssocID="{ED70CF36-896F-49A6-A546-B61B92044C57}" presName="root2" presStyleCnt="0"/>
      <dgm:spPr/>
    </dgm:pt>
    <dgm:pt modelId="{5482F196-0BE4-4D67-808D-1CB020E414F9}" type="pres">
      <dgm:prSet presAssocID="{ED70CF36-896F-49A6-A546-B61B92044C57}" presName="LevelTwoTextNode" presStyleLbl="node3" presStyleIdx="7" presStyleCnt="8" custScaleX="194135">
        <dgm:presLayoutVars>
          <dgm:chPref val="3"/>
        </dgm:presLayoutVars>
      </dgm:prSet>
      <dgm:spPr/>
    </dgm:pt>
    <dgm:pt modelId="{EACEE119-DA3A-40F4-8ABF-4531DF5E39CF}" type="pres">
      <dgm:prSet presAssocID="{ED70CF36-896F-49A6-A546-B61B92044C57}" presName="level3hierChild" presStyleCnt="0"/>
      <dgm:spPr/>
    </dgm:pt>
  </dgm:ptLst>
  <dgm:cxnLst>
    <dgm:cxn modelId="{01219B03-7A7E-4518-BF6B-641A33A8C86F}" type="presOf" srcId="{5B459F54-7D1C-4519-B06E-F89D1E1F6AE4}" destId="{FCABF195-F97A-4BDA-A709-58534CC83266}" srcOrd="0" destOrd="0" presId="urn:microsoft.com/office/officeart/2005/8/layout/hierarchy2"/>
    <dgm:cxn modelId="{B84B0C09-2AE5-4315-BFCF-CC7D58D21FF5}" type="presOf" srcId="{7772E3FC-C5E6-429C-99CB-AF3A7A88D2BC}" destId="{18E77095-35C3-438D-9132-BC7E6DCA61F3}" srcOrd="0" destOrd="0" presId="urn:microsoft.com/office/officeart/2005/8/layout/hierarchy2"/>
    <dgm:cxn modelId="{AD7EA917-318A-4101-913C-8C3439A3E204}" type="presOf" srcId="{CAF0CBD9-88ED-4ACD-BBE7-D93CE2E47C73}" destId="{56FE969E-6820-44A2-A105-F0380EDF0648}" srcOrd="0" destOrd="0" presId="urn:microsoft.com/office/officeart/2005/8/layout/hierarchy2"/>
    <dgm:cxn modelId="{37EDAA1B-8420-46E7-8DFD-2E1BF2C52D97}" type="presOf" srcId="{4AA6E954-D29C-4396-B46F-B2D4463CF524}" destId="{EB8F9DDF-75EE-42E3-9ACE-49E5DFDCE0B1}" srcOrd="1" destOrd="0" presId="urn:microsoft.com/office/officeart/2005/8/layout/hierarchy2"/>
    <dgm:cxn modelId="{20CD6025-2564-43B8-B6D0-F27A838C6929}" type="presOf" srcId="{ED70CF36-896F-49A6-A546-B61B92044C57}" destId="{5482F196-0BE4-4D67-808D-1CB020E414F9}" srcOrd="0" destOrd="0" presId="urn:microsoft.com/office/officeart/2005/8/layout/hierarchy2"/>
    <dgm:cxn modelId="{EF9D6A29-8F04-4AA1-A37C-3F42C88A649E}" type="presOf" srcId="{4AA6E954-D29C-4396-B46F-B2D4463CF524}" destId="{FAFF1DCF-69A2-41C0-AB68-17601477D22A}" srcOrd="0" destOrd="0" presId="urn:microsoft.com/office/officeart/2005/8/layout/hierarchy2"/>
    <dgm:cxn modelId="{1E07A42E-4E75-4C0A-9624-85AA3BDFB5DA}" type="presOf" srcId="{D5366E9C-FBB3-4392-A9DE-F469AAFC4174}" destId="{925DE1BE-B2B7-4B29-923E-1E6E7DAE8ADB}" srcOrd="0" destOrd="0" presId="urn:microsoft.com/office/officeart/2005/8/layout/hierarchy2"/>
    <dgm:cxn modelId="{E6E1A231-595C-47E7-BF32-0319406FF245}" type="presOf" srcId="{7BE4E698-5EF8-41C4-9C58-E145817688CE}" destId="{1373EA55-306A-46D6-978D-35DC30027F5C}" srcOrd="0" destOrd="0" presId="urn:microsoft.com/office/officeart/2005/8/layout/hierarchy2"/>
    <dgm:cxn modelId="{34E36032-45DC-4FB7-9EEF-63DDA2FB1273}" type="presOf" srcId="{0D562606-ECE6-4C13-9536-3FD1253CF3A9}" destId="{4D35CA9C-81B0-472D-9A76-70140FF26FBB}" srcOrd="1" destOrd="0" presId="urn:microsoft.com/office/officeart/2005/8/layout/hierarchy2"/>
    <dgm:cxn modelId="{8BA55E35-F0F3-45C9-8DAD-3FAE01A00E95}" type="presOf" srcId="{3F6EF00B-D7E9-4D36-AEF8-6D3966742275}" destId="{28A7AC7E-490F-4B9C-92C6-FA2351579778}" srcOrd="0" destOrd="0" presId="urn:microsoft.com/office/officeart/2005/8/layout/hierarchy2"/>
    <dgm:cxn modelId="{D9D6D136-A484-4263-9A49-C48358FD6AC1}" type="presOf" srcId="{011E231D-6141-4898-B997-E916E5E1C6E5}" destId="{DD6E51C1-6B4D-47E7-83D8-FAA12525C713}" srcOrd="1" destOrd="0" presId="urn:microsoft.com/office/officeart/2005/8/layout/hierarchy2"/>
    <dgm:cxn modelId="{8A2D4239-D6D8-494C-BA39-A7A2F695629A}" srcId="{A1A072D6-0194-42F5-8C60-7F49F9DDC5FA}" destId="{CAF0CBD9-88ED-4ACD-BBE7-D93CE2E47C73}" srcOrd="1" destOrd="0" parTransId="{3AB88AF9-F7C5-4680-A90A-133D4C6290F4}" sibTransId="{71E125EC-03D0-49E3-9235-026F90EA7E5F}"/>
    <dgm:cxn modelId="{C537FA3F-AA4C-4556-86C8-A7D16DBFDF57}" srcId="{A1A072D6-0194-42F5-8C60-7F49F9DDC5FA}" destId="{D5366E9C-FBB3-4392-A9DE-F469AAFC4174}" srcOrd="2" destOrd="0" parTransId="{A3C68204-0DD3-4485-A004-92535DE2728C}" sibTransId="{AEE4C254-7F19-4CE5-BB3C-33E0A59DADB6}"/>
    <dgm:cxn modelId="{EB08A946-0CA6-4AE9-B5F4-3FFBE4D38777}" type="presOf" srcId="{2881BCF6-85FA-4F47-82B9-656627B47967}" destId="{9B8AE259-0B3D-4491-AE4B-82B57E88F290}" srcOrd="0" destOrd="0" presId="urn:microsoft.com/office/officeart/2005/8/layout/hierarchy2"/>
    <dgm:cxn modelId="{EE47AE47-2E90-43C2-AF0E-65F038B25C33}" type="presOf" srcId="{2BFFAF88-CB07-464A-A26B-4999D7A802D6}" destId="{ADAD8726-9D04-4FFA-86F3-57960B34BBFE}" srcOrd="0" destOrd="0" presId="urn:microsoft.com/office/officeart/2005/8/layout/hierarchy2"/>
    <dgm:cxn modelId="{1305344B-C23A-48C2-B443-DBD3ECB6F029}" type="presOf" srcId="{8F05BCDB-F4F4-4DD1-8641-CBBD3D81A0F0}" destId="{52A933FE-DE90-4E1E-81BC-32FAAC058A6D}" srcOrd="0" destOrd="0" presId="urn:microsoft.com/office/officeart/2005/8/layout/hierarchy2"/>
    <dgm:cxn modelId="{9E01A26E-6FD5-407E-B641-BEC309F36801}" srcId="{3F6EF00B-D7E9-4D36-AEF8-6D3966742275}" destId="{A1A072D6-0194-42F5-8C60-7F49F9DDC5FA}" srcOrd="1" destOrd="0" parTransId="{56A6BF9A-E61E-4A6B-8868-E0E2A6080C19}" sibTransId="{4F5C91F1-2D39-4C69-957A-A85D09FF9974}"/>
    <dgm:cxn modelId="{DF9FC073-C23B-456D-8D3A-38D3260D1C00}" srcId="{A1A072D6-0194-42F5-8C60-7F49F9DDC5FA}" destId="{ED70CF36-896F-49A6-A546-B61B92044C57}" srcOrd="3" destOrd="0" parTransId="{1C1174BA-8E5D-4102-8DFB-7E83675B68A4}" sibTransId="{C692A62F-D965-4BE7-BB41-5F10D4C9F9FD}"/>
    <dgm:cxn modelId="{1B4EBDA0-A31B-4D81-B9F2-5DF884B91EF5}" type="presOf" srcId="{56A6BF9A-E61E-4A6B-8868-E0E2A6080C19}" destId="{F56C255C-6C67-405D-9C5E-8A3B95AACE3D}" srcOrd="1" destOrd="0" presId="urn:microsoft.com/office/officeart/2005/8/layout/hierarchy2"/>
    <dgm:cxn modelId="{F22A17A6-58CA-4B5C-A1F1-E73BF87E0C61}" type="presOf" srcId="{7772E3FC-C5E6-429C-99CB-AF3A7A88D2BC}" destId="{39E1F50D-2671-4524-A95E-AB863F4AE1E9}" srcOrd="1" destOrd="0" presId="urn:microsoft.com/office/officeart/2005/8/layout/hierarchy2"/>
    <dgm:cxn modelId="{BF381CA9-EEBF-437D-A4F4-03BB05C1BE58}" srcId="{8F05BCDB-F4F4-4DD1-8641-CBBD3D81A0F0}" destId="{5DF07402-252D-490B-8601-909040AD3CF6}" srcOrd="1" destOrd="0" parTransId="{0D562606-ECE6-4C13-9536-3FD1253CF3A9}" sibTransId="{9575E39F-C6A3-4B32-B22D-38A659D0EE2D}"/>
    <dgm:cxn modelId="{BE7C61AE-0D1F-4C69-AEA3-91DD43A62F76}" type="presOf" srcId="{3AB88AF9-F7C5-4680-A90A-133D4C6290F4}" destId="{FA2A81A7-8688-45BC-BDE7-F8DE5CA7D917}" srcOrd="0" destOrd="0" presId="urn:microsoft.com/office/officeart/2005/8/layout/hierarchy2"/>
    <dgm:cxn modelId="{DEBBF7B0-7948-4BF0-B3C3-998AC638314D}" type="presOf" srcId="{4BDB3DD0-BA4F-47C9-8255-86E69F7EBFE9}" destId="{379E6C8B-C4BB-4609-9949-FF808A7F7345}" srcOrd="0" destOrd="0" presId="urn:microsoft.com/office/officeart/2005/8/layout/hierarchy2"/>
    <dgm:cxn modelId="{D849C8B2-5414-4235-80A3-09CE4DDA4729}" type="presOf" srcId="{011E231D-6141-4898-B997-E916E5E1C6E5}" destId="{EEE667AA-A04C-4484-A482-0C4D8EEBD5F4}" srcOrd="0" destOrd="0" presId="urn:microsoft.com/office/officeart/2005/8/layout/hierarchy2"/>
    <dgm:cxn modelId="{CC82B5B4-11F9-4C50-97CC-6176F848CC3F}" srcId="{8F05BCDB-F4F4-4DD1-8641-CBBD3D81A0F0}" destId="{4BDB3DD0-BA4F-47C9-8255-86E69F7EBFE9}" srcOrd="3" destOrd="0" parTransId="{011E231D-6141-4898-B997-E916E5E1C6E5}" sibTransId="{7DBFFF43-DD12-4FF7-845C-C317034D6F0E}"/>
    <dgm:cxn modelId="{6A2C6BB5-8575-45D0-A77C-20BABBE8F727}" type="presOf" srcId="{5DF07402-252D-490B-8601-909040AD3CF6}" destId="{426CA64F-3C30-409F-BBC3-680F42796C88}" srcOrd="0" destOrd="0" presId="urn:microsoft.com/office/officeart/2005/8/layout/hierarchy2"/>
    <dgm:cxn modelId="{007F78B5-34DA-49EF-95C3-A699A4859379}" type="presOf" srcId="{A3C68204-0DD3-4485-A004-92535DE2728C}" destId="{48342E3F-2C9F-428B-9C78-DBDD2721DB51}" srcOrd="1" destOrd="0" presId="urn:microsoft.com/office/officeart/2005/8/layout/hierarchy2"/>
    <dgm:cxn modelId="{E174B9B6-3604-422F-8D34-6B6D3F895E70}" srcId="{8F05BCDB-F4F4-4DD1-8641-CBBD3D81A0F0}" destId="{9CA76309-BD24-4E1B-95BF-7F9F4237F376}" srcOrd="0" destOrd="0" parTransId="{5B459F54-7D1C-4519-B06E-F89D1E1F6AE4}" sibTransId="{4CEF612C-D7C2-4419-A86A-5E97F4C06887}"/>
    <dgm:cxn modelId="{85BA55BC-0CF7-425E-975C-9365F439F954}" srcId="{551E2CD7-80B3-493E-ACAD-DA54B55D2609}" destId="{3F6EF00B-D7E9-4D36-AEF8-6D3966742275}" srcOrd="0" destOrd="0" parTransId="{6B59159A-6804-4BFB-BDC5-BD3BBC3AD503}" sibTransId="{6F654D7C-586D-4BD1-9D22-38D4F24D5839}"/>
    <dgm:cxn modelId="{A7E59DC4-6639-4F13-8F67-F9C5E68DCA64}" type="presOf" srcId="{551E2CD7-80B3-493E-ACAD-DA54B55D2609}" destId="{D5C92D97-BF4A-4D41-A71E-2D6A458D92DE}" srcOrd="0" destOrd="0" presId="urn:microsoft.com/office/officeart/2005/8/layout/hierarchy2"/>
    <dgm:cxn modelId="{C6A1A4C5-1F11-48D7-A028-244CC52A4CB9}" type="presOf" srcId="{56A6BF9A-E61E-4A6B-8868-E0E2A6080C19}" destId="{43887999-5FE9-4257-B22F-B7ADC3D9AC39}" srcOrd="0" destOrd="0" presId="urn:microsoft.com/office/officeart/2005/8/layout/hierarchy2"/>
    <dgm:cxn modelId="{C99C3FC8-C646-4C45-8AB2-B2A27DDA36B4}" type="presOf" srcId="{7BE4E698-5EF8-41C4-9C58-E145817688CE}" destId="{2A097337-D154-425B-8A32-6DF585D711E3}" srcOrd="1" destOrd="0" presId="urn:microsoft.com/office/officeart/2005/8/layout/hierarchy2"/>
    <dgm:cxn modelId="{90483DC9-844C-4A1C-B40B-D7C12F2B1C33}" type="presOf" srcId="{0D562606-ECE6-4C13-9536-3FD1253CF3A9}" destId="{819B162D-64DF-4950-82A5-47D0162E4399}" srcOrd="0" destOrd="0" presId="urn:microsoft.com/office/officeart/2005/8/layout/hierarchy2"/>
    <dgm:cxn modelId="{79CBEED1-97F5-4116-9BB6-39BCEF3571C5}" type="presOf" srcId="{3AB88AF9-F7C5-4680-A90A-133D4C6290F4}" destId="{1F5EC81F-7C15-4648-8011-89211AC711F4}" srcOrd="1" destOrd="0" presId="urn:microsoft.com/office/officeart/2005/8/layout/hierarchy2"/>
    <dgm:cxn modelId="{19A039D2-A990-43BF-AE07-3C3CB48F6650}" type="presOf" srcId="{A1A072D6-0194-42F5-8C60-7F49F9DDC5FA}" destId="{743FF965-34AC-4CB9-819A-2766C0E1280A}" srcOrd="0" destOrd="0" presId="urn:microsoft.com/office/officeart/2005/8/layout/hierarchy2"/>
    <dgm:cxn modelId="{451D4BD3-1BDB-4E93-99B7-878D45C6A19E}" srcId="{A1A072D6-0194-42F5-8C60-7F49F9DDC5FA}" destId="{2BFFAF88-CB07-464A-A26B-4999D7A802D6}" srcOrd="0" destOrd="0" parTransId="{4AA6E954-D29C-4396-B46F-B2D4463CF524}" sibTransId="{E3B6C9A0-BD77-49A7-95C7-89D15AF2AF00}"/>
    <dgm:cxn modelId="{0845B7DA-D33B-491A-B17E-9ED5B38C28E4}" type="presOf" srcId="{1C1174BA-8E5D-4102-8DFB-7E83675B68A4}" destId="{E5D0CE76-6D1A-42B2-B40B-A51511A287D7}" srcOrd="0" destOrd="0" presId="urn:microsoft.com/office/officeart/2005/8/layout/hierarchy2"/>
    <dgm:cxn modelId="{E9B2C8DE-FEAE-4877-B660-DBB1C7DA08F1}" type="presOf" srcId="{5B459F54-7D1C-4519-B06E-F89D1E1F6AE4}" destId="{115EB72D-BE07-4E8B-85E4-C2A5C05DCFF1}" srcOrd="1" destOrd="0" presId="urn:microsoft.com/office/officeart/2005/8/layout/hierarchy2"/>
    <dgm:cxn modelId="{2ECFB9E4-6A9F-4D97-9A0E-0B9EF7705E90}" srcId="{8F05BCDB-F4F4-4DD1-8641-CBBD3D81A0F0}" destId="{2881BCF6-85FA-4F47-82B9-656627B47967}" srcOrd="2" destOrd="0" parTransId="{7BE4E698-5EF8-41C4-9C58-E145817688CE}" sibTransId="{D2EF0C19-D69D-45A8-BD6C-D541C1B19CE6}"/>
    <dgm:cxn modelId="{07865CE6-7CE9-49EB-81D3-3E17CFB0F3BC}" type="presOf" srcId="{1C1174BA-8E5D-4102-8DFB-7E83675B68A4}" destId="{998CF771-7853-4F66-995C-5548D11175C3}" srcOrd="1" destOrd="0" presId="urn:microsoft.com/office/officeart/2005/8/layout/hierarchy2"/>
    <dgm:cxn modelId="{AFDE99F0-409C-4423-8E5B-B00B0958D140}" type="presOf" srcId="{A3C68204-0DD3-4485-A004-92535DE2728C}" destId="{502B204C-2D44-4596-8242-69486FD980A3}" srcOrd="0" destOrd="0" presId="urn:microsoft.com/office/officeart/2005/8/layout/hierarchy2"/>
    <dgm:cxn modelId="{C77955FD-E9EA-43B5-85EA-9FCE9567FDCF}" type="presOf" srcId="{9CA76309-BD24-4E1B-95BF-7F9F4237F376}" destId="{74830A2D-C69B-47C4-9ECE-BB23E816CD7E}" srcOrd="0" destOrd="0" presId="urn:microsoft.com/office/officeart/2005/8/layout/hierarchy2"/>
    <dgm:cxn modelId="{4687FFFF-799E-47F4-9679-D02CDC694AB5}" srcId="{3F6EF00B-D7E9-4D36-AEF8-6D3966742275}" destId="{8F05BCDB-F4F4-4DD1-8641-CBBD3D81A0F0}" srcOrd="0" destOrd="0" parTransId="{7772E3FC-C5E6-429C-99CB-AF3A7A88D2BC}" sibTransId="{0804BA2D-E5B0-45D5-89C8-BAEC5F9562D6}"/>
    <dgm:cxn modelId="{B0503AC7-B98E-4802-A669-DCBAEEAA441A}" type="presParOf" srcId="{D5C92D97-BF4A-4D41-A71E-2D6A458D92DE}" destId="{24731F98-F1B7-4372-B08C-40AF4F9212B3}" srcOrd="0" destOrd="0" presId="urn:microsoft.com/office/officeart/2005/8/layout/hierarchy2"/>
    <dgm:cxn modelId="{8AB584B7-28F4-41DB-B9D3-03758B8C0360}" type="presParOf" srcId="{24731F98-F1B7-4372-B08C-40AF4F9212B3}" destId="{28A7AC7E-490F-4B9C-92C6-FA2351579778}" srcOrd="0" destOrd="0" presId="urn:microsoft.com/office/officeart/2005/8/layout/hierarchy2"/>
    <dgm:cxn modelId="{2C9AAB25-7913-4199-AEB5-AD1D0DA1A985}" type="presParOf" srcId="{24731F98-F1B7-4372-B08C-40AF4F9212B3}" destId="{16C358A6-73D2-47D2-A5E4-6160D6879596}" srcOrd="1" destOrd="0" presId="urn:microsoft.com/office/officeart/2005/8/layout/hierarchy2"/>
    <dgm:cxn modelId="{269EFCC7-F346-4979-B9F7-71762009217E}" type="presParOf" srcId="{16C358A6-73D2-47D2-A5E4-6160D6879596}" destId="{18E77095-35C3-438D-9132-BC7E6DCA61F3}" srcOrd="0" destOrd="0" presId="urn:microsoft.com/office/officeart/2005/8/layout/hierarchy2"/>
    <dgm:cxn modelId="{FCCF06F7-8FA6-47EB-A998-EA60096621E2}" type="presParOf" srcId="{18E77095-35C3-438D-9132-BC7E6DCA61F3}" destId="{39E1F50D-2671-4524-A95E-AB863F4AE1E9}" srcOrd="0" destOrd="0" presId="urn:microsoft.com/office/officeart/2005/8/layout/hierarchy2"/>
    <dgm:cxn modelId="{222D6251-8A57-443D-A379-FFF9B978938F}" type="presParOf" srcId="{16C358A6-73D2-47D2-A5E4-6160D6879596}" destId="{10247FFD-22CA-4B27-B19D-82C67BE6D163}" srcOrd="1" destOrd="0" presId="urn:microsoft.com/office/officeart/2005/8/layout/hierarchy2"/>
    <dgm:cxn modelId="{D6D2E291-BC93-4FC0-92FA-498C49A692CB}" type="presParOf" srcId="{10247FFD-22CA-4B27-B19D-82C67BE6D163}" destId="{52A933FE-DE90-4E1E-81BC-32FAAC058A6D}" srcOrd="0" destOrd="0" presId="urn:microsoft.com/office/officeart/2005/8/layout/hierarchy2"/>
    <dgm:cxn modelId="{D47383C9-E051-4BEF-96C5-8F44F21BDF9F}" type="presParOf" srcId="{10247FFD-22CA-4B27-B19D-82C67BE6D163}" destId="{04DD3313-52FC-42D5-932F-614736C842A2}" srcOrd="1" destOrd="0" presId="urn:microsoft.com/office/officeart/2005/8/layout/hierarchy2"/>
    <dgm:cxn modelId="{9DE97523-72C5-4D1C-85A8-701AD7059B8B}" type="presParOf" srcId="{04DD3313-52FC-42D5-932F-614736C842A2}" destId="{FCABF195-F97A-4BDA-A709-58534CC83266}" srcOrd="0" destOrd="0" presId="urn:microsoft.com/office/officeart/2005/8/layout/hierarchy2"/>
    <dgm:cxn modelId="{C7A83EFB-FE62-4A9A-9283-236799921B32}" type="presParOf" srcId="{FCABF195-F97A-4BDA-A709-58534CC83266}" destId="{115EB72D-BE07-4E8B-85E4-C2A5C05DCFF1}" srcOrd="0" destOrd="0" presId="urn:microsoft.com/office/officeart/2005/8/layout/hierarchy2"/>
    <dgm:cxn modelId="{F48559CD-52EB-4F1D-BE61-0200ACFC33C2}" type="presParOf" srcId="{04DD3313-52FC-42D5-932F-614736C842A2}" destId="{B1298F36-C6EB-45DF-9B8F-FF0D319653D6}" srcOrd="1" destOrd="0" presId="urn:microsoft.com/office/officeart/2005/8/layout/hierarchy2"/>
    <dgm:cxn modelId="{C61E50BC-201A-455B-98AD-0A8764733830}" type="presParOf" srcId="{B1298F36-C6EB-45DF-9B8F-FF0D319653D6}" destId="{74830A2D-C69B-47C4-9ECE-BB23E816CD7E}" srcOrd="0" destOrd="0" presId="urn:microsoft.com/office/officeart/2005/8/layout/hierarchy2"/>
    <dgm:cxn modelId="{6A29C4C4-D92A-4AFE-AE7F-8540A58D8E16}" type="presParOf" srcId="{B1298F36-C6EB-45DF-9B8F-FF0D319653D6}" destId="{2345EBDB-DC36-4864-BCE8-C9177100FC16}" srcOrd="1" destOrd="0" presId="urn:microsoft.com/office/officeart/2005/8/layout/hierarchy2"/>
    <dgm:cxn modelId="{5FC1902D-D930-44EF-88C7-19BC0D606491}" type="presParOf" srcId="{04DD3313-52FC-42D5-932F-614736C842A2}" destId="{819B162D-64DF-4950-82A5-47D0162E4399}" srcOrd="2" destOrd="0" presId="urn:microsoft.com/office/officeart/2005/8/layout/hierarchy2"/>
    <dgm:cxn modelId="{6386C1CB-15B2-4011-B04B-D6CAD456C10A}" type="presParOf" srcId="{819B162D-64DF-4950-82A5-47D0162E4399}" destId="{4D35CA9C-81B0-472D-9A76-70140FF26FBB}" srcOrd="0" destOrd="0" presId="urn:microsoft.com/office/officeart/2005/8/layout/hierarchy2"/>
    <dgm:cxn modelId="{75F46175-5AFF-4B36-9B51-7F71255B1FAF}" type="presParOf" srcId="{04DD3313-52FC-42D5-932F-614736C842A2}" destId="{453D9858-3F55-431D-85E7-4BBBC9C632FB}" srcOrd="3" destOrd="0" presId="urn:microsoft.com/office/officeart/2005/8/layout/hierarchy2"/>
    <dgm:cxn modelId="{1255F9EE-F7F7-43F4-902C-4EFB9C267046}" type="presParOf" srcId="{453D9858-3F55-431D-85E7-4BBBC9C632FB}" destId="{426CA64F-3C30-409F-BBC3-680F42796C88}" srcOrd="0" destOrd="0" presId="urn:microsoft.com/office/officeart/2005/8/layout/hierarchy2"/>
    <dgm:cxn modelId="{29BBAC53-B020-4CEE-8E96-E4B5A73A8A88}" type="presParOf" srcId="{453D9858-3F55-431D-85E7-4BBBC9C632FB}" destId="{D30E1BCF-5C10-4B64-B65C-CE8D48472C8E}" srcOrd="1" destOrd="0" presId="urn:microsoft.com/office/officeart/2005/8/layout/hierarchy2"/>
    <dgm:cxn modelId="{E0D4903F-A73F-4D34-9FBF-0D273A4B2271}" type="presParOf" srcId="{04DD3313-52FC-42D5-932F-614736C842A2}" destId="{1373EA55-306A-46D6-978D-35DC30027F5C}" srcOrd="4" destOrd="0" presId="urn:microsoft.com/office/officeart/2005/8/layout/hierarchy2"/>
    <dgm:cxn modelId="{47203B05-DA6F-446E-AC3B-BA24F6897409}" type="presParOf" srcId="{1373EA55-306A-46D6-978D-35DC30027F5C}" destId="{2A097337-D154-425B-8A32-6DF585D711E3}" srcOrd="0" destOrd="0" presId="urn:microsoft.com/office/officeart/2005/8/layout/hierarchy2"/>
    <dgm:cxn modelId="{7702827A-9EE9-4B8A-B7B7-C49C7DE57C0F}" type="presParOf" srcId="{04DD3313-52FC-42D5-932F-614736C842A2}" destId="{B520E5F9-C0F6-4C58-9483-1B0E9A31F1A6}" srcOrd="5" destOrd="0" presId="urn:microsoft.com/office/officeart/2005/8/layout/hierarchy2"/>
    <dgm:cxn modelId="{B2F6F9A0-B1AD-45E8-9FEE-514C9C9B216A}" type="presParOf" srcId="{B520E5F9-C0F6-4C58-9483-1B0E9A31F1A6}" destId="{9B8AE259-0B3D-4491-AE4B-82B57E88F290}" srcOrd="0" destOrd="0" presId="urn:microsoft.com/office/officeart/2005/8/layout/hierarchy2"/>
    <dgm:cxn modelId="{4C3C47EA-6AC3-44BD-B0CF-F36ADC63691C}" type="presParOf" srcId="{B520E5F9-C0F6-4C58-9483-1B0E9A31F1A6}" destId="{ECC3DA0D-5248-41B1-B17F-36F32E33AC15}" srcOrd="1" destOrd="0" presId="urn:microsoft.com/office/officeart/2005/8/layout/hierarchy2"/>
    <dgm:cxn modelId="{6D867912-9D50-413E-B0A3-B7DFCBB45CD9}" type="presParOf" srcId="{04DD3313-52FC-42D5-932F-614736C842A2}" destId="{EEE667AA-A04C-4484-A482-0C4D8EEBD5F4}" srcOrd="6" destOrd="0" presId="urn:microsoft.com/office/officeart/2005/8/layout/hierarchy2"/>
    <dgm:cxn modelId="{9DB9C122-5F8C-44F5-AB3F-182E23F59171}" type="presParOf" srcId="{EEE667AA-A04C-4484-A482-0C4D8EEBD5F4}" destId="{DD6E51C1-6B4D-47E7-83D8-FAA12525C713}" srcOrd="0" destOrd="0" presId="urn:microsoft.com/office/officeart/2005/8/layout/hierarchy2"/>
    <dgm:cxn modelId="{0D5D8133-07FE-45AC-835A-B36BB046747D}" type="presParOf" srcId="{04DD3313-52FC-42D5-932F-614736C842A2}" destId="{4ECFDC59-4D85-4B9D-B490-A87D9A435E2C}" srcOrd="7" destOrd="0" presId="urn:microsoft.com/office/officeart/2005/8/layout/hierarchy2"/>
    <dgm:cxn modelId="{10CA3519-8F54-4328-8E67-BDF3FD034C4D}" type="presParOf" srcId="{4ECFDC59-4D85-4B9D-B490-A87D9A435E2C}" destId="{379E6C8B-C4BB-4609-9949-FF808A7F7345}" srcOrd="0" destOrd="0" presId="urn:microsoft.com/office/officeart/2005/8/layout/hierarchy2"/>
    <dgm:cxn modelId="{2D599901-5557-437B-A9EE-92FC06533888}" type="presParOf" srcId="{4ECFDC59-4D85-4B9D-B490-A87D9A435E2C}" destId="{CC7E3B8C-C9FF-4299-A4AC-85594C8C0BB9}" srcOrd="1" destOrd="0" presId="urn:microsoft.com/office/officeart/2005/8/layout/hierarchy2"/>
    <dgm:cxn modelId="{AAD08CA2-29F1-4560-8B4E-E2430664FB94}" type="presParOf" srcId="{16C358A6-73D2-47D2-A5E4-6160D6879596}" destId="{43887999-5FE9-4257-B22F-B7ADC3D9AC39}" srcOrd="2" destOrd="0" presId="urn:microsoft.com/office/officeart/2005/8/layout/hierarchy2"/>
    <dgm:cxn modelId="{2AE56C9E-D7D1-429C-93BE-C5D1D0ABCA9F}" type="presParOf" srcId="{43887999-5FE9-4257-B22F-B7ADC3D9AC39}" destId="{F56C255C-6C67-405D-9C5E-8A3B95AACE3D}" srcOrd="0" destOrd="0" presId="urn:microsoft.com/office/officeart/2005/8/layout/hierarchy2"/>
    <dgm:cxn modelId="{99D1C2E6-1359-4E59-834B-45E02C6B1329}" type="presParOf" srcId="{16C358A6-73D2-47D2-A5E4-6160D6879596}" destId="{20658A57-6901-466C-A2DC-165B00133C28}" srcOrd="3" destOrd="0" presId="urn:microsoft.com/office/officeart/2005/8/layout/hierarchy2"/>
    <dgm:cxn modelId="{1FB5D064-881D-4C53-AC3B-0D173920B578}" type="presParOf" srcId="{20658A57-6901-466C-A2DC-165B00133C28}" destId="{743FF965-34AC-4CB9-819A-2766C0E1280A}" srcOrd="0" destOrd="0" presId="urn:microsoft.com/office/officeart/2005/8/layout/hierarchy2"/>
    <dgm:cxn modelId="{48188FFB-C9AE-48D8-A757-BC1035F9BB2B}" type="presParOf" srcId="{20658A57-6901-466C-A2DC-165B00133C28}" destId="{2BCA042E-43BB-4C3B-A1FD-036D187D5C2F}" srcOrd="1" destOrd="0" presId="urn:microsoft.com/office/officeart/2005/8/layout/hierarchy2"/>
    <dgm:cxn modelId="{0EE839F2-892B-43D3-8904-4F694B3A428C}" type="presParOf" srcId="{2BCA042E-43BB-4C3B-A1FD-036D187D5C2F}" destId="{FAFF1DCF-69A2-41C0-AB68-17601477D22A}" srcOrd="0" destOrd="0" presId="urn:microsoft.com/office/officeart/2005/8/layout/hierarchy2"/>
    <dgm:cxn modelId="{48EAD618-BD1B-44E0-9696-90F2726DB220}" type="presParOf" srcId="{FAFF1DCF-69A2-41C0-AB68-17601477D22A}" destId="{EB8F9DDF-75EE-42E3-9ACE-49E5DFDCE0B1}" srcOrd="0" destOrd="0" presId="urn:microsoft.com/office/officeart/2005/8/layout/hierarchy2"/>
    <dgm:cxn modelId="{19174636-92E8-442E-9112-B974D9D8D8DB}" type="presParOf" srcId="{2BCA042E-43BB-4C3B-A1FD-036D187D5C2F}" destId="{B1F2F552-2BBD-49BD-8BF6-E7AE3844D9FB}" srcOrd="1" destOrd="0" presId="urn:microsoft.com/office/officeart/2005/8/layout/hierarchy2"/>
    <dgm:cxn modelId="{C9BA781C-0F6B-437B-BAB0-88DF78AB81C7}" type="presParOf" srcId="{B1F2F552-2BBD-49BD-8BF6-E7AE3844D9FB}" destId="{ADAD8726-9D04-4FFA-86F3-57960B34BBFE}" srcOrd="0" destOrd="0" presId="urn:microsoft.com/office/officeart/2005/8/layout/hierarchy2"/>
    <dgm:cxn modelId="{9F294EDC-9C04-4458-A465-BEA9AB0ADDCC}" type="presParOf" srcId="{B1F2F552-2BBD-49BD-8BF6-E7AE3844D9FB}" destId="{6E71C786-5402-4B56-BF7E-C60E1CDD446B}" srcOrd="1" destOrd="0" presId="urn:microsoft.com/office/officeart/2005/8/layout/hierarchy2"/>
    <dgm:cxn modelId="{775AA015-1930-4AEE-B511-2E8DB43BCD0E}" type="presParOf" srcId="{2BCA042E-43BB-4C3B-A1FD-036D187D5C2F}" destId="{FA2A81A7-8688-45BC-BDE7-F8DE5CA7D917}" srcOrd="2" destOrd="0" presId="urn:microsoft.com/office/officeart/2005/8/layout/hierarchy2"/>
    <dgm:cxn modelId="{195B7F14-D20E-49BE-89CA-91469D582975}" type="presParOf" srcId="{FA2A81A7-8688-45BC-BDE7-F8DE5CA7D917}" destId="{1F5EC81F-7C15-4648-8011-89211AC711F4}" srcOrd="0" destOrd="0" presId="urn:microsoft.com/office/officeart/2005/8/layout/hierarchy2"/>
    <dgm:cxn modelId="{A5CE226F-E7DA-49E7-B574-A0FE192E8A53}" type="presParOf" srcId="{2BCA042E-43BB-4C3B-A1FD-036D187D5C2F}" destId="{18D10D0B-F632-4B57-A303-DC40438E4705}" srcOrd="3" destOrd="0" presId="urn:microsoft.com/office/officeart/2005/8/layout/hierarchy2"/>
    <dgm:cxn modelId="{E9ADED90-8736-4513-A836-7D4CE30F265C}" type="presParOf" srcId="{18D10D0B-F632-4B57-A303-DC40438E4705}" destId="{56FE969E-6820-44A2-A105-F0380EDF0648}" srcOrd="0" destOrd="0" presId="urn:microsoft.com/office/officeart/2005/8/layout/hierarchy2"/>
    <dgm:cxn modelId="{9671B366-5BB0-4291-852E-7B17F7E484B8}" type="presParOf" srcId="{18D10D0B-F632-4B57-A303-DC40438E4705}" destId="{1D1CF205-2D7C-4DBD-840A-9CA9E1F5099B}" srcOrd="1" destOrd="0" presId="urn:microsoft.com/office/officeart/2005/8/layout/hierarchy2"/>
    <dgm:cxn modelId="{45F60BF9-B95F-41D5-9F45-5B0F67772F95}" type="presParOf" srcId="{2BCA042E-43BB-4C3B-A1FD-036D187D5C2F}" destId="{502B204C-2D44-4596-8242-69486FD980A3}" srcOrd="4" destOrd="0" presId="urn:microsoft.com/office/officeart/2005/8/layout/hierarchy2"/>
    <dgm:cxn modelId="{D9A0B6AD-E347-4E63-9196-6D3B2FE3BF76}" type="presParOf" srcId="{502B204C-2D44-4596-8242-69486FD980A3}" destId="{48342E3F-2C9F-428B-9C78-DBDD2721DB51}" srcOrd="0" destOrd="0" presId="urn:microsoft.com/office/officeart/2005/8/layout/hierarchy2"/>
    <dgm:cxn modelId="{CABF46E3-C61D-4304-8649-B2B82DF4EBA3}" type="presParOf" srcId="{2BCA042E-43BB-4C3B-A1FD-036D187D5C2F}" destId="{8F51ADAC-61E4-437C-B0FC-5ACA25C819E5}" srcOrd="5" destOrd="0" presId="urn:microsoft.com/office/officeart/2005/8/layout/hierarchy2"/>
    <dgm:cxn modelId="{D9CCCCAA-70AB-4BF1-8720-5D50C037D570}" type="presParOf" srcId="{8F51ADAC-61E4-437C-B0FC-5ACA25C819E5}" destId="{925DE1BE-B2B7-4B29-923E-1E6E7DAE8ADB}" srcOrd="0" destOrd="0" presId="urn:microsoft.com/office/officeart/2005/8/layout/hierarchy2"/>
    <dgm:cxn modelId="{E2056395-DA9A-4A4B-B89B-937F0028EB24}" type="presParOf" srcId="{8F51ADAC-61E4-437C-B0FC-5ACA25C819E5}" destId="{32A019AE-FABA-4D1D-8C1B-1FFFE4F59DCF}" srcOrd="1" destOrd="0" presId="urn:microsoft.com/office/officeart/2005/8/layout/hierarchy2"/>
    <dgm:cxn modelId="{B4BED42B-0C3D-4688-950B-9733361C3BFB}" type="presParOf" srcId="{2BCA042E-43BB-4C3B-A1FD-036D187D5C2F}" destId="{E5D0CE76-6D1A-42B2-B40B-A51511A287D7}" srcOrd="6" destOrd="0" presId="urn:microsoft.com/office/officeart/2005/8/layout/hierarchy2"/>
    <dgm:cxn modelId="{6AADA593-EE08-4841-93E8-2C67B91F69C5}" type="presParOf" srcId="{E5D0CE76-6D1A-42B2-B40B-A51511A287D7}" destId="{998CF771-7853-4F66-995C-5548D11175C3}" srcOrd="0" destOrd="0" presId="urn:microsoft.com/office/officeart/2005/8/layout/hierarchy2"/>
    <dgm:cxn modelId="{26B43BE0-21E1-47D7-B996-6B6BA1850765}" type="presParOf" srcId="{2BCA042E-43BB-4C3B-A1FD-036D187D5C2F}" destId="{A7C15E65-0AAB-48B3-93AC-536299D677BF}" srcOrd="7" destOrd="0" presId="urn:microsoft.com/office/officeart/2005/8/layout/hierarchy2"/>
    <dgm:cxn modelId="{622EFF28-E75F-4767-88FB-1214D11CFF85}" type="presParOf" srcId="{A7C15E65-0AAB-48B3-93AC-536299D677BF}" destId="{5482F196-0BE4-4D67-808D-1CB020E414F9}" srcOrd="0" destOrd="0" presId="urn:microsoft.com/office/officeart/2005/8/layout/hierarchy2"/>
    <dgm:cxn modelId="{39DD1FB9-A358-4336-855F-0EF7494460BC}" type="presParOf" srcId="{A7C15E65-0AAB-48B3-93AC-536299D677BF}" destId="{EACEE119-DA3A-40F4-8ABF-4531DF5E39CF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14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8A7AC7E-490F-4B9C-92C6-FA2351579778}">
      <dsp:nvSpPr>
        <dsp:cNvPr id="0" name=""/>
        <dsp:cNvSpPr/>
      </dsp:nvSpPr>
      <dsp:spPr>
        <a:xfrm>
          <a:off x="1791217" y="1657092"/>
          <a:ext cx="1788432" cy="859352"/>
        </a:xfrm>
        <a:prstGeom prst="roundRect">
          <a:avLst>
            <a:gd name="adj" fmla="val 10000"/>
          </a:avLst>
        </a:prstGeom>
        <a:solidFill>
          <a:schemeClr val="accent5">
            <a:lumMod val="40000"/>
            <a:lumOff val="60000"/>
          </a:schemeClr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accent5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Teste Lógico</a:t>
          </a:r>
        </a:p>
      </dsp:txBody>
      <dsp:txXfrm>
        <a:off x="1816387" y="1682262"/>
        <a:ext cx="1738092" cy="809012"/>
      </dsp:txXfrm>
    </dsp:sp>
    <dsp:sp modelId="{18E77095-35C3-438D-9132-BC7E6DCA61F3}">
      <dsp:nvSpPr>
        <dsp:cNvPr id="0" name=""/>
        <dsp:cNvSpPr/>
      </dsp:nvSpPr>
      <dsp:spPr>
        <a:xfrm rot="17350740">
          <a:off x="3203060" y="1547128"/>
          <a:ext cx="1121672" cy="19865"/>
        </a:xfrm>
        <a:custGeom>
          <a:avLst/>
          <a:gdLst/>
          <a:ahLst/>
          <a:cxnLst/>
          <a:rect l="0" t="0" r="0" b="0"/>
          <a:pathLst>
            <a:path>
              <a:moveTo>
                <a:pt x="0" y="9932"/>
              </a:moveTo>
              <a:lnTo>
                <a:pt x="1121672" y="9932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3735854" y="1529019"/>
        <a:ext cx="56083" cy="56083"/>
      </dsp:txXfrm>
    </dsp:sp>
    <dsp:sp modelId="{52A933FE-DE90-4E1E-81BC-32FAAC058A6D}">
      <dsp:nvSpPr>
        <dsp:cNvPr id="0" name=""/>
        <dsp:cNvSpPr/>
      </dsp:nvSpPr>
      <dsp:spPr>
        <a:xfrm>
          <a:off x="3948142" y="669666"/>
          <a:ext cx="1788432" cy="715372"/>
        </a:xfrm>
        <a:prstGeom prst="roundRect">
          <a:avLst>
            <a:gd name="adj" fmla="val 10000"/>
          </a:avLst>
        </a:prstGeom>
        <a:solidFill>
          <a:srgbClr val="C6EFCE"/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rgbClr val="006100"/>
              </a:solidFill>
              <a:latin typeface="Segoe UI" panose="020B0502040204020203" pitchFamily="34" charset="0"/>
              <a:cs typeface="Segoe UI" panose="020B0502040204020203" pitchFamily="34" charset="0"/>
            </a:rPr>
            <a:t>Verdadeiro</a:t>
          </a:r>
        </a:p>
      </dsp:txBody>
      <dsp:txXfrm>
        <a:off x="3969095" y="690619"/>
        <a:ext cx="1746526" cy="673466"/>
      </dsp:txXfrm>
    </dsp:sp>
    <dsp:sp modelId="{FCABF195-F97A-4BDA-A709-58534CC83266}">
      <dsp:nvSpPr>
        <dsp:cNvPr id="0" name=""/>
        <dsp:cNvSpPr/>
      </dsp:nvSpPr>
      <dsp:spPr>
        <a:xfrm rot="17692822">
          <a:off x="5482895" y="620139"/>
          <a:ext cx="875851" cy="19865"/>
        </a:xfrm>
        <a:custGeom>
          <a:avLst/>
          <a:gdLst/>
          <a:ahLst/>
          <a:cxnLst/>
          <a:rect l="0" t="0" r="0" b="0"/>
          <a:pathLst>
            <a:path>
              <a:moveTo>
                <a:pt x="0" y="9932"/>
              </a:moveTo>
              <a:lnTo>
                <a:pt x="875851" y="9932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5898925" y="608175"/>
        <a:ext cx="43792" cy="43792"/>
      </dsp:txXfrm>
    </dsp:sp>
    <dsp:sp modelId="{74830A2D-C69B-47C4-9ECE-BB23E816CD7E}">
      <dsp:nvSpPr>
        <dsp:cNvPr id="0" name=""/>
        <dsp:cNvSpPr/>
      </dsp:nvSpPr>
      <dsp:spPr>
        <a:xfrm>
          <a:off x="6105067" y="2483"/>
          <a:ext cx="1788432" cy="460615"/>
        </a:xfrm>
        <a:prstGeom prst="roundRect">
          <a:avLst>
            <a:gd name="adj" fmla="val 10000"/>
          </a:avLst>
        </a:prstGeom>
        <a:solidFill>
          <a:srgbClr val="C6EFCE"/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rgbClr val="006100"/>
              </a:solidFill>
              <a:latin typeface="Segoe UI" panose="020B0502040204020203" pitchFamily="34" charset="0"/>
              <a:cs typeface="Segoe UI" panose="020B0502040204020203" pitchFamily="34" charset="0"/>
            </a:rPr>
            <a:t>Texto: "Bolacha"</a:t>
          </a:r>
        </a:p>
      </dsp:txBody>
      <dsp:txXfrm>
        <a:off x="6118558" y="15974"/>
        <a:ext cx="1761450" cy="433633"/>
      </dsp:txXfrm>
    </dsp:sp>
    <dsp:sp modelId="{819B162D-64DF-4950-82A5-47D0162E4399}">
      <dsp:nvSpPr>
        <dsp:cNvPr id="0" name=""/>
        <dsp:cNvSpPr/>
      </dsp:nvSpPr>
      <dsp:spPr>
        <a:xfrm rot="19457599">
          <a:off x="5693921" y="884993"/>
          <a:ext cx="453799" cy="19865"/>
        </a:xfrm>
        <a:custGeom>
          <a:avLst/>
          <a:gdLst/>
          <a:ahLst/>
          <a:cxnLst/>
          <a:rect l="0" t="0" r="0" b="0"/>
          <a:pathLst>
            <a:path>
              <a:moveTo>
                <a:pt x="0" y="9932"/>
              </a:moveTo>
              <a:lnTo>
                <a:pt x="453799" y="9932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5909476" y="883581"/>
        <a:ext cx="22689" cy="22689"/>
      </dsp:txXfrm>
    </dsp:sp>
    <dsp:sp modelId="{426CA64F-3C30-409F-BBC3-680F42796C88}">
      <dsp:nvSpPr>
        <dsp:cNvPr id="0" name=""/>
        <dsp:cNvSpPr/>
      </dsp:nvSpPr>
      <dsp:spPr>
        <a:xfrm>
          <a:off x="6105067" y="532191"/>
          <a:ext cx="1788432" cy="460615"/>
        </a:xfrm>
        <a:prstGeom prst="roundRect">
          <a:avLst>
            <a:gd name="adj" fmla="val 10000"/>
          </a:avLst>
        </a:prstGeom>
        <a:solidFill>
          <a:srgbClr val="C6EFCE"/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rgbClr val="006100"/>
              </a:solidFill>
              <a:latin typeface="Segoe UI" panose="020B0502040204020203" pitchFamily="34" charset="0"/>
              <a:cs typeface="Segoe UI" panose="020B0502040204020203" pitchFamily="34" charset="0"/>
            </a:rPr>
            <a:t>Número: 50</a:t>
          </a:r>
        </a:p>
      </dsp:txBody>
      <dsp:txXfrm>
        <a:off x="6118558" y="545682"/>
        <a:ext cx="1761450" cy="433633"/>
      </dsp:txXfrm>
    </dsp:sp>
    <dsp:sp modelId="{1373EA55-306A-46D6-978D-35DC30027F5C}">
      <dsp:nvSpPr>
        <dsp:cNvPr id="0" name=""/>
        <dsp:cNvSpPr/>
      </dsp:nvSpPr>
      <dsp:spPr>
        <a:xfrm rot="2142401">
          <a:off x="5693921" y="1149847"/>
          <a:ext cx="453799" cy="19865"/>
        </a:xfrm>
        <a:custGeom>
          <a:avLst/>
          <a:gdLst/>
          <a:ahLst/>
          <a:cxnLst/>
          <a:rect l="0" t="0" r="0" b="0"/>
          <a:pathLst>
            <a:path>
              <a:moveTo>
                <a:pt x="0" y="9932"/>
              </a:moveTo>
              <a:lnTo>
                <a:pt x="453799" y="9932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5909476" y="1148435"/>
        <a:ext cx="22689" cy="22689"/>
      </dsp:txXfrm>
    </dsp:sp>
    <dsp:sp modelId="{9B8AE259-0B3D-4491-AE4B-82B57E88F290}">
      <dsp:nvSpPr>
        <dsp:cNvPr id="0" name=""/>
        <dsp:cNvSpPr/>
      </dsp:nvSpPr>
      <dsp:spPr>
        <a:xfrm>
          <a:off x="6105067" y="1061899"/>
          <a:ext cx="1788432" cy="460615"/>
        </a:xfrm>
        <a:prstGeom prst="roundRect">
          <a:avLst>
            <a:gd name="adj" fmla="val 10000"/>
          </a:avLst>
        </a:prstGeom>
        <a:solidFill>
          <a:srgbClr val="C6EFCE"/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rgbClr val="006100"/>
              </a:solidFill>
              <a:latin typeface="Segoe UI" panose="020B0502040204020203" pitchFamily="34" charset="0"/>
              <a:cs typeface="Segoe UI" panose="020B0502040204020203" pitchFamily="34" charset="0"/>
            </a:rPr>
            <a:t>Célula: A5</a:t>
          </a:r>
        </a:p>
      </dsp:txBody>
      <dsp:txXfrm>
        <a:off x="6118558" y="1075390"/>
        <a:ext cx="1761450" cy="433633"/>
      </dsp:txXfrm>
    </dsp:sp>
    <dsp:sp modelId="{EEE667AA-A04C-4484-A482-0C4D8EEBD5F4}">
      <dsp:nvSpPr>
        <dsp:cNvPr id="0" name=""/>
        <dsp:cNvSpPr/>
      </dsp:nvSpPr>
      <dsp:spPr>
        <a:xfrm rot="3907178">
          <a:off x="5482895" y="1414701"/>
          <a:ext cx="875851" cy="19865"/>
        </a:xfrm>
        <a:custGeom>
          <a:avLst/>
          <a:gdLst/>
          <a:ahLst/>
          <a:cxnLst/>
          <a:rect l="0" t="0" r="0" b="0"/>
          <a:pathLst>
            <a:path>
              <a:moveTo>
                <a:pt x="0" y="9932"/>
              </a:moveTo>
              <a:lnTo>
                <a:pt x="875851" y="9932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5898925" y="1402737"/>
        <a:ext cx="43792" cy="43792"/>
      </dsp:txXfrm>
    </dsp:sp>
    <dsp:sp modelId="{379E6C8B-C4BB-4609-9949-FF808A7F7345}">
      <dsp:nvSpPr>
        <dsp:cNvPr id="0" name=""/>
        <dsp:cNvSpPr/>
      </dsp:nvSpPr>
      <dsp:spPr>
        <a:xfrm>
          <a:off x="6105067" y="1591607"/>
          <a:ext cx="1788432" cy="460615"/>
        </a:xfrm>
        <a:prstGeom prst="roundRect">
          <a:avLst>
            <a:gd name="adj" fmla="val 10000"/>
          </a:avLst>
        </a:prstGeom>
        <a:solidFill>
          <a:srgbClr val="C6EFCE"/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rgbClr val="006100"/>
              </a:solidFill>
              <a:latin typeface="Segoe UI" panose="020B0502040204020203" pitchFamily="34" charset="0"/>
              <a:cs typeface="Segoe UI" panose="020B0502040204020203" pitchFamily="34" charset="0"/>
            </a:rPr>
            <a:t>Fórmula: SOMA(A1:A10)</a:t>
          </a:r>
        </a:p>
      </dsp:txBody>
      <dsp:txXfrm>
        <a:off x="6118558" y="1605098"/>
        <a:ext cx="1761450" cy="433633"/>
      </dsp:txXfrm>
    </dsp:sp>
    <dsp:sp modelId="{43887999-5FE9-4257-B22F-B7ADC3D9AC39}">
      <dsp:nvSpPr>
        <dsp:cNvPr id="0" name=""/>
        <dsp:cNvSpPr/>
      </dsp:nvSpPr>
      <dsp:spPr>
        <a:xfrm rot="4249260">
          <a:off x="3203060" y="2606544"/>
          <a:ext cx="1121672" cy="19865"/>
        </a:xfrm>
        <a:custGeom>
          <a:avLst/>
          <a:gdLst/>
          <a:ahLst/>
          <a:cxnLst/>
          <a:rect l="0" t="0" r="0" b="0"/>
          <a:pathLst>
            <a:path>
              <a:moveTo>
                <a:pt x="0" y="9932"/>
              </a:moveTo>
              <a:lnTo>
                <a:pt x="1121672" y="9932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3735854" y="2588435"/>
        <a:ext cx="56083" cy="56083"/>
      </dsp:txXfrm>
    </dsp:sp>
    <dsp:sp modelId="{743FF965-34AC-4CB9-819A-2766C0E1280A}">
      <dsp:nvSpPr>
        <dsp:cNvPr id="0" name=""/>
        <dsp:cNvSpPr/>
      </dsp:nvSpPr>
      <dsp:spPr>
        <a:xfrm>
          <a:off x="3948142" y="2788498"/>
          <a:ext cx="1788432" cy="715372"/>
        </a:xfrm>
        <a:prstGeom prst="roundRect">
          <a:avLst>
            <a:gd name="adj" fmla="val 10000"/>
          </a:avLst>
        </a:prstGeom>
        <a:solidFill>
          <a:srgbClr val="FFC7CE"/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rgbClr val="9C0006"/>
              </a:solidFill>
              <a:latin typeface="Segoe UI" panose="020B0502040204020203" pitchFamily="34" charset="0"/>
              <a:cs typeface="Segoe UI" panose="020B0502040204020203" pitchFamily="34" charset="0"/>
            </a:rPr>
            <a:t>Falso</a:t>
          </a:r>
        </a:p>
      </dsp:txBody>
      <dsp:txXfrm>
        <a:off x="3969095" y="2809451"/>
        <a:ext cx="1746526" cy="673466"/>
      </dsp:txXfrm>
    </dsp:sp>
    <dsp:sp modelId="{FAFF1DCF-69A2-41C0-AB68-17601477D22A}">
      <dsp:nvSpPr>
        <dsp:cNvPr id="0" name=""/>
        <dsp:cNvSpPr/>
      </dsp:nvSpPr>
      <dsp:spPr>
        <a:xfrm rot="17692822">
          <a:off x="5482895" y="2738971"/>
          <a:ext cx="875851" cy="19865"/>
        </a:xfrm>
        <a:custGeom>
          <a:avLst/>
          <a:gdLst/>
          <a:ahLst/>
          <a:cxnLst/>
          <a:rect l="0" t="0" r="0" b="0"/>
          <a:pathLst>
            <a:path>
              <a:moveTo>
                <a:pt x="0" y="9932"/>
              </a:moveTo>
              <a:lnTo>
                <a:pt x="875851" y="9932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5898925" y="2727007"/>
        <a:ext cx="43792" cy="43792"/>
      </dsp:txXfrm>
    </dsp:sp>
    <dsp:sp modelId="{ADAD8726-9D04-4FFA-86F3-57960B34BBFE}">
      <dsp:nvSpPr>
        <dsp:cNvPr id="0" name=""/>
        <dsp:cNvSpPr/>
      </dsp:nvSpPr>
      <dsp:spPr>
        <a:xfrm>
          <a:off x="6105067" y="2121315"/>
          <a:ext cx="1788432" cy="460615"/>
        </a:xfrm>
        <a:prstGeom prst="roundRect">
          <a:avLst>
            <a:gd name="adj" fmla="val 10000"/>
          </a:avLst>
        </a:prstGeom>
        <a:solidFill>
          <a:srgbClr val="FFC7CE"/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rgbClr val="9C0006"/>
              </a:solidFill>
              <a:latin typeface="Segoe UI" panose="020B0502040204020203" pitchFamily="34" charset="0"/>
              <a:cs typeface="Segoe UI" panose="020B0502040204020203" pitchFamily="34" charset="0"/>
            </a:rPr>
            <a:t>Texto: "Bolacha"</a:t>
          </a:r>
        </a:p>
      </dsp:txBody>
      <dsp:txXfrm>
        <a:off x="6118558" y="2134806"/>
        <a:ext cx="1761450" cy="433633"/>
      </dsp:txXfrm>
    </dsp:sp>
    <dsp:sp modelId="{FA2A81A7-8688-45BC-BDE7-F8DE5CA7D917}">
      <dsp:nvSpPr>
        <dsp:cNvPr id="0" name=""/>
        <dsp:cNvSpPr/>
      </dsp:nvSpPr>
      <dsp:spPr>
        <a:xfrm rot="19457599">
          <a:off x="5693921" y="3003825"/>
          <a:ext cx="453799" cy="19865"/>
        </a:xfrm>
        <a:custGeom>
          <a:avLst/>
          <a:gdLst/>
          <a:ahLst/>
          <a:cxnLst/>
          <a:rect l="0" t="0" r="0" b="0"/>
          <a:pathLst>
            <a:path>
              <a:moveTo>
                <a:pt x="0" y="9932"/>
              </a:moveTo>
              <a:lnTo>
                <a:pt x="453799" y="9932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5909476" y="3002412"/>
        <a:ext cx="22689" cy="22689"/>
      </dsp:txXfrm>
    </dsp:sp>
    <dsp:sp modelId="{56FE969E-6820-44A2-A105-F0380EDF0648}">
      <dsp:nvSpPr>
        <dsp:cNvPr id="0" name=""/>
        <dsp:cNvSpPr/>
      </dsp:nvSpPr>
      <dsp:spPr>
        <a:xfrm>
          <a:off x="6105067" y="2651023"/>
          <a:ext cx="1788432" cy="460615"/>
        </a:xfrm>
        <a:prstGeom prst="roundRect">
          <a:avLst>
            <a:gd name="adj" fmla="val 10000"/>
          </a:avLst>
        </a:prstGeom>
        <a:solidFill>
          <a:srgbClr val="FFC7CE"/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rgbClr val="9C0006"/>
              </a:solidFill>
              <a:latin typeface="Segoe UI" panose="020B0502040204020203" pitchFamily="34" charset="0"/>
              <a:cs typeface="Segoe UI" panose="020B0502040204020203" pitchFamily="34" charset="0"/>
            </a:rPr>
            <a:t>Número: 50</a:t>
          </a:r>
        </a:p>
      </dsp:txBody>
      <dsp:txXfrm>
        <a:off x="6118558" y="2664514"/>
        <a:ext cx="1761450" cy="433633"/>
      </dsp:txXfrm>
    </dsp:sp>
    <dsp:sp modelId="{502B204C-2D44-4596-8242-69486FD980A3}">
      <dsp:nvSpPr>
        <dsp:cNvPr id="0" name=""/>
        <dsp:cNvSpPr/>
      </dsp:nvSpPr>
      <dsp:spPr>
        <a:xfrm rot="2142401">
          <a:off x="5693921" y="3268679"/>
          <a:ext cx="453799" cy="19865"/>
        </a:xfrm>
        <a:custGeom>
          <a:avLst/>
          <a:gdLst/>
          <a:ahLst/>
          <a:cxnLst/>
          <a:rect l="0" t="0" r="0" b="0"/>
          <a:pathLst>
            <a:path>
              <a:moveTo>
                <a:pt x="0" y="9932"/>
              </a:moveTo>
              <a:lnTo>
                <a:pt x="453799" y="9932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5909476" y="3267266"/>
        <a:ext cx="22689" cy="22689"/>
      </dsp:txXfrm>
    </dsp:sp>
    <dsp:sp modelId="{925DE1BE-B2B7-4B29-923E-1E6E7DAE8ADB}">
      <dsp:nvSpPr>
        <dsp:cNvPr id="0" name=""/>
        <dsp:cNvSpPr/>
      </dsp:nvSpPr>
      <dsp:spPr>
        <a:xfrm>
          <a:off x="6105067" y="3180731"/>
          <a:ext cx="1788432" cy="460615"/>
        </a:xfrm>
        <a:prstGeom prst="roundRect">
          <a:avLst>
            <a:gd name="adj" fmla="val 10000"/>
          </a:avLst>
        </a:prstGeom>
        <a:solidFill>
          <a:srgbClr val="FFC7CE"/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rgbClr val="9C0006"/>
              </a:solidFill>
              <a:latin typeface="Segoe UI" panose="020B0502040204020203" pitchFamily="34" charset="0"/>
              <a:cs typeface="Segoe UI" panose="020B0502040204020203" pitchFamily="34" charset="0"/>
            </a:rPr>
            <a:t>Célula: A5</a:t>
          </a:r>
        </a:p>
      </dsp:txBody>
      <dsp:txXfrm>
        <a:off x="6118558" y="3194222"/>
        <a:ext cx="1761450" cy="433633"/>
      </dsp:txXfrm>
    </dsp:sp>
    <dsp:sp modelId="{E5D0CE76-6D1A-42B2-B40B-A51511A287D7}">
      <dsp:nvSpPr>
        <dsp:cNvPr id="0" name=""/>
        <dsp:cNvSpPr/>
      </dsp:nvSpPr>
      <dsp:spPr>
        <a:xfrm rot="3907178">
          <a:off x="5482895" y="3533533"/>
          <a:ext cx="875851" cy="19865"/>
        </a:xfrm>
        <a:custGeom>
          <a:avLst/>
          <a:gdLst/>
          <a:ahLst/>
          <a:cxnLst/>
          <a:rect l="0" t="0" r="0" b="0"/>
          <a:pathLst>
            <a:path>
              <a:moveTo>
                <a:pt x="0" y="9932"/>
              </a:moveTo>
              <a:lnTo>
                <a:pt x="875851" y="9932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kern="1200">
            <a:latin typeface="Segoe UI" panose="020B0502040204020203" pitchFamily="34" charset="0"/>
            <a:cs typeface="Segoe UI" panose="020B0502040204020203" pitchFamily="34" charset="0"/>
          </a:endParaRPr>
        </a:p>
      </dsp:txBody>
      <dsp:txXfrm>
        <a:off x="5898925" y="3521569"/>
        <a:ext cx="43792" cy="43792"/>
      </dsp:txXfrm>
    </dsp:sp>
    <dsp:sp modelId="{5482F196-0BE4-4D67-808D-1CB020E414F9}">
      <dsp:nvSpPr>
        <dsp:cNvPr id="0" name=""/>
        <dsp:cNvSpPr/>
      </dsp:nvSpPr>
      <dsp:spPr>
        <a:xfrm>
          <a:off x="6105067" y="3710439"/>
          <a:ext cx="1788432" cy="460615"/>
        </a:xfrm>
        <a:prstGeom prst="roundRect">
          <a:avLst>
            <a:gd name="adj" fmla="val 10000"/>
          </a:avLst>
        </a:prstGeom>
        <a:solidFill>
          <a:srgbClr val="FFC7CE"/>
        </a:solidFill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rgbClr val="9C0006"/>
              </a:solidFill>
              <a:latin typeface="Segoe UI" panose="020B0502040204020203" pitchFamily="34" charset="0"/>
              <a:cs typeface="Segoe UI" panose="020B0502040204020203" pitchFamily="34" charset="0"/>
            </a:rPr>
            <a:t>Fórmula: SOMA(A1:A10)</a:t>
          </a:r>
        </a:p>
      </dsp:txBody>
      <dsp:txXfrm>
        <a:off x="6118558" y="3723930"/>
        <a:ext cx="1761450" cy="43363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diagramColors" Target="../diagrams/colors1.xml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12" Type="http://schemas.openxmlformats.org/officeDocument/2006/relationships/diagramQuickStyle" Target="../diagrams/quickStyle1.xm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11" Type="http://schemas.openxmlformats.org/officeDocument/2006/relationships/diagramLayout" Target="../diagrams/layout1.xml"/><Relationship Id="rId5" Type="http://schemas.openxmlformats.org/officeDocument/2006/relationships/hyperlink" Target="https://nextlevel.run/lives-alunos/" TargetMode="External"/><Relationship Id="rId10" Type="http://schemas.openxmlformats.org/officeDocument/2006/relationships/diagramData" Target="../diagrams/data1.xml"/><Relationship Id="rId4" Type="http://schemas.openxmlformats.org/officeDocument/2006/relationships/image" Target="../media/image2.png"/><Relationship Id="rId9" Type="http://schemas.openxmlformats.org/officeDocument/2006/relationships/image" Target="../media/image5.png"/><Relationship Id="rId14" Type="http://schemas.microsoft.com/office/2007/relationships/diagramDrawing" Target="../diagrams/drawing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946584</xdr:colOff>
      <xdr:row>3</xdr:row>
      <xdr:rowOff>0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3918736A-597D-44C9-A852-6515F4B20A7A}"/>
            </a:ext>
          </a:extLst>
        </xdr:cNvPr>
        <xdr:cNvGrpSpPr/>
      </xdr:nvGrpSpPr>
      <xdr:grpSpPr>
        <a:xfrm>
          <a:off x="0" y="0"/>
          <a:ext cx="7963334" cy="738188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694F317-28C7-4BCC-8511-19DA644CAF1E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3F381126-275D-4AEC-B2CC-8F38B067A670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15" name="Agrupar 14">
            <a:extLst>
              <a:ext uri="{FF2B5EF4-FFF2-40B4-BE49-F238E27FC236}">
                <a16:creationId xmlns:a16="http://schemas.microsoft.com/office/drawing/2014/main" id="{FE3A3289-0B1E-4A55-9878-A9F0B12AC7AF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11" name="Imagem 10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8FA49EF-1CED-404B-84BD-EE63603C2F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12" name="Imagem 11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8F7340F-3BAC-4F1F-BA3F-6DFE12E01D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3" name="Imagem 12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9BAA05FF-514E-442F-906F-334B2B7C03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4" name="Imagem 13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3BEB7C23-B35A-4E26-BC0F-0E0965C0A6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42B9726-ED83-4399-A218-D372F958D7CA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6AA836A4-1094-4573-B29C-7AC9A4FB3E57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FUNÇÕES LÓGICAS - SE</a:t>
            </a:r>
          </a:p>
        </xdr:txBody>
      </xdr:sp>
    </xdr:grpSp>
    <xdr:clientData/>
  </xdr:twoCellAnchor>
  <xdr:twoCellAnchor editAs="absolute">
    <xdr:from>
      <xdr:col>7</xdr:col>
      <xdr:colOff>82727</xdr:colOff>
      <xdr:row>33</xdr:row>
      <xdr:rowOff>228600</xdr:rowOff>
    </xdr:from>
    <xdr:to>
      <xdr:col>10</xdr:col>
      <xdr:colOff>38100</xdr:colOff>
      <xdr:row>41</xdr:row>
      <xdr:rowOff>66675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6D0280E-58C2-424C-98FC-930D2F19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83777" y="8991600"/>
          <a:ext cx="2165173" cy="2352675"/>
        </a:xfrm>
        <a:prstGeom prst="rect">
          <a:avLst/>
        </a:prstGeom>
      </xdr:spPr>
    </xdr:pic>
    <xdr:clientData/>
  </xdr:twoCellAnchor>
  <xdr:twoCellAnchor editAs="absolute">
    <xdr:from>
      <xdr:col>1</xdr:col>
      <xdr:colOff>352425</xdr:colOff>
      <xdr:row>14</xdr:row>
      <xdr:rowOff>19050</xdr:rowOff>
    </xdr:from>
    <xdr:to>
      <xdr:col>10</xdr:col>
      <xdr:colOff>447675</xdr:colOff>
      <xdr:row>31</xdr:row>
      <xdr:rowOff>9525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1D21F57-9BCA-48B9-9601-26D53426CCA4}"/>
            </a:ext>
          </a:extLst>
        </xdr:cNvPr>
        <xdr:cNvGrpSpPr/>
      </xdr:nvGrpSpPr>
      <xdr:grpSpPr>
        <a:xfrm>
          <a:off x="463550" y="4083050"/>
          <a:ext cx="10588625" cy="4173538"/>
          <a:chOff x="-285750" y="3895725"/>
          <a:chExt cx="8591550" cy="4200525"/>
        </a:xfrm>
      </xdr:grpSpPr>
      <xdr:graphicFrame macro="">
        <xdr:nvGraphicFramePr>
          <xdr:cNvPr id="2" name="Diagrama 1">
            <a:extLst>
              <a:ext uri="{FF2B5EF4-FFF2-40B4-BE49-F238E27FC236}">
                <a16:creationId xmlns:a16="http://schemas.microsoft.com/office/drawing/2014/main" id="{E428DE4C-4256-4235-8671-CD8D1E962D38}"/>
              </a:ext>
            </a:extLst>
          </xdr:cNvPr>
          <xdr:cNvGraphicFramePr/>
        </xdr:nvGraphicFramePr>
        <xdr:xfrm>
          <a:off x="447675" y="3895725"/>
          <a:ext cx="7858125" cy="4200525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0" r:lo="rId11" r:qs="rId12" r:cs="rId13"/>
          </a:graphicData>
        </a:graphic>
      </xdr:graphicFrame>
      <xdr:grpSp>
        <xdr:nvGrpSpPr>
          <xdr:cNvPr id="17" name="Agrupar 16">
            <a:extLst>
              <a:ext uri="{FF2B5EF4-FFF2-40B4-BE49-F238E27FC236}">
                <a16:creationId xmlns:a16="http://schemas.microsoft.com/office/drawing/2014/main" id="{67731B12-FA3D-4A0B-A695-C4FEACC7B17E}"/>
              </a:ext>
            </a:extLst>
          </xdr:cNvPr>
          <xdr:cNvGrpSpPr/>
        </xdr:nvGrpSpPr>
        <xdr:grpSpPr>
          <a:xfrm>
            <a:off x="-285750" y="5563533"/>
            <a:ext cx="1513402" cy="864908"/>
            <a:chOff x="895100" y="1667808"/>
            <a:chExt cx="1513402" cy="864908"/>
          </a:xfrm>
          <a:solidFill>
            <a:schemeClr val="bg1">
              <a:lumMod val="85000"/>
            </a:schemeClr>
          </a:solidFill>
        </xdr:grpSpPr>
        <xdr:sp macro="" textlink="">
          <xdr:nvSpPr>
            <xdr:cNvPr id="18" name="Retângulo: Cantos Arredondados 17">
              <a:extLst>
                <a:ext uri="{FF2B5EF4-FFF2-40B4-BE49-F238E27FC236}">
                  <a16:creationId xmlns:a16="http://schemas.microsoft.com/office/drawing/2014/main" id="{2BB5DB9C-28C9-4C9E-A318-115BD6A61AFC}"/>
                </a:ext>
              </a:extLst>
            </xdr:cNvPr>
            <xdr:cNvSpPr/>
          </xdr:nvSpPr>
          <xdr:spPr>
            <a:xfrm>
              <a:off x="895100" y="1667808"/>
              <a:ext cx="1513402" cy="864908"/>
            </a:xfrm>
            <a:prstGeom prst="roundRect">
              <a:avLst>
                <a:gd name="adj" fmla="val 10000"/>
              </a:avLst>
            </a:prstGeom>
            <a:grpFill/>
            <a:ln w="12700"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rgbClr r="0" g="0" b="0"/>
            </a:lnRef>
            <a:fillRef idx="1">
              <a:scrgbClr r="0" g="0" b="0"/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</xdr:sp>
        <xdr:sp macro="" textlink="">
          <xdr:nvSpPr>
            <xdr:cNvPr id="20" name="Retângulo: Cantos Arredondados 4">
              <a:extLst>
                <a:ext uri="{FF2B5EF4-FFF2-40B4-BE49-F238E27FC236}">
                  <a16:creationId xmlns:a16="http://schemas.microsoft.com/office/drawing/2014/main" id="{043B0866-9A79-4599-88CE-BE14864FCC6C}"/>
                </a:ext>
              </a:extLst>
            </xdr:cNvPr>
            <xdr:cNvSpPr txBox="1"/>
          </xdr:nvSpPr>
          <xdr:spPr>
            <a:xfrm>
              <a:off x="920432" y="1693140"/>
              <a:ext cx="1462738" cy="814244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7620" tIns="7620" rIns="7620" bIns="7620" numCol="1" spcCol="1270" anchor="ctr" anchorCtr="0">
              <a:noAutofit/>
            </a:bodyPr>
            <a:lstStyle/>
            <a:p>
              <a:pPr marL="0" lvl="0" indent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pt-BR" sz="1200" b="1" kern="12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FUNÇÃO =SE(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143309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DD69755-735B-4D5F-B0F1-203716CD8011}"/>
            </a:ext>
          </a:extLst>
        </xdr:cNvPr>
        <xdr:cNvGrpSpPr/>
      </xdr:nvGrpSpPr>
      <xdr:grpSpPr>
        <a:xfrm>
          <a:off x="0" y="0"/>
          <a:ext cx="7983117" cy="747346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AE325A2-3479-486F-8A46-A811BE87A592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1CD6BC37-FB78-4EEA-98DC-6C87AF51C249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C801499D-6131-4A10-9A64-E2AB87596A4C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4295EDA1-65F1-425D-97AD-A3AAF96A1E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28FF550-B719-48D3-BC4E-530F1B28F1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10DD4033-06B3-457D-80DA-0ED0646DA9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169A432-426E-4314-9FE9-6C6AB25D88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1BBF43D6-5DF3-4E19-A7F9-B7FDF18E1632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D91E861E-52B6-41A7-808D-DBBD8891576C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FUNÇÕES LÓGICAS - SE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9E84-8B24-456F-BBFB-308D4E341940}">
  <dimension ref="B5:L59"/>
  <sheetViews>
    <sheetView showGridLines="0" tabSelected="1" topLeftCell="A2" zoomScale="120" zoomScaleNormal="120" workbookViewId="0">
      <selection activeCell="C5" sqref="C5:H5"/>
    </sheetView>
  </sheetViews>
  <sheetFormatPr defaultColWidth="10.7109375" defaultRowHeight="20.100000000000001" customHeight="1" x14ac:dyDescent="0.25"/>
  <cols>
    <col min="1" max="1" width="1.7109375" style="2" customWidth="1"/>
    <col min="2" max="8" width="20.7109375" style="2" customWidth="1"/>
    <col min="9" max="9" width="1.7109375" style="2" customWidth="1"/>
    <col min="10" max="16384" width="10.7109375" style="2"/>
  </cols>
  <sheetData>
    <row r="5" spans="2:12" ht="39.950000000000003" customHeight="1" x14ac:dyDescent="0.25">
      <c r="B5" s="9" t="s">
        <v>45</v>
      </c>
      <c r="C5" s="33" t="str">
        <f>IF(B9=B10,"Renata","Thiago")</f>
        <v>Renata</v>
      </c>
      <c r="D5" s="34"/>
      <c r="E5" s="34"/>
      <c r="F5" s="34"/>
      <c r="G5" s="34"/>
      <c r="H5" s="35"/>
      <c r="J5"/>
      <c r="K5"/>
      <c r="L5"/>
    </row>
    <row r="6" spans="2:12" ht="5.0999999999999996" customHeight="1" x14ac:dyDescent="0.25">
      <c r="J6"/>
      <c r="K6"/>
      <c r="L6"/>
    </row>
    <row r="7" spans="2:12" ht="39.950000000000003" customHeight="1" x14ac:dyDescent="0.25">
      <c r="B7" s="9" t="s">
        <v>6</v>
      </c>
      <c r="C7" s="36" t="s">
        <v>7</v>
      </c>
      <c r="D7" s="36"/>
      <c r="E7" s="37" t="s">
        <v>8</v>
      </c>
      <c r="F7" s="37"/>
      <c r="G7" s="49" t="s">
        <v>9</v>
      </c>
      <c r="H7" s="49"/>
      <c r="J7"/>
      <c r="K7"/>
      <c r="L7"/>
    </row>
    <row r="8" spans="2:12" ht="24.95" customHeight="1" x14ac:dyDescent="0.25">
      <c r="C8" s="38" t="s">
        <v>10</v>
      </c>
      <c r="D8" s="38"/>
      <c r="E8" s="38" t="s">
        <v>11</v>
      </c>
      <c r="F8" s="38"/>
      <c r="G8" s="38" t="s">
        <v>12</v>
      </c>
      <c r="H8" s="38"/>
      <c r="J8" s="39" t="s">
        <v>62</v>
      </c>
      <c r="K8" s="40"/>
      <c r="L8" s="41"/>
    </row>
    <row r="9" spans="2:12" ht="24.95" customHeight="1" x14ac:dyDescent="0.25">
      <c r="B9" s="2" t="s">
        <v>63</v>
      </c>
      <c r="C9" s="38" t="s">
        <v>13</v>
      </c>
      <c r="D9" s="38"/>
      <c r="E9" s="38" t="s">
        <v>12</v>
      </c>
      <c r="F9" s="38"/>
      <c r="G9" s="38" t="s">
        <v>11</v>
      </c>
      <c r="H9" s="38"/>
      <c r="J9" s="42"/>
      <c r="K9" s="43"/>
      <c r="L9" s="44"/>
    </row>
    <row r="10" spans="2:12" ht="24.95" customHeight="1" x14ac:dyDescent="0.25">
      <c r="B10" s="2" t="s">
        <v>63</v>
      </c>
      <c r="C10" s="38" t="s">
        <v>14</v>
      </c>
      <c r="D10" s="38"/>
      <c r="E10" s="38" t="s">
        <v>15</v>
      </c>
      <c r="F10" s="38"/>
      <c r="G10" s="38" t="s">
        <v>15</v>
      </c>
      <c r="H10" s="38"/>
      <c r="J10" s="42"/>
      <c r="K10" s="43"/>
      <c r="L10" s="44"/>
    </row>
    <row r="11" spans="2:12" ht="24.95" customHeight="1" x14ac:dyDescent="0.25">
      <c r="C11" s="38" t="s">
        <v>16</v>
      </c>
      <c r="D11" s="38"/>
      <c r="E11" s="38" t="s">
        <v>0</v>
      </c>
      <c r="F11" s="38"/>
      <c r="G11" s="38" t="s">
        <v>0</v>
      </c>
      <c r="H11" s="38"/>
      <c r="J11" s="45"/>
      <c r="K11" s="46"/>
      <c r="L11" s="47"/>
    </row>
    <row r="12" spans="2:12" ht="20.100000000000001" customHeight="1" x14ac:dyDescent="0.25">
      <c r="E12" s="48">
        <v>1</v>
      </c>
      <c r="F12" s="48"/>
      <c r="G12" s="48">
        <v>2</v>
      </c>
      <c r="H12" s="48"/>
    </row>
    <row r="13" spans="2:12" s="1" customFormat="1" ht="20.100000000000001" customHeight="1" x14ac:dyDescent="0.25"/>
    <row r="14" spans="2:12" s="1" customFormat="1" ht="20.100000000000001" customHeight="1" x14ac:dyDescent="0.25"/>
    <row r="15" spans="2:12" s="1" customFormat="1" ht="20.100000000000001" customHeight="1" x14ac:dyDescent="0.25"/>
    <row r="35" spans="2:8" ht="30" customHeight="1" x14ac:dyDescent="0.3">
      <c r="B35" s="3" t="s">
        <v>17</v>
      </c>
      <c r="C35" s="4" t="s">
        <v>18</v>
      </c>
      <c r="D35" s="4" t="s">
        <v>19</v>
      </c>
      <c r="E35" s="26" t="s">
        <v>46</v>
      </c>
      <c r="F35" s="26"/>
      <c r="G35" s="27"/>
      <c r="H35" s="7"/>
    </row>
    <row r="36" spans="2:8" ht="24.95" customHeight="1" x14ac:dyDescent="0.3">
      <c r="B36" s="5">
        <v>1000</v>
      </c>
      <c r="C36" s="6" t="s">
        <v>20</v>
      </c>
      <c r="D36" s="5">
        <v>1000</v>
      </c>
      <c r="E36" s="28" t="str">
        <f>IF(B36&gt;D36,"Sim","Não")</f>
        <v>Não</v>
      </c>
      <c r="F36" s="29"/>
      <c r="G36" s="30"/>
      <c r="H36" s="7"/>
    </row>
    <row r="37" spans="2:8" ht="24.95" customHeight="1" x14ac:dyDescent="0.3">
      <c r="B37" s="5">
        <v>1000</v>
      </c>
      <c r="C37" s="6" t="s">
        <v>21</v>
      </c>
      <c r="D37" s="5">
        <v>500</v>
      </c>
      <c r="E37" s="28" t="str">
        <f>IF(B37&lt;D37,"Sim","Não")</f>
        <v>Não</v>
      </c>
      <c r="F37" s="29"/>
      <c r="G37" s="30"/>
      <c r="H37" s="7"/>
    </row>
    <row r="38" spans="2:8" ht="24.75" customHeight="1" x14ac:dyDescent="0.3">
      <c r="B38" s="5" t="s">
        <v>1</v>
      </c>
      <c r="C38" s="6" t="s">
        <v>22</v>
      </c>
      <c r="D38" s="5" t="s">
        <v>23</v>
      </c>
      <c r="E38" s="28" t="str">
        <f>IF(B38=D38,"Sim","Não")</f>
        <v>Não</v>
      </c>
      <c r="F38" s="29"/>
      <c r="G38" s="30"/>
      <c r="H38" s="7"/>
    </row>
    <row r="39" spans="2:8" ht="24.95" customHeight="1" x14ac:dyDescent="0.3">
      <c r="B39" s="5">
        <v>1250</v>
      </c>
      <c r="C39" s="6" t="s">
        <v>24</v>
      </c>
      <c r="D39" s="5">
        <v>1250</v>
      </c>
      <c r="E39" s="28" t="str">
        <f>IF(B39&gt;=D39,"Sim","Não")</f>
        <v>Sim</v>
      </c>
      <c r="F39" s="29"/>
      <c r="G39" s="30"/>
      <c r="H39" s="7"/>
    </row>
    <row r="40" spans="2:8" ht="24.95" customHeight="1" x14ac:dyDescent="0.3">
      <c r="B40" s="5">
        <v>890</v>
      </c>
      <c r="C40" s="6" t="s">
        <v>25</v>
      </c>
      <c r="D40" s="5">
        <v>890</v>
      </c>
      <c r="E40" s="28" t="str">
        <f>IF(B40&lt;=D40,"Sim","Não")</f>
        <v>Sim</v>
      </c>
      <c r="F40" s="29"/>
      <c r="G40" s="30"/>
      <c r="H40" s="7"/>
    </row>
    <row r="41" spans="2:8" ht="24.95" customHeight="1" x14ac:dyDescent="0.3">
      <c r="B41" s="5">
        <v>345</v>
      </c>
      <c r="C41" s="6" t="s">
        <v>26</v>
      </c>
      <c r="D41" s="5">
        <v>345</v>
      </c>
      <c r="E41" s="28" t="str">
        <f>IF(B41&lt;&gt;D41,"Sim","Não")</f>
        <v>Não</v>
      </c>
      <c r="F41" s="29"/>
      <c r="G41" s="30"/>
      <c r="H41" s="7"/>
    </row>
    <row r="42" spans="2:8" ht="20.100000000000001" customHeight="1" x14ac:dyDescent="0.25">
      <c r="B42" s="8"/>
    </row>
    <row r="44" spans="2:8" ht="30" customHeight="1" x14ac:dyDescent="0.3">
      <c r="B44" s="3" t="s">
        <v>47</v>
      </c>
      <c r="C44" s="4" t="s">
        <v>28</v>
      </c>
      <c r="D44" s="4" t="s">
        <v>49</v>
      </c>
      <c r="E44" s="26" t="s">
        <v>50</v>
      </c>
      <c r="F44" s="26"/>
      <c r="G44" s="27"/>
      <c r="H44" s="7"/>
    </row>
    <row r="45" spans="2:8" ht="24.95" customHeight="1" x14ac:dyDescent="0.3">
      <c r="B45" s="5" t="s">
        <v>48</v>
      </c>
      <c r="C45" s="5">
        <v>1000</v>
      </c>
      <c r="D45" s="10">
        <v>43931</v>
      </c>
      <c r="E45" s="28"/>
      <c r="F45" s="29"/>
      <c r="G45" s="30"/>
      <c r="H45" s="7"/>
    </row>
    <row r="46" spans="2:8" ht="24.95" customHeight="1" x14ac:dyDescent="0.3">
      <c r="B46" s="5" t="s">
        <v>51</v>
      </c>
      <c r="C46" s="5">
        <v>340</v>
      </c>
      <c r="D46" s="10">
        <v>43932</v>
      </c>
      <c r="E46" s="28"/>
      <c r="F46" s="29"/>
      <c r="G46" s="30"/>
      <c r="H46" s="7"/>
    </row>
    <row r="47" spans="2:8" ht="24.95" customHeight="1" x14ac:dyDescent="0.3">
      <c r="B47" s="5" t="s">
        <v>52</v>
      </c>
      <c r="C47" s="5">
        <v>500</v>
      </c>
      <c r="D47" s="10">
        <v>43933</v>
      </c>
      <c r="E47" s="28"/>
      <c r="F47" s="29"/>
      <c r="G47" s="30"/>
      <c r="H47" s="7"/>
    </row>
    <row r="50" spans="2:8" ht="30" customHeight="1" x14ac:dyDescent="0.3">
      <c r="B50" s="3" t="s">
        <v>27</v>
      </c>
      <c r="C50" s="4" t="s">
        <v>28</v>
      </c>
      <c r="D50" s="4" t="s">
        <v>53</v>
      </c>
      <c r="E50" s="26" t="s">
        <v>54</v>
      </c>
      <c r="F50" s="26"/>
      <c r="G50" s="27"/>
      <c r="H50" s="7"/>
    </row>
    <row r="51" spans="2:8" ht="24.95" customHeight="1" x14ac:dyDescent="0.3">
      <c r="B51" s="5" t="s">
        <v>1</v>
      </c>
      <c r="C51" s="5">
        <v>33823</v>
      </c>
      <c r="D51" s="5">
        <v>90166</v>
      </c>
      <c r="E51" s="28"/>
      <c r="F51" s="29"/>
      <c r="G51" s="30"/>
      <c r="H51" s="7"/>
    </row>
    <row r="52" spans="2:8" ht="24.95" customHeight="1" x14ac:dyDescent="0.3">
      <c r="B52" s="5" t="s">
        <v>4</v>
      </c>
      <c r="C52" s="5">
        <v>42391</v>
      </c>
      <c r="D52" s="5">
        <v>51732</v>
      </c>
      <c r="E52" s="28"/>
      <c r="F52" s="29"/>
      <c r="G52" s="30"/>
      <c r="H52" s="7"/>
    </row>
    <row r="53" spans="2:8" ht="24.95" customHeight="1" x14ac:dyDescent="0.3">
      <c r="B53" s="5" t="s">
        <v>5</v>
      </c>
      <c r="C53" s="5">
        <v>43324</v>
      </c>
      <c r="D53" s="5">
        <v>20433</v>
      </c>
      <c r="E53" s="28"/>
      <c r="F53" s="29"/>
      <c r="G53" s="30"/>
      <c r="H53" s="7"/>
    </row>
    <row r="56" spans="2:8" ht="30" customHeight="1" x14ac:dyDescent="0.3">
      <c r="B56" s="3" t="s">
        <v>27</v>
      </c>
      <c r="C56" s="26" t="s">
        <v>28</v>
      </c>
      <c r="D56" s="26"/>
      <c r="E56" s="26" t="s">
        <v>55</v>
      </c>
      <c r="F56" s="26"/>
      <c r="G56" s="27"/>
      <c r="H56" s="7"/>
    </row>
    <row r="57" spans="2:8" ht="24.95" customHeight="1" x14ac:dyDescent="0.3">
      <c r="B57" s="5" t="s">
        <v>1</v>
      </c>
      <c r="C57" s="31">
        <v>33823</v>
      </c>
      <c r="D57" s="32"/>
      <c r="E57" s="28"/>
      <c r="F57" s="29"/>
      <c r="G57" s="30"/>
      <c r="H57" s="7"/>
    </row>
    <row r="58" spans="2:8" ht="24.95" customHeight="1" x14ac:dyDescent="0.3">
      <c r="B58" s="5" t="s">
        <v>4</v>
      </c>
      <c r="C58" s="31">
        <v>42391</v>
      </c>
      <c r="D58" s="32"/>
      <c r="E58" s="28"/>
      <c r="F58" s="29"/>
      <c r="G58" s="30"/>
      <c r="H58" s="7"/>
    </row>
    <row r="59" spans="2:8" ht="24.95" customHeight="1" x14ac:dyDescent="0.3">
      <c r="B59" s="5" t="s">
        <v>5</v>
      </c>
      <c r="C59" s="31">
        <v>43324</v>
      </c>
      <c r="D59" s="32"/>
      <c r="E59" s="28"/>
      <c r="F59" s="29"/>
      <c r="G59" s="30"/>
      <c r="H59" s="7"/>
    </row>
  </sheetData>
  <mergeCells count="42">
    <mergeCell ref="J8:L11"/>
    <mergeCell ref="E12:F12"/>
    <mergeCell ref="G12:H12"/>
    <mergeCell ref="G7:H7"/>
    <mergeCell ref="C8:D8"/>
    <mergeCell ref="E8:F8"/>
    <mergeCell ref="G8:H8"/>
    <mergeCell ref="C9:D9"/>
    <mergeCell ref="E9:F9"/>
    <mergeCell ref="E52:G52"/>
    <mergeCell ref="E53:G53"/>
    <mergeCell ref="G9:H9"/>
    <mergeCell ref="C10:D10"/>
    <mergeCell ref="E10:F10"/>
    <mergeCell ref="G10:H10"/>
    <mergeCell ref="C11:D11"/>
    <mergeCell ref="E11:F11"/>
    <mergeCell ref="G11:H11"/>
    <mergeCell ref="C5:H5"/>
    <mergeCell ref="E44:G44"/>
    <mergeCell ref="E45:G45"/>
    <mergeCell ref="E50:G50"/>
    <mergeCell ref="E51:G51"/>
    <mergeCell ref="E46:G46"/>
    <mergeCell ref="E47:G47"/>
    <mergeCell ref="E39:G39"/>
    <mergeCell ref="E40:G40"/>
    <mergeCell ref="E41:G41"/>
    <mergeCell ref="E35:G35"/>
    <mergeCell ref="E36:G36"/>
    <mergeCell ref="E37:G37"/>
    <mergeCell ref="E38:G38"/>
    <mergeCell ref="C7:D7"/>
    <mergeCell ref="E7:F7"/>
    <mergeCell ref="E56:G56"/>
    <mergeCell ref="E57:G57"/>
    <mergeCell ref="E58:G58"/>
    <mergeCell ref="E59:G59"/>
    <mergeCell ref="C56:D56"/>
    <mergeCell ref="C57:D57"/>
    <mergeCell ref="C58:D58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5C0F-270E-4FA5-9E70-163710809AF6}">
  <dimension ref="B5:I55"/>
  <sheetViews>
    <sheetView showGridLines="0" zoomScale="130" zoomScaleNormal="130" workbookViewId="0">
      <selection activeCell="G31" sqref="G31"/>
    </sheetView>
  </sheetViews>
  <sheetFormatPr defaultColWidth="10.7109375" defaultRowHeight="20.100000000000001" customHeight="1" x14ac:dyDescent="0.25"/>
  <cols>
    <col min="1" max="1" width="1.7109375" style="11" customWidth="1"/>
    <col min="2" max="3" width="20.7109375" style="11" customWidth="1"/>
    <col min="4" max="4" width="16" style="11" customWidth="1"/>
    <col min="5" max="5" width="16.5703125" style="11" customWidth="1"/>
    <col min="6" max="6" width="20.85546875" style="11" customWidth="1"/>
    <col min="7" max="8" width="20.7109375" style="11" customWidth="1"/>
    <col min="9" max="16384" width="10.7109375" style="11"/>
  </cols>
  <sheetData>
    <row r="5" spans="2:9" ht="30" customHeight="1" x14ac:dyDescent="0.25">
      <c r="B5" s="16" t="s">
        <v>27</v>
      </c>
      <c r="C5" s="17" t="s">
        <v>28</v>
      </c>
      <c r="D5" s="18" t="s">
        <v>29</v>
      </c>
      <c r="E5" s="18" t="s">
        <v>30</v>
      </c>
      <c r="F5" s="53" t="s">
        <v>31</v>
      </c>
      <c r="G5" s="54"/>
    </row>
    <row r="6" spans="2:9" ht="20.100000000000001" customHeight="1" x14ac:dyDescent="0.25">
      <c r="B6" s="12" t="s">
        <v>32</v>
      </c>
      <c r="C6" s="12">
        <v>6695</v>
      </c>
      <c r="D6" s="13">
        <v>0.01</v>
      </c>
      <c r="E6" s="13">
        <v>0.02</v>
      </c>
      <c r="F6" s="51">
        <f>IF(C6&gt;=5000,C6*2%,C6*1%)</f>
        <v>133.9</v>
      </c>
      <c r="G6" s="52"/>
    </row>
    <row r="7" spans="2:9" ht="20.100000000000001" customHeight="1" x14ac:dyDescent="0.25">
      <c r="B7" s="12" t="s">
        <v>33</v>
      </c>
      <c r="C7" s="12">
        <v>9581</v>
      </c>
      <c r="D7" s="13">
        <v>0.01</v>
      </c>
      <c r="E7" s="13">
        <v>0.02</v>
      </c>
      <c r="F7" s="51">
        <f t="shared" ref="F7:F11" si="0">IF(C7&gt;=5000,C7*2%,C7*1%)</f>
        <v>191.62</v>
      </c>
      <c r="G7" s="52"/>
    </row>
    <row r="8" spans="2:9" ht="20.100000000000001" customHeight="1" x14ac:dyDescent="0.25">
      <c r="B8" s="12" t="s">
        <v>34</v>
      </c>
      <c r="C8" s="12">
        <v>3242</v>
      </c>
      <c r="D8" s="13">
        <v>0.01</v>
      </c>
      <c r="E8" s="13">
        <v>0.02</v>
      </c>
      <c r="F8" s="51">
        <f t="shared" si="0"/>
        <v>32.42</v>
      </c>
      <c r="G8" s="52"/>
    </row>
    <row r="9" spans="2:9" ht="20.100000000000001" customHeight="1" x14ac:dyDescent="0.25">
      <c r="B9" s="12" t="s">
        <v>35</v>
      </c>
      <c r="C9" s="12">
        <v>9985</v>
      </c>
      <c r="D9" s="13">
        <v>0.01</v>
      </c>
      <c r="E9" s="13">
        <v>0.02</v>
      </c>
      <c r="F9" s="51">
        <f t="shared" si="0"/>
        <v>199.70000000000002</v>
      </c>
      <c r="G9" s="52"/>
    </row>
    <row r="10" spans="2:9" ht="20.100000000000001" customHeight="1" x14ac:dyDescent="0.25">
      <c r="B10" s="12" t="s">
        <v>36</v>
      </c>
      <c r="C10" s="12">
        <v>8999</v>
      </c>
      <c r="D10" s="13">
        <v>0.01</v>
      </c>
      <c r="E10" s="13">
        <v>0.02</v>
      </c>
      <c r="F10" s="51">
        <f t="shared" si="0"/>
        <v>179.98</v>
      </c>
      <c r="G10" s="52"/>
    </row>
    <row r="11" spans="2:9" ht="20.100000000000001" customHeight="1" x14ac:dyDescent="0.25">
      <c r="B11" s="12" t="s">
        <v>37</v>
      </c>
      <c r="C11" s="12">
        <v>1088</v>
      </c>
      <c r="D11" s="13">
        <v>0.01</v>
      </c>
      <c r="E11" s="13">
        <v>0.02</v>
      </c>
      <c r="F11" s="51">
        <f t="shared" si="0"/>
        <v>10.88</v>
      </c>
      <c r="G11" s="52"/>
    </row>
    <row r="12" spans="2:9" ht="20.100000000000001" customHeight="1" x14ac:dyDescent="0.25">
      <c r="B12" s="14"/>
    </row>
    <row r="13" spans="2:9" ht="20.100000000000001" customHeight="1" x14ac:dyDescent="0.25">
      <c r="B13" s="14"/>
    </row>
    <row r="14" spans="2:9" ht="30" customHeight="1" x14ac:dyDescent="0.25">
      <c r="B14" s="16" t="s">
        <v>27</v>
      </c>
      <c r="C14" s="18" t="s">
        <v>2</v>
      </c>
      <c r="D14" s="18" t="s">
        <v>3</v>
      </c>
      <c r="E14" s="17" t="s">
        <v>38</v>
      </c>
      <c r="F14" s="18" t="s">
        <v>39</v>
      </c>
      <c r="G14" s="18" t="s">
        <v>40</v>
      </c>
      <c r="H14" s="21" t="s">
        <v>41</v>
      </c>
    </row>
    <row r="15" spans="2:9" ht="20.100000000000001" customHeight="1" x14ac:dyDescent="0.25">
      <c r="B15" s="12" t="s">
        <v>1</v>
      </c>
      <c r="C15" s="12">
        <v>6695</v>
      </c>
      <c r="D15" s="12">
        <v>3242</v>
      </c>
      <c r="E15" s="12">
        <v>9581</v>
      </c>
      <c r="F15" s="15" t="str">
        <f>IF(SUM(C15:E15)&gt;=15000,"Sim","Não")</f>
        <v>Sim</v>
      </c>
      <c r="G15" s="15">
        <f>IF(F15="Sim",SUM(C15:E15)*2%,0)</f>
        <v>390.36</v>
      </c>
      <c r="H15" s="15">
        <f>IF(SUM(C15:E15)&gt;=15000,SUM(C15:E15)*2%,0)</f>
        <v>390.36</v>
      </c>
      <c r="I15" s="23"/>
    </row>
    <row r="16" spans="2:9" ht="20.100000000000001" customHeight="1" x14ac:dyDescent="0.25">
      <c r="B16" s="12" t="s">
        <v>42</v>
      </c>
      <c r="C16" s="12">
        <v>8993</v>
      </c>
      <c r="D16" s="12">
        <v>6890</v>
      </c>
      <c r="E16" s="12">
        <v>800</v>
      </c>
      <c r="F16" s="15" t="str">
        <f t="shared" ref="F16:F21" si="1">IF(SUM(C16:E16)&gt;=15000,"Sim","Não")</f>
        <v>Sim</v>
      </c>
      <c r="G16" s="15">
        <f t="shared" ref="G16:G21" si="2">IF(F16="Sim",SUM(C16:E16)*2%,0)</f>
        <v>333.66</v>
      </c>
      <c r="H16" s="15">
        <f t="shared" ref="H16:H21" si="3">IF(SUM(C16:E16)&gt;=15000,SUM(C16:E16)*2%,0)</f>
        <v>333.66</v>
      </c>
      <c r="I16" s="23"/>
    </row>
    <row r="17" spans="2:9" ht="20.100000000000001" customHeight="1" x14ac:dyDescent="0.25">
      <c r="B17" s="12" t="s">
        <v>43</v>
      </c>
      <c r="C17" s="12">
        <v>6806</v>
      </c>
      <c r="D17" s="12">
        <v>5546</v>
      </c>
      <c r="E17" s="12">
        <v>975</v>
      </c>
      <c r="F17" s="15" t="str">
        <f t="shared" si="1"/>
        <v>Não</v>
      </c>
      <c r="G17" s="15">
        <f t="shared" si="2"/>
        <v>0</v>
      </c>
      <c r="H17" s="15">
        <f t="shared" si="3"/>
        <v>0</v>
      </c>
      <c r="I17" s="23"/>
    </row>
    <row r="18" spans="2:9" ht="20.100000000000001" customHeight="1" x14ac:dyDescent="0.25">
      <c r="B18" s="12" t="s">
        <v>35</v>
      </c>
      <c r="C18" s="12">
        <v>9263</v>
      </c>
      <c r="D18" s="12">
        <v>6451</v>
      </c>
      <c r="E18" s="12">
        <v>1466</v>
      </c>
      <c r="F18" s="15" t="str">
        <f t="shared" si="1"/>
        <v>Sim</v>
      </c>
      <c r="G18" s="15">
        <f t="shared" si="2"/>
        <v>343.6</v>
      </c>
      <c r="H18" s="15">
        <f t="shared" si="3"/>
        <v>343.6</v>
      </c>
      <c r="I18" s="23"/>
    </row>
    <row r="19" spans="2:9" ht="20.100000000000001" customHeight="1" x14ac:dyDescent="0.25">
      <c r="B19" s="12" t="s">
        <v>4</v>
      </c>
      <c r="C19" s="12">
        <v>4554</v>
      </c>
      <c r="D19" s="12">
        <v>9934</v>
      </c>
      <c r="E19" s="12">
        <v>387</v>
      </c>
      <c r="F19" s="15" t="str">
        <f t="shared" si="1"/>
        <v>Não</v>
      </c>
      <c r="G19" s="15">
        <f t="shared" si="2"/>
        <v>0</v>
      </c>
      <c r="H19" s="15">
        <f t="shared" si="3"/>
        <v>0</v>
      </c>
      <c r="I19" s="23"/>
    </row>
    <row r="20" spans="2:9" ht="20.100000000000001" customHeight="1" x14ac:dyDescent="0.25">
      <c r="B20" s="12" t="s">
        <v>5</v>
      </c>
      <c r="C20" s="12">
        <v>1025</v>
      </c>
      <c r="D20" s="12">
        <v>9959</v>
      </c>
      <c r="E20" s="12">
        <v>7129</v>
      </c>
      <c r="F20" s="15" t="str">
        <f t="shared" si="1"/>
        <v>Sim</v>
      </c>
      <c r="G20" s="15">
        <f t="shared" si="2"/>
        <v>362.26</v>
      </c>
      <c r="H20" s="15">
        <f t="shared" si="3"/>
        <v>362.26</v>
      </c>
      <c r="I20" s="23"/>
    </row>
    <row r="21" spans="2:9" ht="20.100000000000001" customHeight="1" x14ac:dyDescent="0.25">
      <c r="B21" s="12" t="s">
        <v>44</v>
      </c>
      <c r="C21" s="12">
        <v>7067</v>
      </c>
      <c r="D21" s="12">
        <v>1347</v>
      </c>
      <c r="E21" s="12">
        <v>8371</v>
      </c>
      <c r="F21" s="15" t="str">
        <f t="shared" si="1"/>
        <v>Sim</v>
      </c>
      <c r="G21" s="15">
        <f t="shared" si="2"/>
        <v>335.7</v>
      </c>
      <c r="H21" s="15">
        <f t="shared" si="3"/>
        <v>335.7</v>
      </c>
      <c r="I21" s="23"/>
    </row>
    <row r="24" spans="2:9" ht="30" customHeight="1" x14ac:dyDescent="0.25">
      <c r="B24" s="16" t="s">
        <v>56</v>
      </c>
      <c r="C24" s="17" t="s">
        <v>57</v>
      </c>
      <c r="D24" s="21" t="s">
        <v>58</v>
      </c>
      <c r="E24" s="1"/>
      <c r="F24" s="50" t="s">
        <v>60</v>
      </c>
      <c r="G24" s="50"/>
      <c r="H24" s="1" t="s">
        <v>59</v>
      </c>
    </row>
    <row r="25" spans="2:9" ht="20.100000000000001" customHeight="1" x14ac:dyDescent="0.25">
      <c r="B25" s="19">
        <v>43831</v>
      </c>
      <c r="C25" s="22">
        <v>820</v>
      </c>
      <c r="D25" s="22">
        <v>961</v>
      </c>
      <c r="E25" s="1"/>
      <c r="F25" s="20" t="s">
        <v>1</v>
      </c>
      <c r="G25" s="24" t="str">
        <f>IF(COUNTA(C25:C55)&gt;15,"Vendeu","Não Vendeu")</f>
        <v>Não Vendeu</v>
      </c>
      <c r="H25" s="1"/>
    </row>
    <row r="26" spans="2:9" ht="20.100000000000001" customHeight="1" x14ac:dyDescent="0.25">
      <c r="B26" s="19">
        <v>43832</v>
      </c>
      <c r="C26" s="22"/>
      <c r="D26" s="22">
        <v>672</v>
      </c>
      <c r="E26" s="1"/>
      <c r="F26" s="20" t="s">
        <v>4</v>
      </c>
      <c r="G26" s="25" t="str">
        <f>IF(COUNTA(D25:D55)&gt;15,"Vendeu","Não Vendeu")</f>
        <v>Vendeu</v>
      </c>
      <c r="H26" s="1"/>
    </row>
    <row r="27" spans="2:9" ht="20.100000000000001" customHeight="1" x14ac:dyDescent="0.25">
      <c r="B27" s="19">
        <v>43833</v>
      </c>
      <c r="C27" s="22"/>
      <c r="D27" s="22">
        <v>1212</v>
      </c>
      <c r="E27" s="1"/>
      <c r="F27" s="1"/>
      <c r="G27" s="1"/>
      <c r="H27" s="1"/>
    </row>
    <row r="28" spans="2:9" ht="20.100000000000001" customHeight="1" x14ac:dyDescent="0.25">
      <c r="B28" s="19">
        <v>43834</v>
      </c>
      <c r="C28" s="22"/>
      <c r="D28" s="22"/>
      <c r="E28" s="1"/>
      <c r="F28" s="1"/>
      <c r="G28" s="1"/>
      <c r="H28" s="1"/>
    </row>
    <row r="29" spans="2:9" ht="20.100000000000001" customHeight="1" x14ac:dyDescent="0.25">
      <c r="B29" s="19">
        <v>43835</v>
      </c>
      <c r="C29" s="22"/>
      <c r="D29" s="22"/>
      <c r="E29" s="1"/>
      <c r="F29" s="50" t="s">
        <v>61</v>
      </c>
      <c r="G29" s="50"/>
      <c r="H29" s="1"/>
    </row>
    <row r="30" spans="2:9" ht="20.100000000000001" customHeight="1" x14ac:dyDescent="0.25">
      <c r="B30" s="19">
        <v>43836</v>
      </c>
      <c r="C30" s="22"/>
      <c r="D30" s="22"/>
      <c r="E30" s="1"/>
      <c r="F30" s="20" t="s">
        <v>1</v>
      </c>
      <c r="G30" s="24" t="str">
        <f>IF(COUNTA(C25:C55)&gt;15,"Vendeu: "&amp;COUNTA(C25:C55),"Não Vendeu: "&amp;COUNTA(C25:C55))</f>
        <v>Não Vendeu: 14</v>
      </c>
      <c r="H30" s="1"/>
    </row>
    <row r="31" spans="2:9" ht="20.100000000000001" customHeight="1" x14ac:dyDescent="0.25">
      <c r="B31" s="19">
        <v>43837</v>
      </c>
      <c r="C31" s="22"/>
      <c r="D31" s="22"/>
      <c r="E31" s="1"/>
      <c r="F31" s="20" t="s">
        <v>4</v>
      </c>
      <c r="G31" s="25" t="str">
        <f>IF(COUNTA(D25:D55)&gt;15,"Vendeu: "&amp;COUNTA(D25:D55),"Não Vendeu: "&amp;COUNTA(D25:D55))</f>
        <v>Vendeu: 17</v>
      </c>
      <c r="H31" s="1"/>
    </row>
    <row r="32" spans="2:9" ht="20.100000000000001" customHeight="1" x14ac:dyDescent="0.25">
      <c r="B32" s="19">
        <v>43838</v>
      </c>
      <c r="C32" s="22"/>
      <c r="D32" s="22"/>
      <c r="E32" s="1"/>
      <c r="F32" s="1"/>
      <c r="G32" s="1"/>
      <c r="H32" s="1"/>
    </row>
    <row r="33" spans="2:8" ht="20.100000000000001" customHeight="1" x14ac:dyDescent="0.25">
      <c r="B33" s="19">
        <v>43839</v>
      </c>
      <c r="C33" s="22">
        <v>140</v>
      </c>
      <c r="D33" s="22">
        <v>123</v>
      </c>
    </row>
    <row r="34" spans="2:8" ht="20.100000000000001" customHeight="1" x14ac:dyDescent="0.25">
      <c r="B34" s="19">
        <v>43840</v>
      </c>
      <c r="C34" s="22"/>
      <c r="D34" s="22"/>
    </row>
    <row r="35" spans="2:8" ht="20.100000000000001" customHeight="1" x14ac:dyDescent="0.25">
      <c r="B35" s="19">
        <v>43841</v>
      </c>
      <c r="C35" s="22">
        <v>661</v>
      </c>
      <c r="D35" s="22">
        <v>133</v>
      </c>
    </row>
    <row r="36" spans="2:8" ht="20.100000000000001" customHeight="1" x14ac:dyDescent="0.25">
      <c r="B36" s="19">
        <v>43842</v>
      </c>
      <c r="C36" s="22">
        <v>174</v>
      </c>
      <c r="D36" s="22"/>
    </row>
    <row r="37" spans="2:8" ht="20.100000000000001" customHeight="1" x14ac:dyDescent="0.25">
      <c r="B37" s="19">
        <v>43843</v>
      </c>
      <c r="C37" s="22">
        <v>789</v>
      </c>
      <c r="D37" s="22">
        <v>551</v>
      </c>
    </row>
    <row r="38" spans="2:8" ht="20.100000000000001" customHeight="1" x14ac:dyDescent="0.25">
      <c r="B38" s="19">
        <v>43844</v>
      </c>
      <c r="C38" s="22">
        <v>723</v>
      </c>
      <c r="D38" s="22">
        <v>296</v>
      </c>
    </row>
    <row r="39" spans="2:8" ht="20.100000000000001" customHeight="1" x14ac:dyDescent="0.25">
      <c r="B39" s="19">
        <v>43845</v>
      </c>
      <c r="C39" s="22"/>
      <c r="D39" s="22">
        <v>299</v>
      </c>
    </row>
    <row r="40" spans="2:8" ht="20.100000000000001" customHeight="1" x14ac:dyDescent="0.25">
      <c r="B40" s="19">
        <v>43846</v>
      </c>
      <c r="C40" s="22"/>
      <c r="D40" s="22"/>
      <c r="E40" s="1"/>
      <c r="F40" s="1"/>
      <c r="G40" s="1"/>
      <c r="H40" s="1"/>
    </row>
    <row r="41" spans="2:8" ht="20.100000000000001" customHeight="1" x14ac:dyDescent="0.25">
      <c r="B41" s="19">
        <v>43847</v>
      </c>
      <c r="C41" s="22"/>
      <c r="D41" s="22">
        <v>130</v>
      </c>
      <c r="E41" s="1"/>
      <c r="F41" s="1"/>
      <c r="G41" s="1"/>
      <c r="H41" s="1"/>
    </row>
    <row r="42" spans="2:8" ht="20.100000000000001" customHeight="1" x14ac:dyDescent="0.25">
      <c r="B42" s="19">
        <v>43848</v>
      </c>
      <c r="C42" s="22"/>
      <c r="D42" s="22">
        <v>344</v>
      </c>
      <c r="E42" s="1"/>
      <c r="F42" s="1"/>
      <c r="G42" s="1"/>
      <c r="H42" s="1"/>
    </row>
    <row r="43" spans="2:8" ht="20.100000000000001" customHeight="1" x14ac:dyDescent="0.25">
      <c r="B43" s="19">
        <v>43849</v>
      </c>
      <c r="C43" s="22"/>
      <c r="D43" s="22"/>
      <c r="E43" s="1"/>
      <c r="F43" s="1"/>
      <c r="G43" s="1"/>
      <c r="H43" s="1"/>
    </row>
    <row r="44" spans="2:8" ht="20.100000000000001" customHeight="1" x14ac:dyDescent="0.25">
      <c r="B44" s="19">
        <v>43850</v>
      </c>
      <c r="C44" s="22"/>
      <c r="D44" s="22"/>
      <c r="E44" s="1"/>
      <c r="F44" s="1"/>
      <c r="G44" s="1"/>
      <c r="H44" s="1"/>
    </row>
    <row r="45" spans="2:8" ht="20.100000000000001" customHeight="1" x14ac:dyDescent="0.25">
      <c r="B45" s="19">
        <v>43851</v>
      </c>
      <c r="C45" s="22">
        <v>333</v>
      </c>
      <c r="D45" s="22">
        <v>321</v>
      </c>
      <c r="E45" s="1"/>
      <c r="F45" s="1"/>
      <c r="G45" s="1"/>
      <c r="H45" s="1"/>
    </row>
    <row r="46" spans="2:8" ht="20.100000000000001" customHeight="1" x14ac:dyDescent="0.25">
      <c r="B46" s="19">
        <v>43852</v>
      </c>
      <c r="C46" s="22">
        <v>369</v>
      </c>
      <c r="D46" s="22">
        <v>232</v>
      </c>
      <c r="E46" s="1"/>
      <c r="F46" s="1"/>
      <c r="G46" s="1"/>
      <c r="H46" s="1"/>
    </row>
    <row r="47" spans="2:8" ht="20.100000000000001" customHeight="1" x14ac:dyDescent="0.25">
      <c r="B47" s="19">
        <v>43853</v>
      </c>
      <c r="C47" s="22">
        <v>401</v>
      </c>
      <c r="D47" s="22">
        <v>121</v>
      </c>
      <c r="E47" s="1"/>
      <c r="F47" s="1"/>
      <c r="G47" s="1"/>
      <c r="H47" s="1"/>
    </row>
    <row r="48" spans="2:8" ht="20.100000000000001" customHeight="1" x14ac:dyDescent="0.25">
      <c r="B48" s="19">
        <v>43854</v>
      </c>
      <c r="C48" s="22">
        <v>977</v>
      </c>
      <c r="D48" s="22">
        <v>32</v>
      </c>
    </row>
    <row r="49" spans="2:4" ht="20.100000000000001" customHeight="1" x14ac:dyDescent="0.25">
      <c r="B49" s="19">
        <v>43855</v>
      </c>
      <c r="C49" s="22"/>
      <c r="D49" s="22">
        <v>665</v>
      </c>
    </row>
    <row r="50" spans="2:4" ht="20.100000000000001" customHeight="1" x14ac:dyDescent="0.25">
      <c r="B50" s="19">
        <v>43856</v>
      </c>
      <c r="C50" s="22">
        <v>199</v>
      </c>
      <c r="D50" s="22"/>
    </row>
    <row r="51" spans="2:4" ht="20.100000000000001" customHeight="1" x14ac:dyDescent="0.25">
      <c r="B51" s="19">
        <v>43857</v>
      </c>
      <c r="C51" s="22">
        <v>760</v>
      </c>
      <c r="D51" s="22"/>
    </row>
    <row r="52" spans="2:4" ht="20.100000000000001" customHeight="1" x14ac:dyDescent="0.25">
      <c r="B52" s="19">
        <v>43858</v>
      </c>
      <c r="C52" s="22"/>
      <c r="D52" s="22"/>
    </row>
    <row r="53" spans="2:4" ht="20.100000000000001" customHeight="1" x14ac:dyDescent="0.25">
      <c r="B53" s="19">
        <v>43859</v>
      </c>
      <c r="C53" s="22">
        <v>261</v>
      </c>
      <c r="D53" s="22">
        <v>261</v>
      </c>
    </row>
    <row r="54" spans="2:4" ht="20.100000000000001" customHeight="1" x14ac:dyDescent="0.25">
      <c r="B54" s="19">
        <v>43860</v>
      </c>
      <c r="C54" s="22">
        <v>826</v>
      </c>
      <c r="D54" s="22"/>
    </row>
    <row r="55" spans="2:4" ht="20.100000000000001" customHeight="1" x14ac:dyDescent="0.25">
      <c r="B55" s="19">
        <v>43861</v>
      </c>
      <c r="C55" s="22"/>
      <c r="D55" s="22">
        <v>55</v>
      </c>
    </row>
  </sheetData>
  <mergeCells count="9">
    <mergeCell ref="F29:G29"/>
    <mergeCell ref="F10:G10"/>
    <mergeCell ref="F11:G11"/>
    <mergeCell ref="F5:G5"/>
    <mergeCell ref="F6:G6"/>
    <mergeCell ref="F24:G24"/>
    <mergeCell ref="F7:G7"/>
    <mergeCell ref="F8:G8"/>
    <mergeCell ref="F9:G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Aula</vt:lpstr>
      <vt:lpstr>Exercício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2020-11-27T12:38:32Z</dcterms:modified>
</cp:coreProperties>
</file>