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S INDIRETOS" sheetId="1" r:id="rId4"/>
    <sheet state="visible" name="CUSTOS DIRETOS" sheetId="2" r:id="rId5"/>
    <sheet state="visible" name="META DE FATURAMENTO" sheetId="3" r:id="rId6"/>
    <sheet state="hidden" name="Varejo Diário" sheetId="4" r:id="rId7"/>
  </sheets>
  <definedNames/>
  <calcPr/>
  <extLst>
    <ext uri="GoogleSheetsCustomDataVersion1">
      <go:sheetsCustomData xmlns:go="http://customooxmlschemas.google.com/" r:id="rId8" roundtripDataSignature="AMtx7mgdBAX9Rp1HpaJLUMzD4C7TuAixmg=="/>
    </ext>
  </extLst>
</workbook>
</file>

<file path=xl/sharedStrings.xml><?xml version="1.0" encoding="utf-8"?>
<sst xmlns="http://schemas.openxmlformats.org/spreadsheetml/2006/main" count="176" uniqueCount="85">
  <si>
    <t>CUSTOS INDIRETOS</t>
  </si>
  <si>
    <t>SÓCIOS</t>
  </si>
  <si>
    <t>PRÓ-LABORE 1</t>
  </si>
  <si>
    <t>PRÓ-LABORE 2</t>
  </si>
  <si>
    <t>SUBTOTAL</t>
  </si>
  <si>
    <t>FUNCIONÁRIOS</t>
  </si>
  <si>
    <t>COLABORADOR 1</t>
  </si>
  <si>
    <t>COLABORADOR 2</t>
  </si>
  <si>
    <t>COLABORADOR 3</t>
  </si>
  <si>
    <t>ASSESSORIA</t>
  </si>
  <si>
    <t>CONTADOR</t>
  </si>
  <si>
    <t>ADVOGADO</t>
  </si>
  <si>
    <t>ESTRUTURA FIXA</t>
  </si>
  <si>
    <t>ENERGIA</t>
  </si>
  <si>
    <t>TELEFONE</t>
  </si>
  <si>
    <t>INTERNET</t>
  </si>
  <si>
    <t>ALIMENTAÇÃO</t>
  </si>
  <si>
    <t>ALUGUEL</t>
  </si>
  <si>
    <t>FERRAMENTAS</t>
  </si>
  <si>
    <t>Numero de whatsapp</t>
  </si>
  <si>
    <t>plano de internet no celular</t>
  </si>
  <si>
    <t>BANCÁRIA</t>
  </si>
  <si>
    <t>NUBANK</t>
  </si>
  <si>
    <t>TOTAL EFETIVO</t>
  </si>
  <si>
    <t>CUSTOS DIRETOS</t>
  </si>
  <si>
    <t>TICKET MÉDIO</t>
  </si>
  <si>
    <t>Custo</t>
  </si>
  <si>
    <t>Valor</t>
  </si>
  <si>
    <t>% do Custo</t>
  </si>
  <si>
    <t>Plataforma</t>
  </si>
  <si>
    <t>Checkout</t>
  </si>
  <si>
    <t>Gateway de pagamento</t>
  </si>
  <si>
    <t>Frete</t>
  </si>
  <si>
    <t>Imposto</t>
  </si>
  <si>
    <t xml:space="preserve">Produto </t>
  </si>
  <si>
    <t>Problemas</t>
  </si>
  <si>
    <t>Trafego/comissões</t>
  </si>
  <si>
    <t>MC</t>
  </si>
  <si>
    <t>META DE FATURAMENTO</t>
  </si>
  <si>
    <t>Custos Indiretos</t>
  </si>
  <si>
    <t>Custos Diretos (%)</t>
  </si>
  <si>
    <t>Lucro Desejado</t>
  </si>
  <si>
    <t>Ticket Médio</t>
  </si>
  <si>
    <t>Quantidade de Vendas Mensais</t>
  </si>
  <si>
    <t>Quantidade de Vendas Semanais</t>
  </si>
  <si>
    <t>Quantidade de Vendas Díarias</t>
  </si>
  <si>
    <t>Quantidade de Investimento Mensal</t>
  </si>
  <si>
    <t>Quantidade de Investimento Semanal</t>
  </si>
  <si>
    <t>Quantidade de Investimento Diário</t>
  </si>
  <si>
    <t>% Lucro x Faturamento Bruto</t>
  </si>
  <si>
    <t>% Custo Fixo</t>
  </si>
  <si>
    <t>Modelo</t>
  </si>
  <si>
    <t>Gb</t>
  </si>
  <si>
    <t xml:space="preserve">Grade </t>
  </si>
  <si>
    <t>Preço Reais</t>
  </si>
  <si>
    <t>Quantidade</t>
  </si>
  <si>
    <t>Faturamento</t>
  </si>
  <si>
    <t>Desconto</t>
  </si>
  <si>
    <t>Faturamento Real</t>
  </si>
  <si>
    <t>Margem de contribuição</t>
  </si>
  <si>
    <t>iPhone 7</t>
  </si>
  <si>
    <t>Vitrine</t>
  </si>
  <si>
    <t>iPhone 7 Plus</t>
  </si>
  <si>
    <t>iPhone 8</t>
  </si>
  <si>
    <t>iPhone 8 Plus</t>
  </si>
  <si>
    <t>iPhone X</t>
  </si>
  <si>
    <t>iPhone XR</t>
  </si>
  <si>
    <t>LACRADO</t>
  </si>
  <si>
    <t>iPhone XS Max</t>
  </si>
  <si>
    <t>iPhone 11</t>
  </si>
  <si>
    <t>iPhone 11 PRO</t>
  </si>
  <si>
    <t>iPhone 11 PRO Max</t>
  </si>
  <si>
    <t>iPhone 12</t>
  </si>
  <si>
    <t>iPhone 12 mini</t>
  </si>
  <si>
    <t>iPhone 12 Pro</t>
  </si>
  <si>
    <t>iPhone 12 Pro Max</t>
  </si>
  <si>
    <t>Apple Watch S6 GPS</t>
  </si>
  <si>
    <t>44MM</t>
  </si>
  <si>
    <t>40MM</t>
  </si>
  <si>
    <t>Apple Watch S6 GPS + CELL</t>
  </si>
  <si>
    <t>Apple Watch S5 GPS</t>
  </si>
  <si>
    <t>Apple Watch S3 GPS</t>
  </si>
  <si>
    <t>42MM</t>
  </si>
  <si>
    <t>38MM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</si>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</sst>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7">
    <font>
      <sz val="10.0"/>
      <color rgb="FF000000"/>
      <name val="Arial"/>
    </font>
    <font>
      <b/>
      <sz val="18.0"/>
      <color theme="1"/>
      <name val="Arial"/>
    </font>
    <font>
      <b/>
      <color rgb="FFFFFFFF"/>
      <name val="Arial"/>
    </font>
    <font>
      <color theme="1"/>
      <name val="Arial"/>
    </font>
    <font>
      <b/>
      <color theme="1"/>
      <name val="Arial"/>
    </font>
    <font>
      <b/>
      <sz val="12.0"/>
      <color rgb="FFFFFFFF"/>
      <name val="Arial"/>
    </font>
    <font>
      <b/>
      <sz val="14.0"/>
      <color rgb="FFFFFFFF"/>
      <name val="Arial"/>
    </font>
    <font>
      <sz val="18.0"/>
      <color theme="1"/>
      <name val="Arial"/>
    </font>
    <font/>
    <font>
      <color rgb="FF000000"/>
      <name val="Arial"/>
    </font>
    <font>
      <b/>
      <sz val="11.0"/>
      <color theme="1"/>
      <name val="Arial"/>
    </font>
    <font>
      <b/>
      <sz val="14.0"/>
      <color theme="1"/>
      <name val="Arial"/>
    </font>
    <font>
      <b/>
      <color rgb="FF000000"/>
      <name val="Arial"/>
    </font>
    <font>
      <b/>
      <sz val="11.0"/>
      <color rgb="FF000000"/>
      <name val="Arial"/>
    </font>
    <font>
      <sz val="11.0"/>
      <color theme="1"/>
      <name val="Arial"/>
    </font>
    <font>
      <sz val="11.0"/>
      <color theme="1"/>
      <name val="Calibri"/>
    </font>
    <font>
      <b/>
      <sz val="14.0"/>
      <color rgb="FF000000"/>
      <name val="Arial"/>
    </font>
  </fonts>
  <fills count="29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A64D79"/>
        <bgColor rgb="FFA64D79"/>
      </patternFill>
    </fill>
    <fill>
      <patternFill patternType="solid">
        <fgColor rgb="FFEAD1DC"/>
        <bgColor rgb="FFEAD1DC"/>
      </patternFill>
    </fill>
    <fill>
      <patternFill patternType="solid">
        <fgColor rgb="FF674EA7"/>
        <bgColor rgb="FF674EA7"/>
      </patternFill>
    </fill>
    <fill>
      <patternFill patternType="solid">
        <fgColor rgb="FFD9D2E9"/>
        <bgColor rgb="FFD9D2E9"/>
      </patternFill>
    </fill>
    <fill>
      <patternFill patternType="solid">
        <fgColor rgb="FF3D85C6"/>
        <bgColor rgb="FF3D85C6"/>
      </patternFill>
    </fill>
    <fill>
      <patternFill patternType="solid">
        <fgColor rgb="FF9FC5E8"/>
        <bgColor rgb="FF9FC5E8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CC0000"/>
        <bgColor rgb="FFCC0000"/>
      </patternFill>
    </fill>
    <fill>
      <patternFill patternType="solid">
        <fgColor rgb="FFEA9999"/>
        <bgColor rgb="FFEA9999"/>
      </patternFill>
    </fill>
    <fill>
      <patternFill patternType="solid">
        <fgColor rgb="FFA61C00"/>
        <bgColor rgb="FFA61C00"/>
      </patternFill>
    </fill>
    <fill>
      <patternFill patternType="solid">
        <fgColor rgb="FFE6B8AF"/>
        <bgColor rgb="FFE6B8AF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76A5AF"/>
        <bgColor rgb="FF76A5AF"/>
      </patternFill>
    </fill>
    <fill>
      <patternFill patternType="solid">
        <fgColor rgb="FFB7B7B7"/>
        <bgColor rgb="FFB7B7B7"/>
      </patternFill>
    </fill>
    <fill>
      <patternFill patternType="solid">
        <fgColor rgb="FFFFE599"/>
        <bgColor rgb="FFFFE599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3" fontId="2" numFmtId="0" xfId="0" applyAlignment="1" applyFill="1" applyFont="1">
      <alignment horizontal="center" vertical="bottom"/>
    </xf>
    <xf borderId="0" fillId="4" fontId="3" numFmtId="0" xfId="0" applyAlignment="1" applyFill="1" applyFont="1">
      <alignment horizontal="center" vertical="bottom"/>
    </xf>
    <xf borderId="0" fillId="4" fontId="3" numFmtId="164" xfId="0" applyAlignment="1" applyFont="1" applyNumberFormat="1">
      <alignment horizontal="center" readingOrder="0" vertical="bottom"/>
    </xf>
    <xf borderId="0" fillId="4" fontId="3" numFmtId="164" xfId="0" applyAlignment="1" applyFont="1" applyNumberFormat="1">
      <alignment horizontal="center" vertical="bottom"/>
    </xf>
    <xf borderId="0" fillId="4" fontId="4" numFmtId="0" xfId="0" applyAlignment="1" applyFont="1">
      <alignment horizontal="center" vertical="bottom"/>
    </xf>
    <xf borderId="0" fillId="4" fontId="4" numFmtId="164" xfId="0" applyAlignment="1" applyFont="1" applyNumberFormat="1">
      <alignment horizontal="center" vertical="bottom"/>
    </xf>
    <xf borderId="0" fillId="5" fontId="2" numFmtId="0" xfId="0" applyAlignment="1" applyFill="1" applyFont="1">
      <alignment horizontal="center" vertical="bottom"/>
    </xf>
    <xf borderId="0" fillId="6" fontId="3" numFmtId="0" xfId="0" applyAlignment="1" applyFill="1" applyFont="1">
      <alignment horizontal="center" vertical="bottom"/>
    </xf>
    <xf borderId="0" fillId="6" fontId="3" numFmtId="164" xfId="0" applyAlignment="1" applyFont="1" applyNumberFormat="1">
      <alignment horizontal="center" readingOrder="0" vertical="bottom"/>
    </xf>
    <xf borderId="0" fillId="6" fontId="3" numFmtId="164" xfId="0" applyAlignment="1" applyFont="1" applyNumberFormat="1">
      <alignment horizontal="center" vertical="bottom"/>
    </xf>
    <xf borderId="0" fillId="6" fontId="4" numFmtId="0" xfId="0" applyAlignment="1" applyFont="1">
      <alignment horizontal="center" vertical="bottom"/>
    </xf>
    <xf borderId="0" fillId="6" fontId="4" numFmtId="164" xfId="0" applyAlignment="1" applyFont="1" applyNumberFormat="1">
      <alignment horizontal="center" vertical="bottom"/>
    </xf>
    <xf borderId="0" fillId="7" fontId="2" numFmtId="0" xfId="0" applyAlignment="1" applyFill="1" applyFont="1">
      <alignment horizontal="center" vertical="bottom"/>
    </xf>
    <xf borderId="0" fillId="8" fontId="3" numFmtId="0" xfId="0" applyAlignment="1" applyFill="1" applyFont="1">
      <alignment horizontal="center" vertical="bottom"/>
    </xf>
    <xf borderId="0" fillId="8" fontId="3" numFmtId="164" xfId="0" applyAlignment="1" applyFont="1" applyNumberFormat="1">
      <alignment horizontal="center" readingOrder="0" vertical="bottom"/>
    </xf>
    <xf borderId="0" fillId="8" fontId="3" numFmtId="164" xfId="0" applyAlignment="1" applyFont="1" applyNumberFormat="1">
      <alignment horizontal="center" vertical="bottom"/>
    </xf>
    <xf borderId="0" fillId="8" fontId="4" numFmtId="0" xfId="0" applyAlignment="1" applyFont="1">
      <alignment horizontal="center" vertical="bottom"/>
    </xf>
    <xf borderId="0" fillId="8" fontId="4" numFmtId="164" xfId="0" applyAlignment="1" applyFont="1" applyNumberFormat="1">
      <alignment horizontal="center" vertical="bottom"/>
    </xf>
    <xf borderId="0" fillId="9" fontId="2" numFmtId="0" xfId="0" applyAlignment="1" applyFill="1" applyFont="1">
      <alignment horizontal="center" vertical="bottom"/>
    </xf>
    <xf borderId="0" fillId="10" fontId="3" numFmtId="0" xfId="0" applyAlignment="1" applyFill="1" applyFont="1">
      <alignment horizontal="center" vertical="bottom"/>
    </xf>
    <xf borderId="0" fillId="10" fontId="3" numFmtId="164" xfId="0" applyAlignment="1" applyFont="1" applyNumberFormat="1">
      <alignment horizontal="center" vertical="bottom"/>
    </xf>
    <xf borderId="0" fillId="10" fontId="3" numFmtId="164" xfId="0" applyAlignment="1" applyFont="1" applyNumberFormat="1">
      <alignment horizontal="center" readingOrder="0" vertical="bottom"/>
    </xf>
    <xf borderId="0" fillId="10" fontId="4" numFmtId="0" xfId="0" applyAlignment="1" applyFont="1">
      <alignment horizontal="center" vertical="bottom"/>
    </xf>
    <xf borderId="0" fillId="10" fontId="4" numFmtId="164" xfId="0" applyAlignment="1" applyFont="1" applyNumberFormat="1">
      <alignment horizontal="center" vertical="bottom"/>
    </xf>
    <xf borderId="0" fillId="11" fontId="2" numFmtId="0" xfId="0" applyAlignment="1" applyFill="1" applyFont="1">
      <alignment horizontal="center" vertical="bottom"/>
    </xf>
    <xf borderId="0" fillId="12" fontId="3" numFmtId="0" xfId="0" applyAlignment="1" applyFill="1" applyFont="1">
      <alignment horizontal="center" readingOrder="0" vertical="bottom"/>
    </xf>
    <xf borderId="0" fillId="12" fontId="3" numFmtId="164" xfId="0" applyAlignment="1" applyFont="1" applyNumberFormat="1">
      <alignment horizontal="center" readingOrder="0" vertical="bottom"/>
    </xf>
    <xf borderId="0" fillId="12" fontId="3" numFmtId="0" xfId="0" applyFont="1"/>
    <xf borderId="0" fillId="12" fontId="3" numFmtId="164" xfId="0" applyAlignment="1" applyFont="1" applyNumberFormat="1">
      <alignment horizontal="center" vertical="bottom"/>
    </xf>
    <xf borderId="0" fillId="12" fontId="4" numFmtId="0" xfId="0" applyAlignment="1" applyFont="1">
      <alignment horizontal="center" vertical="bottom"/>
    </xf>
    <xf borderId="0" fillId="12" fontId="4" numFmtId="164" xfId="0" applyAlignment="1" applyFont="1" applyNumberFormat="1">
      <alignment horizontal="center" vertical="bottom"/>
    </xf>
    <xf borderId="0" fillId="13" fontId="2" numFmtId="0" xfId="0" applyAlignment="1" applyFill="1" applyFont="1">
      <alignment horizontal="center" vertical="bottom"/>
    </xf>
    <xf borderId="0" fillId="14" fontId="3" numFmtId="0" xfId="0" applyAlignment="1" applyFill="1" applyFont="1">
      <alignment horizontal="center" readingOrder="0" vertical="bottom"/>
    </xf>
    <xf borderId="0" fillId="14" fontId="3" numFmtId="164" xfId="0" applyAlignment="1" applyFont="1" applyNumberFormat="1">
      <alignment horizontal="center" vertical="bottom"/>
    </xf>
    <xf borderId="0" fillId="14" fontId="4" numFmtId="0" xfId="0" applyAlignment="1" applyFont="1">
      <alignment horizontal="center" vertical="bottom"/>
    </xf>
    <xf borderId="0" fillId="14" fontId="4" numFmtId="164" xfId="0" applyAlignment="1" applyFont="1" applyNumberFormat="1">
      <alignment horizontal="center" vertical="bottom"/>
    </xf>
    <xf borderId="0" fillId="15" fontId="5" numFmtId="0" xfId="0" applyAlignment="1" applyFill="1" applyFont="1">
      <alignment horizontal="center"/>
    </xf>
    <xf borderId="0" fillId="15" fontId="6" numFmtId="164" xfId="0" applyAlignment="1" applyFont="1" applyNumberFormat="1">
      <alignment horizontal="center" shrinkToFit="0" wrapText="1"/>
    </xf>
    <xf borderId="0" fillId="16" fontId="7" numFmtId="0" xfId="0" applyAlignment="1" applyFill="1" applyFont="1">
      <alignment horizontal="center" shrinkToFit="0" wrapText="1"/>
    </xf>
    <xf borderId="1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" fillId="17" fontId="4" numFmtId="0" xfId="0" applyAlignment="1" applyBorder="1" applyFill="1" applyFont="1">
      <alignment vertical="bottom"/>
    </xf>
    <xf borderId="1" fillId="18" fontId="4" numFmtId="164" xfId="0" applyAlignment="1" applyBorder="1" applyFill="1" applyFont="1" applyNumberFormat="1">
      <alignment horizontal="center" readingOrder="0" vertical="bottom"/>
    </xf>
    <xf borderId="2" fillId="19" fontId="2" numFmtId="0" xfId="0" applyAlignment="1" applyBorder="1" applyFill="1" applyFont="1">
      <alignment horizontal="center" vertical="bottom"/>
    </xf>
    <xf borderId="3" fillId="0" fontId="8" numFmtId="0" xfId="0" applyBorder="1" applyFont="1"/>
    <xf borderId="1" fillId="19" fontId="2" numFmtId="0" xfId="0" applyAlignment="1" applyBorder="1" applyFont="1">
      <alignment horizontal="center" vertical="bottom"/>
    </xf>
    <xf borderId="2" fillId="20" fontId="3" numFmtId="0" xfId="0" applyAlignment="1" applyBorder="1" applyFill="1" applyFont="1">
      <alignment readingOrder="0" vertical="bottom"/>
    </xf>
    <xf borderId="1" fillId="20" fontId="3" numFmtId="164" xfId="0" applyAlignment="1" applyBorder="1" applyFont="1" applyNumberFormat="1">
      <alignment horizontal="center" vertical="bottom"/>
    </xf>
    <xf borderId="1" fillId="20" fontId="3" numFmtId="10" xfId="0" applyAlignment="1" applyBorder="1" applyFont="1" applyNumberFormat="1">
      <alignment horizontal="center" vertical="bottom"/>
    </xf>
    <xf borderId="2" fillId="20" fontId="3" numFmtId="0" xfId="0" applyAlignment="1" applyBorder="1" applyFont="1">
      <alignment vertical="bottom"/>
    </xf>
    <xf borderId="1" fillId="20" fontId="3" numFmtId="9" xfId="0" applyAlignment="1" applyBorder="1" applyFont="1" applyNumberFormat="1">
      <alignment horizontal="center" readingOrder="0" vertical="bottom"/>
    </xf>
    <xf borderId="2" fillId="20" fontId="9" numFmtId="0" xfId="0" applyAlignment="1" applyBorder="1" applyFont="1">
      <alignment readingOrder="0" vertical="bottom"/>
    </xf>
    <xf borderId="1" fillId="20" fontId="3" numFmtId="10" xfId="0" applyAlignment="1" applyBorder="1" applyFont="1" applyNumberFormat="1">
      <alignment horizontal="center" readingOrder="0" vertical="bottom"/>
    </xf>
    <xf borderId="2" fillId="19" fontId="10" numFmtId="0" xfId="0" applyAlignment="1" applyBorder="1" applyFont="1">
      <alignment vertical="bottom"/>
    </xf>
    <xf borderId="2" fillId="19" fontId="10" numFmtId="164" xfId="0" applyAlignment="1" applyBorder="1" applyFont="1" applyNumberFormat="1">
      <alignment horizontal="center" vertical="bottom"/>
    </xf>
    <xf borderId="2" fillId="21" fontId="4" numFmtId="0" xfId="0" applyAlignment="1" applyBorder="1" applyFill="1" applyFont="1">
      <alignment horizontal="center" vertical="bottom"/>
    </xf>
    <xf borderId="1" fillId="21" fontId="4" numFmtId="164" xfId="0" applyAlignment="1" applyBorder="1" applyFont="1" applyNumberFormat="1">
      <alignment horizontal="center" vertical="bottom"/>
    </xf>
    <xf borderId="1" fillId="21" fontId="4" numFmtId="10" xfId="0" applyAlignment="1" applyBorder="1" applyFont="1" applyNumberFormat="1">
      <alignment horizontal="center" vertical="bottom"/>
    </xf>
    <xf borderId="2" fillId="19" fontId="4" numFmtId="0" xfId="0" applyAlignment="1" applyBorder="1" applyFont="1">
      <alignment horizontal="center" vertical="bottom"/>
    </xf>
    <xf borderId="1" fillId="19" fontId="4" numFmtId="164" xfId="0" applyAlignment="1" applyBorder="1" applyFont="1" applyNumberFormat="1">
      <alignment horizontal="center" vertical="bottom"/>
    </xf>
    <xf borderId="1" fillId="19" fontId="4" numFmtId="10" xfId="0" applyAlignment="1" applyBorder="1" applyFont="1" applyNumberFormat="1">
      <alignment horizontal="center" vertical="bottom"/>
    </xf>
    <xf borderId="4" fillId="22" fontId="1" numFmtId="0" xfId="0" applyAlignment="1" applyBorder="1" applyFill="1" applyFont="1">
      <alignment horizontal="center" shrinkToFit="0" wrapText="1"/>
    </xf>
    <xf borderId="5" fillId="0" fontId="8" numFmtId="0" xfId="0" applyBorder="1" applyFont="1"/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2" fillId="20" fontId="4" numFmtId="0" xfId="0" applyAlignment="1" applyBorder="1" applyFont="1">
      <alignment horizontal="center" vertical="bottom"/>
    </xf>
    <xf borderId="2" fillId="19" fontId="2" numFmtId="164" xfId="0" applyAlignment="1" applyBorder="1" applyFont="1" applyNumberFormat="1">
      <alignment horizontal="center" vertical="bottom"/>
    </xf>
    <xf borderId="2" fillId="19" fontId="2" numFmtId="10" xfId="0" applyAlignment="1" applyBorder="1" applyFont="1" applyNumberFormat="1">
      <alignment horizontal="center" vertical="bottom"/>
    </xf>
    <xf borderId="2" fillId="10" fontId="4" numFmtId="0" xfId="0" applyAlignment="1" applyBorder="1" applyFont="1">
      <alignment horizontal="center" vertical="bottom"/>
    </xf>
    <xf borderId="2" fillId="9" fontId="2" numFmtId="164" xfId="0" applyAlignment="1" applyBorder="1" applyFont="1" applyNumberFormat="1">
      <alignment horizontal="center" readingOrder="0" vertical="bottom"/>
    </xf>
    <xf borderId="2" fillId="9" fontId="2" numFmtId="164" xfId="0" applyAlignment="1" applyBorder="1" applyFont="1" applyNumberFormat="1">
      <alignment horizontal="center" vertical="bottom"/>
    </xf>
    <xf borderId="10" fillId="0" fontId="3" numFmtId="0" xfId="0" applyBorder="1" applyFont="1"/>
    <xf borderId="2" fillId="23" fontId="4" numFmtId="0" xfId="0" applyAlignment="1" applyBorder="1" applyFill="1" applyFont="1">
      <alignment horizontal="center" vertical="bottom"/>
    </xf>
    <xf borderId="2" fillId="23" fontId="4" numFmtId="10" xfId="0" applyAlignment="1" applyBorder="1" applyFont="1" applyNumberFormat="1">
      <alignment horizontal="center" vertical="bottom"/>
    </xf>
    <xf borderId="4" fillId="18" fontId="10" numFmtId="0" xfId="0" applyAlignment="1" applyBorder="1" applyFont="1">
      <alignment horizontal="center" shrinkToFit="0" vertical="center" wrapText="1"/>
    </xf>
    <xf borderId="4" fillId="18" fontId="11" numFmtId="164" xfId="0" applyAlignment="1" applyBorder="1" applyFont="1" applyNumberFormat="1">
      <alignment horizontal="center" shrinkToFit="0" vertical="center" wrapText="1"/>
    </xf>
    <xf borderId="2" fillId="10" fontId="12" numFmtId="0" xfId="0" applyAlignment="1" applyBorder="1" applyFont="1">
      <alignment horizontal="center" vertical="bottom"/>
    </xf>
    <xf borderId="2" fillId="10" fontId="12" numFmtId="1" xfId="0" applyAlignment="1" applyBorder="1" applyFont="1" applyNumberFormat="1">
      <alignment horizontal="center" vertical="bottom"/>
    </xf>
    <xf borderId="2" fillId="10" fontId="4" numFmtId="1" xfId="0" applyAlignment="1" applyBorder="1" applyFont="1" applyNumberFormat="1">
      <alignment horizontal="center" vertical="bottom"/>
    </xf>
    <xf borderId="2" fillId="10" fontId="4" numFmtId="164" xfId="0" applyAlignment="1" applyBorder="1" applyFont="1" applyNumberFormat="1">
      <alignment horizontal="center" vertical="bottom"/>
    </xf>
    <xf borderId="2" fillId="10" fontId="4" numFmtId="10" xfId="0" applyAlignment="1" applyBorder="1" applyFont="1" applyNumberFormat="1">
      <alignment horizontal="center" vertical="bottom"/>
    </xf>
    <xf borderId="2" fillId="12" fontId="4" numFmtId="0" xfId="0" applyAlignment="1" applyBorder="1" applyFont="1">
      <alignment horizontal="center" vertical="bottom"/>
    </xf>
    <xf borderId="2" fillId="12" fontId="4" numFmtId="10" xfId="0" applyAlignment="1" applyBorder="1" applyFont="1" applyNumberFormat="1">
      <alignment horizontal="center" vertical="bottom"/>
    </xf>
    <xf borderId="2" fillId="24" fontId="13" numFmtId="0" xfId="0" applyAlignment="1" applyBorder="1" applyFill="1" applyFont="1">
      <alignment horizontal="center" vertical="bottom"/>
    </xf>
    <xf borderId="12" fillId="24" fontId="13" numFmtId="0" xfId="0" applyAlignment="1" applyBorder="1" applyFont="1">
      <alignment horizontal="center" vertical="bottom"/>
    </xf>
    <xf borderId="3" fillId="24" fontId="10" numFmtId="0" xfId="0" applyAlignment="1" applyBorder="1" applyFont="1">
      <alignment horizontal="center" vertical="center"/>
    </xf>
    <xf borderId="0" fillId="25" fontId="10" numFmtId="0" xfId="0" applyAlignment="1" applyFill="1" applyFont="1">
      <alignment horizontal="center" vertical="bottom"/>
    </xf>
    <xf borderId="0" fillId="26" fontId="14" numFmtId="0" xfId="0" applyAlignment="1" applyFill="1" applyFont="1">
      <alignment horizontal="center" vertical="bottom"/>
    </xf>
    <xf borderId="0" fillId="18" fontId="14" numFmtId="0" xfId="0" applyAlignment="1" applyFont="1">
      <alignment horizontal="center" vertical="bottom"/>
    </xf>
    <xf borderId="0" fillId="27" fontId="3" numFmtId="164" xfId="0" applyFill="1" applyFont="1" applyNumberFormat="1"/>
    <xf borderId="0" fillId="20" fontId="3" numFmtId="0" xfId="0" applyFont="1"/>
    <xf borderId="0" fillId="26" fontId="3" numFmtId="164" xfId="0" applyFont="1" applyNumberFormat="1"/>
    <xf borderId="0" fillId="20" fontId="3" numFmtId="164" xfId="0" applyFont="1" applyNumberFormat="1"/>
    <xf borderId="0" fillId="18" fontId="3" numFmtId="164" xfId="0" applyFont="1" applyNumberFormat="1"/>
    <xf borderId="0" fillId="18" fontId="15" numFmtId="0" xfId="0" applyAlignment="1" applyFont="1">
      <alignment horizontal="center" vertical="bottom"/>
    </xf>
    <xf borderId="0" fillId="28" fontId="3" numFmtId="0" xfId="0" applyFill="1" applyFont="1"/>
    <xf borderId="1" fillId="24" fontId="16" numFmtId="0" xfId="0" applyAlignment="1" applyBorder="1" applyFont="1">
      <alignment horizontal="center" vertical="bottom"/>
    </xf>
    <xf borderId="1" fillId="26" fontId="13" numFmtId="164" xfId="0" applyAlignment="1" applyBorder="1" applyFont="1" applyNumberFormat="1">
      <alignment horizontal="center" vertical="bottom"/>
    </xf>
    <xf borderId="0" fillId="18" fontId="3" numFmtId="0" xfId="0" applyFont="1"/>
    <xf borderId="0" fillId="0" fontId="3" numFmtId="0" xfId="0" applyFont="1"/>
    <xf borderId="0" fillId="0" fontId="3" numFmtId="164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Varejo Diário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E55" displayName="Table_1" id="1">
  <tableColumns count="1">
    <tableColumn name="Column1" id="1"/>
  </tableColumns>
  <tableStyleInfo name="Varejo Diário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>
      <c r="A1" s="1" t="s">
        <v>0</v>
      </c>
    </row>
    <row r="2" ht="15.75" customHeight="1"/>
    <row r="3" ht="15.75" customHeight="1"/>
    <row r="4" ht="15.75" customHeight="1"/>
    <row r="5" ht="15.75" customHeight="1">
      <c r="A5" s="2" t="s">
        <v>1</v>
      </c>
    </row>
    <row r="6" ht="15.75" customHeight="1">
      <c r="A6" s="3" t="s">
        <v>2</v>
      </c>
      <c r="C6" s="4">
        <v>0.0</v>
      </c>
    </row>
    <row r="7" ht="15.75" customHeight="1">
      <c r="A7" s="3" t="s">
        <v>3</v>
      </c>
      <c r="C7" s="5">
        <v>0.0</v>
      </c>
    </row>
    <row r="8" ht="15.75" customHeight="1">
      <c r="A8" s="6" t="s">
        <v>4</v>
      </c>
      <c r="C8" s="7">
        <f>SUM(C6:D7)</f>
        <v>0</v>
      </c>
    </row>
    <row r="9" ht="15.75" customHeight="1">
      <c r="A9" s="8" t="s">
        <v>5</v>
      </c>
    </row>
    <row r="10" ht="15.75" customHeight="1">
      <c r="A10" s="9" t="s">
        <v>6</v>
      </c>
      <c r="C10" s="10">
        <v>0.0</v>
      </c>
    </row>
    <row r="11" ht="15.75" customHeight="1">
      <c r="A11" s="9" t="s">
        <v>7</v>
      </c>
      <c r="C11" s="11">
        <v>0.0</v>
      </c>
    </row>
    <row r="12" ht="15.75" customHeight="1">
      <c r="A12" s="9" t="s">
        <v>8</v>
      </c>
      <c r="C12" s="11">
        <v>0.0</v>
      </c>
    </row>
    <row r="13" ht="15.75" customHeight="1">
      <c r="A13" s="12" t="s">
        <v>4</v>
      </c>
      <c r="C13" s="13">
        <f>SUM(C10:D12)</f>
        <v>0</v>
      </c>
    </row>
    <row r="14" ht="15.75" customHeight="1">
      <c r="A14" s="14" t="s">
        <v>9</v>
      </c>
    </row>
    <row r="15" ht="15.75" customHeight="1">
      <c r="A15" s="15" t="s">
        <v>10</v>
      </c>
      <c r="C15" s="16">
        <v>0.0</v>
      </c>
    </row>
    <row r="16" ht="15.75" customHeight="1">
      <c r="A16" s="15" t="s">
        <v>11</v>
      </c>
      <c r="C16" s="17">
        <v>0.0</v>
      </c>
    </row>
    <row r="17" ht="15.75" customHeight="1">
      <c r="A17" s="18" t="s">
        <v>4</v>
      </c>
      <c r="C17" s="19">
        <f>SUM(C15:D16)</f>
        <v>0</v>
      </c>
    </row>
    <row r="18" ht="15.75" customHeight="1">
      <c r="A18" s="20" t="s">
        <v>12</v>
      </c>
    </row>
    <row r="19" ht="15.75" customHeight="1">
      <c r="A19" s="21" t="s">
        <v>13</v>
      </c>
      <c r="C19" s="22">
        <v>0.0</v>
      </c>
    </row>
    <row r="20" ht="15.75" customHeight="1">
      <c r="A20" s="21" t="s">
        <v>14</v>
      </c>
      <c r="C20" s="22">
        <v>0.0</v>
      </c>
    </row>
    <row r="21" ht="15.75" customHeight="1">
      <c r="A21" s="21" t="s">
        <v>15</v>
      </c>
      <c r="C21" s="22">
        <v>0.0</v>
      </c>
    </row>
    <row r="22" ht="15.75" customHeight="1">
      <c r="A22" s="21" t="s">
        <v>16</v>
      </c>
      <c r="C22" s="22">
        <v>0.0</v>
      </c>
    </row>
    <row r="23" ht="15.75" customHeight="1">
      <c r="A23" s="21" t="s">
        <v>17</v>
      </c>
      <c r="C23" s="23">
        <v>0.0</v>
      </c>
    </row>
    <row r="24" ht="15.75" customHeight="1">
      <c r="A24" s="24" t="s">
        <v>4</v>
      </c>
      <c r="C24" s="25">
        <f>SUM(C19:D23)</f>
        <v>0</v>
      </c>
    </row>
    <row r="25" ht="15.75" customHeight="1">
      <c r="A25" s="26" t="s">
        <v>18</v>
      </c>
    </row>
    <row r="26" ht="15.75" customHeight="1">
      <c r="A26" s="27" t="s">
        <v>19</v>
      </c>
      <c r="C26" s="28">
        <v>0.0</v>
      </c>
    </row>
    <row r="27" ht="15.75" customHeight="1">
      <c r="A27" s="27" t="s">
        <v>20</v>
      </c>
      <c r="C27" s="28">
        <v>0.0</v>
      </c>
    </row>
    <row r="28" ht="15.75" customHeight="1">
      <c r="A28" s="29"/>
      <c r="C28" s="30">
        <v>0.0</v>
      </c>
    </row>
    <row r="29" ht="15.75" customHeight="1">
      <c r="A29" s="29"/>
      <c r="C29" s="30">
        <v>0.0</v>
      </c>
    </row>
    <row r="30" ht="15.75" customHeight="1">
      <c r="A30" s="29"/>
      <c r="C30" s="30">
        <v>0.0</v>
      </c>
    </row>
    <row r="31" ht="15.75" customHeight="1"/>
    <row r="32" ht="15.75" customHeight="1"/>
    <row r="33" ht="15.75" customHeight="1"/>
    <row r="34" ht="15.75" customHeight="1">
      <c r="A34" s="31" t="s">
        <v>4</v>
      </c>
      <c r="C34" s="32">
        <f>SUM(C26:D33)</f>
        <v>0</v>
      </c>
    </row>
    <row r="35" ht="15.75" customHeight="1">
      <c r="A35" s="33" t="s">
        <v>21</v>
      </c>
    </row>
    <row r="36" ht="15.75" customHeight="1">
      <c r="A36" s="34" t="s">
        <v>22</v>
      </c>
      <c r="C36" s="35">
        <v>0.0</v>
      </c>
    </row>
    <row r="37" ht="15.75" customHeight="1"/>
    <row r="38" ht="15.75" customHeight="1">
      <c r="A38" s="36" t="s">
        <v>4</v>
      </c>
      <c r="C38" s="37">
        <f>SUM(C36:D37)</f>
        <v>0</v>
      </c>
    </row>
    <row r="39" ht="15.75" customHeight="1">
      <c r="A39" s="38" t="s">
        <v>23</v>
      </c>
      <c r="C39" s="39">
        <f>SUM(C34,C24,C17,C13,C42,C38,C8)</f>
        <v>0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5">
    <mergeCell ref="A21:B21"/>
    <mergeCell ref="A22:B22"/>
    <mergeCell ref="A23:B23"/>
    <mergeCell ref="A24:B24"/>
    <mergeCell ref="C22:D22"/>
    <mergeCell ref="C23:D23"/>
    <mergeCell ref="C24:D24"/>
    <mergeCell ref="A25:D25"/>
    <mergeCell ref="A26:B26"/>
    <mergeCell ref="C26:D26"/>
    <mergeCell ref="C27:D27"/>
    <mergeCell ref="A39:B39"/>
    <mergeCell ref="C39:D39"/>
    <mergeCell ref="A35:D35"/>
    <mergeCell ref="A36:B36"/>
    <mergeCell ref="C36:D36"/>
    <mergeCell ref="A37:B37"/>
    <mergeCell ref="C37:D37"/>
    <mergeCell ref="A38:B38"/>
    <mergeCell ref="C38:D38"/>
    <mergeCell ref="A1:D4"/>
    <mergeCell ref="A5:D5"/>
    <mergeCell ref="A6:B6"/>
    <mergeCell ref="C6:D6"/>
    <mergeCell ref="A7:B7"/>
    <mergeCell ref="C7:D7"/>
    <mergeCell ref="A8:B8"/>
    <mergeCell ref="A12:B12"/>
    <mergeCell ref="A13:B13"/>
    <mergeCell ref="C8:D8"/>
    <mergeCell ref="A9:D9"/>
    <mergeCell ref="A10:B10"/>
    <mergeCell ref="C10:D10"/>
    <mergeCell ref="A11:B11"/>
    <mergeCell ref="C11:D11"/>
    <mergeCell ref="C12:D12"/>
    <mergeCell ref="C13:D13"/>
    <mergeCell ref="A14:D14"/>
    <mergeCell ref="A15:B15"/>
    <mergeCell ref="C15:D15"/>
    <mergeCell ref="A16:B16"/>
    <mergeCell ref="C16:D16"/>
    <mergeCell ref="A17:B17"/>
    <mergeCell ref="C17:D17"/>
    <mergeCell ref="A18:D18"/>
    <mergeCell ref="A19:B19"/>
    <mergeCell ref="C19:D19"/>
    <mergeCell ref="A20:B20"/>
    <mergeCell ref="C20:D20"/>
    <mergeCell ref="C21:D21"/>
    <mergeCell ref="A27:B27"/>
    <mergeCell ref="A28:B28"/>
    <mergeCell ref="A29:B29"/>
    <mergeCell ref="A30:B30"/>
    <mergeCell ref="A31:B31"/>
    <mergeCell ref="A32:B32"/>
    <mergeCell ref="A33:B33"/>
    <mergeCell ref="A34:B34"/>
    <mergeCell ref="C28:D28"/>
    <mergeCell ref="C29:D29"/>
    <mergeCell ref="C30:D30"/>
    <mergeCell ref="C31:D31"/>
    <mergeCell ref="C32:D32"/>
    <mergeCell ref="C33:D33"/>
    <mergeCell ref="C34:D3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>
      <c r="A1" s="40" t="s">
        <v>24</v>
      </c>
    </row>
    <row r="2" ht="15.75" customHeight="1"/>
    <row r="3" ht="15.75" customHeight="1"/>
    <row r="4" ht="15.75" customHeight="1">
      <c r="A4" s="41"/>
      <c r="B4" s="41"/>
      <c r="C4" s="42"/>
      <c r="D4" s="42"/>
    </row>
    <row r="5" ht="15.75" customHeight="1">
      <c r="A5" s="43" t="s">
        <v>25</v>
      </c>
      <c r="B5" s="44">
        <v>2600.0</v>
      </c>
      <c r="C5" s="42"/>
      <c r="D5" s="42"/>
    </row>
    <row r="6" ht="15.75" customHeight="1">
      <c r="A6" s="41"/>
      <c r="B6" s="41"/>
      <c r="C6" s="41"/>
      <c r="D6" s="41"/>
    </row>
    <row r="7" ht="15.75" customHeight="1">
      <c r="A7" s="45" t="s">
        <v>26</v>
      </c>
      <c r="B7" s="46"/>
      <c r="C7" s="47" t="s">
        <v>27</v>
      </c>
      <c r="D7" s="47" t="s">
        <v>28</v>
      </c>
    </row>
    <row r="8" ht="15.75" customHeight="1">
      <c r="A8" s="48" t="s">
        <v>29</v>
      </c>
      <c r="B8" s="46"/>
      <c r="C8" s="49">
        <f>B5*D8</f>
        <v>0</v>
      </c>
      <c r="D8" s="50">
        <v>0.0</v>
      </c>
    </row>
    <row r="9" ht="15.75" customHeight="1">
      <c r="A9" s="51" t="s">
        <v>30</v>
      </c>
      <c r="B9" s="46"/>
      <c r="C9" s="49">
        <f>B5*D9</f>
        <v>0</v>
      </c>
      <c r="D9" s="50">
        <v>0.0</v>
      </c>
    </row>
    <row r="10" ht="15.75" customHeight="1">
      <c r="A10" s="48" t="s">
        <v>31</v>
      </c>
      <c r="B10" s="46"/>
      <c r="C10" s="49">
        <f>B5*D10</f>
        <v>0</v>
      </c>
      <c r="D10" s="52">
        <v>0.0</v>
      </c>
    </row>
    <row r="11" ht="15.75" customHeight="1">
      <c r="A11" s="53" t="s">
        <v>32</v>
      </c>
      <c r="B11" s="46"/>
      <c r="C11" s="49">
        <f>B5*D11</f>
        <v>0</v>
      </c>
      <c r="D11" s="54">
        <v>0.0</v>
      </c>
    </row>
    <row r="12" ht="15.75" customHeight="1">
      <c r="A12" s="51" t="s">
        <v>33</v>
      </c>
      <c r="B12" s="46"/>
      <c r="C12" s="49">
        <f>(B5-C13)*D12</f>
        <v>0</v>
      </c>
      <c r="D12" s="54">
        <v>0.0</v>
      </c>
    </row>
    <row r="13" ht="15.75" customHeight="1">
      <c r="A13" s="48" t="s">
        <v>34</v>
      </c>
      <c r="B13" s="46"/>
      <c r="C13" s="49">
        <f>B5*D13</f>
        <v>1898</v>
      </c>
      <c r="D13" s="52">
        <v>0.73</v>
      </c>
    </row>
    <row r="14" ht="15.75" customHeight="1">
      <c r="A14" s="48" t="s">
        <v>35</v>
      </c>
      <c r="B14" s="46"/>
      <c r="C14" s="49">
        <f>B5*D14</f>
        <v>52</v>
      </c>
      <c r="D14" s="50">
        <v>0.02</v>
      </c>
    </row>
    <row r="15" ht="15.75" customHeight="1">
      <c r="A15" s="51" t="s">
        <v>36</v>
      </c>
      <c r="B15" s="46"/>
      <c r="C15" s="49">
        <f>B5*D15</f>
        <v>0</v>
      </c>
      <c r="D15" s="52">
        <v>0.0</v>
      </c>
    </row>
    <row r="16" ht="15.75" customHeight="1">
      <c r="A16" s="55" t="s">
        <v>4</v>
      </c>
      <c r="B16" s="46"/>
      <c r="C16" s="56">
        <f>(B5*D15)+(B5*D14)+(B5*D13)+(B5*D12)+(B5*D11)+(B5*D10)+(B5*D9)+(B5*D8)</f>
        <v>1950</v>
      </c>
      <c r="D16" s="46"/>
    </row>
    <row r="17" ht="15.75" customHeight="1">
      <c r="C17" s="42"/>
      <c r="D17" s="42"/>
    </row>
    <row r="18" ht="15.75" customHeight="1">
      <c r="A18" s="41"/>
      <c r="B18" s="41"/>
      <c r="C18" s="41"/>
      <c r="D18" s="41"/>
    </row>
    <row r="19" ht="15.75" customHeight="1">
      <c r="A19" s="57" t="s">
        <v>37</v>
      </c>
      <c r="B19" s="46"/>
      <c r="C19" s="58">
        <f>B5-C16</f>
        <v>650</v>
      </c>
      <c r="D19" s="59">
        <f>(C19/B5)</f>
        <v>0.25</v>
      </c>
    </row>
    <row r="20" ht="15.75" customHeight="1">
      <c r="A20" s="41"/>
      <c r="B20" s="41"/>
      <c r="C20" s="41"/>
      <c r="D20" s="41"/>
    </row>
    <row r="21" ht="15.75" customHeight="1">
      <c r="A21" s="60" t="s">
        <v>24</v>
      </c>
      <c r="B21" s="46"/>
      <c r="C21" s="61">
        <f>C16</f>
        <v>1950</v>
      </c>
      <c r="D21" s="62">
        <f>C21/B5</f>
        <v>0.75</v>
      </c>
    </row>
    <row r="22" ht="15.75" customHeight="1">
      <c r="A22" s="42"/>
      <c r="B22" s="42"/>
      <c r="C22" s="42"/>
      <c r="D22" s="42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3:B13"/>
    <mergeCell ref="A14:B14"/>
    <mergeCell ref="A15:B15"/>
    <mergeCell ref="A16:B16"/>
    <mergeCell ref="C16:D16"/>
    <mergeCell ref="A17:B17"/>
    <mergeCell ref="A19:B19"/>
    <mergeCell ref="A21:B21"/>
    <mergeCell ref="A1:D3"/>
    <mergeCell ref="A7:B7"/>
    <mergeCell ref="A8:B8"/>
    <mergeCell ref="A9:B9"/>
    <mergeCell ref="A10:B10"/>
    <mergeCell ref="A11:B11"/>
    <mergeCell ref="A12:B1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>
      <c r="A1" s="41"/>
      <c r="B1" s="41"/>
      <c r="C1" s="41"/>
      <c r="D1" s="41"/>
    </row>
    <row r="2" ht="15.75" customHeight="1">
      <c r="A2" s="63" t="s">
        <v>38</v>
      </c>
      <c r="B2" s="64"/>
      <c r="C2" s="64"/>
      <c r="D2" s="65"/>
    </row>
    <row r="3" ht="15.75" customHeight="1">
      <c r="A3" s="66"/>
      <c r="D3" s="67"/>
    </row>
    <row r="4" ht="15.75" customHeight="1">
      <c r="A4" s="66"/>
      <c r="D4" s="67"/>
    </row>
    <row r="5" ht="15.75" customHeight="1">
      <c r="A5" s="68"/>
      <c r="B5" s="69"/>
      <c r="C5" s="69"/>
      <c r="D5" s="70"/>
    </row>
    <row r="6" ht="15.75" customHeight="1">
      <c r="A6" s="41"/>
      <c r="B6" s="41"/>
      <c r="C6" s="41"/>
      <c r="D6" s="41"/>
    </row>
    <row r="7" ht="15.75" customHeight="1">
      <c r="A7" s="71" t="s">
        <v>39</v>
      </c>
      <c r="B7" s="46"/>
      <c r="C7" s="72">
        <f>'CUSTOS INDIRETOS'!C39</f>
        <v>0</v>
      </c>
      <c r="D7" s="46"/>
    </row>
    <row r="8" ht="15.75" customHeight="1">
      <c r="A8" s="71" t="s">
        <v>40</v>
      </c>
      <c r="B8" s="46"/>
      <c r="C8" s="73">
        <f>'CUSTOS DIRETOS'!D21</f>
        <v>0.75</v>
      </c>
      <c r="D8" s="46"/>
    </row>
    <row r="9" ht="15.75" customHeight="1">
      <c r="A9" s="74" t="s">
        <v>41</v>
      </c>
      <c r="B9" s="46"/>
      <c r="C9" s="75">
        <v>3000.0</v>
      </c>
      <c r="D9" s="46"/>
    </row>
    <row r="10" ht="15.75" customHeight="1">
      <c r="A10" s="74" t="s">
        <v>42</v>
      </c>
      <c r="B10" s="46"/>
      <c r="C10" s="76">
        <f>'CUSTOS DIRETOS'!B5</f>
        <v>2600</v>
      </c>
      <c r="D10" s="46"/>
    </row>
    <row r="11" ht="15.75" customHeight="1">
      <c r="A11" s="77"/>
      <c r="B11" s="70"/>
      <c r="C11" s="77"/>
      <c r="D11" s="70"/>
    </row>
    <row r="12" ht="15.75" customHeight="1">
      <c r="A12" s="78" t="s">
        <v>37</v>
      </c>
      <c r="B12" s="46"/>
      <c r="C12" s="79">
        <f>100%-C8</f>
        <v>0.25</v>
      </c>
      <c r="D12" s="46"/>
    </row>
    <row r="13" ht="15.75" customHeight="1">
      <c r="A13" s="41"/>
      <c r="B13" s="41"/>
      <c r="C13" s="41"/>
      <c r="D13" s="41"/>
    </row>
    <row r="14" ht="15.75" customHeight="1">
      <c r="A14" s="80" t="s">
        <v>38</v>
      </c>
      <c r="B14" s="65"/>
      <c r="C14" s="81">
        <f>(C7+C9)/C12</f>
        <v>12000</v>
      </c>
      <c r="D14" s="65"/>
    </row>
    <row r="15" ht="15.75" customHeight="1">
      <c r="A15" s="66"/>
      <c r="B15" s="67"/>
      <c r="C15" s="66"/>
      <c r="D15" s="67"/>
    </row>
    <row r="16" ht="15.75" customHeight="1">
      <c r="A16" s="68"/>
      <c r="B16" s="70"/>
      <c r="C16" s="68"/>
      <c r="D16" s="70"/>
    </row>
    <row r="17" ht="15.75" customHeight="1">
      <c r="A17" s="41"/>
      <c r="B17" s="41"/>
      <c r="C17" s="41"/>
      <c r="D17" s="41"/>
    </row>
    <row r="18" ht="15.75" customHeight="1">
      <c r="A18" s="82" t="s">
        <v>43</v>
      </c>
      <c r="B18" s="46"/>
      <c r="C18" s="83">
        <f>C14/C10</f>
        <v>4.615384615</v>
      </c>
      <c r="D18" s="46"/>
    </row>
    <row r="19" ht="15.75" customHeight="1">
      <c r="A19" s="41"/>
      <c r="B19" s="41"/>
      <c r="C19" s="41"/>
      <c r="D19" s="41"/>
    </row>
    <row r="20" ht="15.75" customHeight="1">
      <c r="A20" s="74" t="s">
        <v>44</v>
      </c>
      <c r="B20" s="46"/>
      <c r="C20" s="84">
        <f>C18/4</f>
        <v>1.153846154</v>
      </c>
      <c r="D20" s="46"/>
    </row>
    <row r="21" ht="15.75" customHeight="1">
      <c r="A21" s="41"/>
      <c r="B21" s="41"/>
      <c r="C21" s="41"/>
      <c r="D21" s="41"/>
    </row>
    <row r="22" ht="15.75" customHeight="1">
      <c r="A22" s="74" t="s">
        <v>45</v>
      </c>
      <c r="B22" s="46"/>
      <c r="C22" s="84">
        <f>C18/30</f>
        <v>0.1538461538</v>
      </c>
      <c r="D22" s="46"/>
    </row>
    <row r="23" ht="15.75" customHeight="1">
      <c r="A23" s="41"/>
      <c r="B23" s="41"/>
      <c r="C23" s="41"/>
      <c r="D23" s="41"/>
    </row>
    <row r="24" ht="15.75" customHeight="1">
      <c r="A24" s="74" t="s">
        <v>46</v>
      </c>
      <c r="B24" s="46"/>
      <c r="C24" s="85">
        <f>C18*'CUSTOS DIRETOS'!C15</f>
        <v>0</v>
      </c>
      <c r="D24" s="46"/>
    </row>
    <row r="25" ht="15.75" customHeight="1">
      <c r="A25" s="41"/>
      <c r="B25" s="41"/>
      <c r="C25" s="41"/>
      <c r="D25" s="41"/>
    </row>
    <row r="26" ht="15.75" customHeight="1">
      <c r="A26" s="74" t="s">
        <v>47</v>
      </c>
      <c r="B26" s="46"/>
      <c r="C26" s="85">
        <f>C24/4</f>
        <v>0</v>
      </c>
      <c r="D26" s="46"/>
    </row>
    <row r="27" ht="15.75" customHeight="1">
      <c r="A27" s="41"/>
      <c r="B27" s="41"/>
      <c r="C27" s="41"/>
      <c r="D27" s="41"/>
    </row>
    <row r="28" ht="15.75" customHeight="1">
      <c r="A28" s="74" t="s">
        <v>48</v>
      </c>
      <c r="B28" s="46"/>
      <c r="C28" s="85">
        <f>C24/30</f>
        <v>0</v>
      </c>
      <c r="D28" s="46"/>
    </row>
    <row r="29" ht="15.75" customHeight="1">
      <c r="A29" s="41"/>
      <c r="B29" s="41"/>
      <c r="C29" s="41"/>
      <c r="D29" s="41"/>
    </row>
    <row r="30" ht="15.75" customHeight="1">
      <c r="A30" s="74" t="s">
        <v>49</v>
      </c>
      <c r="B30" s="46"/>
      <c r="C30" s="86">
        <f>C9/C14</f>
        <v>0.25</v>
      </c>
      <c r="D30" s="46"/>
    </row>
    <row r="31" ht="15.75" customHeight="1">
      <c r="A31" s="41"/>
      <c r="B31" s="41"/>
      <c r="C31" s="41"/>
      <c r="D31" s="41"/>
    </row>
    <row r="32" ht="15.75" customHeight="1">
      <c r="A32" s="87" t="s">
        <v>50</v>
      </c>
      <c r="B32" s="46"/>
      <c r="C32" s="88">
        <f>C7/C14</f>
        <v>0</v>
      </c>
      <c r="D32" s="46"/>
    </row>
    <row r="33" ht="15.75" customHeight="1">
      <c r="A33" s="42"/>
      <c r="B33" s="42"/>
      <c r="C33" s="42"/>
      <c r="D33" s="42"/>
    </row>
    <row r="34" ht="15.75" customHeight="1">
      <c r="A34" s="42"/>
      <c r="B34" s="42"/>
      <c r="C34" s="42"/>
      <c r="D34" s="42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2:D5"/>
    <mergeCell ref="A7:B7"/>
    <mergeCell ref="C7:D7"/>
    <mergeCell ref="A8:B8"/>
    <mergeCell ref="C8:D8"/>
    <mergeCell ref="A9:B9"/>
    <mergeCell ref="C9:D9"/>
    <mergeCell ref="C18:D18"/>
    <mergeCell ref="C20:D20"/>
    <mergeCell ref="C22:D22"/>
    <mergeCell ref="C24:D24"/>
    <mergeCell ref="C26:D26"/>
    <mergeCell ref="C28:D28"/>
    <mergeCell ref="C30:D30"/>
    <mergeCell ref="C32:D32"/>
    <mergeCell ref="A10:B10"/>
    <mergeCell ref="C10:D10"/>
    <mergeCell ref="A11:B11"/>
    <mergeCell ref="C11:D11"/>
    <mergeCell ref="A12:B12"/>
    <mergeCell ref="C12:D12"/>
    <mergeCell ref="C14:D16"/>
    <mergeCell ref="A30:B30"/>
    <mergeCell ref="A32:B32"/>
    <mergeCell ref="A14:B16"/>
    <mergeCell ref="A18:B18"/>
    <mergeCell ref="A20:B20"/>
    <mergeCell ref="A22:B22"/>
    <mergeCell ref="A24:B24"/>
    <mergeCell ref="A26:B26"/>
    <mergeCell ref="A28:B2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30.14"/>
    <col customWidth="1" min="3" max="6" width="14.43"/>
    <col customWidth="1" min="9" max="9" width="20.86"/>
    <col customWidth="1" hidden="1" min="10" max="10" width="29.86"/>
  </cols>
  <sheetData>
    <row r="1" ht="15.75" customHeight="1"/>
    <row r="2" ht="15.75" customHeight="1"/>
    <row r="3" ht="15.75" customHeight="1">
      <c r="B3" s="89" t="s">
        <v>51</v>
      </c>
      <c r="C3" s="90" t="s">
        <v>52</v>
      </c>
      <c r="D3" s="90" t="s">
        <v>53</v>
      </c>
      <c r="E3" s="91" t="s">
        <v>54</v>
      </c>
      <c r="F3" s="91" t="s">
        <v>55</v>
      </c>
      <c r="G3" s="91" t="s">
        <v>56</v>
      </c>
      <c r="H3" s="91" t="s">
        <v>57</v>
      </c>
      <c r="I3" s="91" t="s">
        <v>58</v>
      </c>
      <c r="J3" s="91" t="s">
        <v>59</v>
      </c>
    </row>
    <row r="4" ht="15.75" customHeight="1">
      <c r="B4" s="92" t="s">
        <v>60</v>
      </c>
      <c r="C4" s="93">
        <v>32.0</v>
      </c>
      <c r="D4" s="94" t="s">
        <v>61</v>
      </c>
      <c r="E4" s="95">
        <v>1376.4</v>
      </c>
      <c r="F4" s="96"/>
      <c r="G4" s="97">
        <f t="shared" ref="G4:G52" si="1">E4*F4</f>
        <v>0</v>
      </c>
      <c r="H4" s="98"/>
      <c r="I4" s="97">
        <f t="shared" ref="I4:I52" si="2">(F4*G4)-(H4*F4)</f>
        <v>0</v>
      </c>
      <c r="J4" s="99"/>
    </row>
    <row r="5" ht="15.75" customHeight="1">
      <c r="B5" s="92" t="s">
        <v>60</v>
      </c>
      <c r="C5" s="93">
        <v>128.0</v>
      </c>
      <c r="D5" s="94" t="s">
        <v>61</v>
      </c>
      <c r="E5" s="95">
        <v>1526.2</v>
      </c>
      <c r="F5" s="96"/>
      <c r="G5" s="97">
        <f t="shared" si="1"/>
        <v>0</v>
      </c>
      <c r="H5" s="98"/>
      <c r="I5" s="97">
        <f t="shared" si="2"/>
        <v>0</v>
      </c>
      <c r="J5" s="99"/>
    </row>
    <row r="6" ht="15.75" customHeight="1">
      <c r="B6" s="92" t="s">
        <v>60</v>
      </c>
      <c r="C6" s="93">
        <v>256.0</v>
      </c>
      <c r="D6" s="94" t="s">
        <v>61</v>
      </c>
      <c r="E6" s="95">
        <v>1586.12</v>
      </c>
      <c r="F6" s="96"/>
      <c r="G6" s="97">
        <f t="shared" si="1"/>
        <v>0</v>
      </c>
      <c r="H6" s="98"/>
      <c r="I6" s="97">
        <f t="shared" si="2"/>
        <v>0</v>
      </c>
      <c r="J6" s="99"/>
    </row>
    <row r="7" ht="15.75" customHeight="1">
      <c r="B7" s="92" t="s">
        <v>62</v>
      </c>
      <c r="C7" s="93">
        <v>32.0</v>
      </c>
      <c r="D7" s="94" t="s">
        <v>61</v>
      </c>
      <c r="E7" s="95">
        <v>2005.56</v>
      </c>
      <c r="F7" s="96"/>
      <c r="G7" s="97">
        <f t="shared" si="1"/>
        <v>0</v>
      </c>
      <c r="H7" s="98"/>
      <c r="I7" s="97">
        <f t="shared" si="2"/>
        <v>0</v>
      </c>
      <c r="J7" s="99"/>
    </row>
    <row r="8" ht="15.75" customHeight="1">
      <c r="B8" s="92" t="s">
        <v>62</v>
      </c>
      <c r="C8" s="93">
        <v>128.0</v>
      </c>
      <c r="D8" s="94" t="s">
        <v>61</v>
      </c>
      <c r="E8" s="95">
        <v>1945.44</v>
      </c>
      <c r="F8" s="96"/>
      <c r="G8" s="97">
        <f t="shared" si="1"/>
        <v>0</v>
      </c>
      <c r="H8" s="98"/>
      <c r="I8" s="97">
        <f t="shared" si="2"/>
        <v>0</v>
      </c>
      <c r="J8" s="99"/>
    </row>
    <row r="9" ht="15.75" customHeight="1">
      <c r="B9" s="92" t="s">
        <v>62</v>
      </c>
      <c r="C9" s="93">
        <v>256.0</v>
      </c>
      <c r="D9" s="94" t="s">
        <v>61</v>
      </c>
      <c r="E9" s="95">
        <v>2155.36</v>
      </c>
      <c r="F9" s="96"/>
      <c r="G9" s="97">
        <f t="shared" si="1"/>
        <v>0</v>
      </c>
      <c r="H9" s="98"/>
      <c r="I9" s="97">
        <f t="shared" si="2"/>
        <v>0</v>
      </c>
      <c r="J9" s="99"/>
    </row>
    <row r="10" ht="15.75" customHeight="1">
      <c r="B10" s="92" t="s">
        <v>63</v>
      </c>
      <c r="C10" s="93">
        <v>64.0</v>
      </c>
      <c r="D10" s="94" t="s">
        <v>61</v>
      </c>
      <c r="E10" s="95">
        <v>1855.76</v>
      </c>
      <c r="F10" s="96"/>
      <c r="G10" s="97">
        <f t="shared" si="1"/>
        <v>0</v>
      </c>
      <c r="H10" s="98"/>
      <c r="I10" s="97">
        <f t="shared" si="2"/>
        <v>0</v>
      </c>
      <c r="J10" s="99"/>
    </row>
    <row r="11" ht="15.75" customHeight="1">
      <c r="B11" s="92" t="s">
        <v>63</v>
      </c>
      <c r="C11" s="93">
        <v>256.0</v>
      </c>
      <c r="D11" s="94" t="s">
        <v>61</v>
      </c>
      <c r="E11" s="95">
        <v>1975.6</v>
      </c>
      <c r="F11" s="96"/>
      <c r="G11" s="97">
        <f t="shared" si="1"/>
        <v>0</v>
      </c>
      <c r="H11" s="98"/>
      <c r="I11" s="97">
        <f t="shared" si="2"/>
        <v>0</v>
      </c>
      <c r="J11" s="99"/>
    </row>
    <row r="12" ht="15.75" customHeight="1">
      <c r="B12" s="92" t="s">
        <v>64</v>
      </c>
      <c r="C12" s="93">
        <v>64.0</v>
      </c>
      <c r="D12" s="94" t="s">
        <v>61</v>
      </c>
      <c r="E12" s="95">
        <v>2604.76</v>
      </c>
      <c r="F12" s="96"/>
      <c r="G12" s="97">
        <f t="shared" si="1"/>
        <v>0</v>
      </c>
      <c r="H12" s="98"/>
      <c r="I12" s="97">
        <f t="shared" si="2"/>
        <v>0</v>
      </c>
      <c r="J12" s="99"/>
    </row>
    <row r="13" ht="15.75" customHeight="1">
      <c r="B13" s="92" t="s">
        <v>64</v>
      </c>
      <c r="C13" s="93">
        <v>256.0</v>
      </c>
      <c r="D13" s="94" t="s">
        <v>61</v>
      </c>
      <c r="E13" s="95">
        <v>2754.56</v>
      </c>
      <c r="F13" s="96"/>
      <c r="G13" s="97">
        <f t="shared" si="1"/>
        <v>0</v>
      </c>
      <c r="H13" s="98"/>
      <c r="I13" s="97">
        <f t="shared" si="2"/>
        <v>0</v>
      </c>
      <c r="J13" s="99"/>
    </row>
    <row r="14" ht="15.75" customHeight="1">
      <c r="B14" s="92" t="s">
        <v>65</v>
      </c>
      <c r="C14" s="93">
        <v>64.0</v>
      </c>
      <c r="D14" s="94" t="s">
        <v>61</v>
      </c>
      <c r="E14" s="95">
        <v>2754.56</v>
      </c>
      <c r="F14" s="96"/>
      <c r="G14" s="97">
        <f t="shared" si="1"/>
        <v>0</v>
      </c>
      <c r="H14" s="98"/>
      <c r="I14" s="97">
        <f t="shared" si="2"/>
        <v>0</v>
      </c>
      <c r="J14" s="99"/>
    </row>
    <row r="15" ht="15.75" customHeight="1">
      <c r="B15" s="92" t="s">
        <v>65</v>
      </c>
      <c r="C15" s="93">
        <v>256.0</v>
      </c>
      <c r="D15" s="94" t="s">
        <v>61</v>
      </c>
      <c r="E15" s="95">
        <v>3054.16</v>
      </c>
      <c r="F15" s="96"/>
      <c r="G15" s="97">
        <f t="shared" si="1"/>
        <v>0</v>
      </c>
      <c r="H15" s="98"/>
      <c r="I15" s="97">
        <f t="shared" si="2"/>
        <v>0</v>
      </c>
      <c r="J15" s="99"/>
    </row>
    <row r="16" ht="15.75" customHeight="1">
      <c r="B16" s="92" t="s">
        <v>66</v>
      </c>
      <c r="C16" s="93">
        <v>64.0</v>
      </c>
      <c r="D16" s="94" t="s">
        <v>61</v>
      </c>
      <c r="E16" s="95">
        <v>2904.36</v>
      </c>
      <c r="F16" s="96"/>
      <c r="G16" s="97">
        <f t="shared" si="1"/>
        <v>0</v>
      </c>
      <c r="H16" s="98"/>
      <c r="I16" s="97">
        <f t="shared" si="2"/>
        <v>0</v>
      </c>
      <c r="J16" s="99"/>
    </row>
    <row r="17" ht="15.75" customHeight="1">
      <c r="B17" s="92" t="s">
        <v>66</v>
      </c>
      <c r="C17" s="93">
        <v>128.0</v>
      </c>
      <c r="D17" s="94" t="s">
        <v>61</v>
      </c>
      <c r="E17" s="95">
        <v>2994.24</v>
      </c>
      <c r="F17" s="96"/>
      <c r="G17" s="97">
        <f t="shared" si="1"/>
        <v>0</v>
      </c>
      <c r="H17" s="98"/>
      <c r="I17" s="97">
        <f t="shared" si="2"/>
        <v>0</v>
      </c>
      <c r="J17" s="99"/>
    </row>
    <row r="18" ht="15.75" customHeight="1">
      <c r="B18" s="92" t="s">
        <v>66</v>
      </c>
      <c r="C18" s="93">
        <v>64.0</v>
      </c>
      <c r="D18" s="100" t="s">
        <v>67</v>
      </c>
      <c r="E18" s="95">
        <v>4042.84</v>
      </c>
      <c r="F18" s="96"/>
      <c r="G18" s="97">
        <f t="shared" si="1"/>
        <v>0</v>
      </c>
      <c r="H18" s="98"/>
      <c r="I18" s="97">
        <f t="shared" si="2"/>
        <v>0</v>
      </c>
      <c r="J18" s="99"/>
    </row>
    <row r="19" ht="15.75" customHeight="1">
      <c r="B19" s="92" t="s">
        <v>66</v>
      </c>
      <c r="C19" s="93">
        <v>128.0</v>
      </c>
      <c r="D19" s="100" t="s">
        <v>67</v>
      </c>
      <c r="E19" s="95">
        <v>4432.32</v>
      </c>
      <c r="F19" s="96"/>
      <c r="G19" s="97">
        <f t="shared" si="1"/>
        <v>0</v>
      </c>
      <c r="H19" s="98"/>
      <c r="I19" s="97">
        <f t="shared" si="2"/>
        <v>0</v>
      </c>
      <c r="J19" s="99"/>
    </row>
    <row r="20" ht="15.75" customHeight="1">
      <c r="B20" s="92" t="s">
        <v>68</v>
      </c>
      <c r="C20" s="93">
        <v>64.0</v>
      </c>
      <c r="D20" s="94" t="s">
        <v>61</v>
      </c>
      <c r="E20" s="95">
        <v>3833.12</v>
      </c>
      <c r="F20" s="96"/>
      <c r="G20" s="97">
        <f t="shared" si="1"/>
        <v>0</v>
      </c>
      <c r="H20" s="98"/>
      <c r="I20" s="97">
        <f t="shared" si="2"/>
        <v>0</v>
      </c>
      <c r="J20" s="99"/>
    </row>
    <row r="21" ht="15.75" customHeight="1">
      <c r="B21" s="92" t="s">
        <v>68</v>
      </c>
      <c r="C21" s="93">
        <v>256.0</v>
      </c>
      <c r="D21" s="94" t="s">
        <v>61</v>
      </c>
      <c r="E21" s="95">
        <v>3893.04</v>
      </c>
      <c r="F21" s="96"/>
      <c r="G21" s="97">
        <f t="shared" si="1"/>
        <v>0</v>
      </c>
      <c r="H21" s="98"/>
      <c r="I21" s="97">
        <f t="shared" si="2"/>
        <v>0</v>
      </c>
      <c r="J21" s="99"/>
    </row>
    <row r="22" ht="15.75" customHeight="1">
      <c r="B22" s="92" t="s">
        <v>68</v>
      </c>
      <c r="C22" s="93">
        <v>512.0</v>
      </c>
      <c r="D22" s="94" t="s">
        <v>61</v>
      </c>
      <c r="E22" s="95">
        <v>3952.96</v>
      </c>
      <c r="F22" s="96"/>
      <c r="G22" s="97">
        <f t="shared" si="1"/>
        <v>0</v>
      </c>
      <c r="H22" s="98"/>
      <c r="I22" s="97">
        <f t="shared" si="2"/>
        <v>0</v>
      </c>
      <c r="J22" s="99"/>
    </row>
    <row r="23" ht="15.75" customHeight="1">
      <c r="B23" s="92" t="s">
        <v>69</v>
      </c>
      <c r="C23" s="93">
        <v>64.0</v>
      </c>
      <c r="D23" s="94" t="s">
        <v>61</v>
      </c>
      <c r="E23" s="95">
        <v>3822.88</v>
      </c>
      <c r="F23" s="96"/>
      <c r="G23" s="97">
        <f t="shared" si="1"/>
        <v>0</v>
      </c>
      <c r="H23" s="98"/>
      <c r="I23" s="97">
        <f t="shared" si="2"/>
        <v>0</v>
      </c>
      <c r="J23" s="99"/>
    </row>
    <row r="24" ht="15.75" customHeight="1">
      <c r="B24" s="92" t="s">
        <v>69</v>
      </c>
      <c r="C24" s="93">
        <v>128.0</v>
      </c>
      <c r="D24" s="94" t="s">
        <v>61</v>
      </c>
      <c r="E24" s="95">
        <v>4252.56</v>
      </c>
      <c r="F24" s="96"/>
      <c r="G24" s="97">
        <f t="shared" si="1"/>
        <v>0</v>
      </c>
      <c r="H24" s="98"/>
      <c r="I24" s="97">
        <f t="shared" si="2"/>
        <v>0</v>
      </c>
      <c r="J24" s="99"/>
    </row>
    <row r="25" ht="15.75" customHeight="1">
      <c r="B25" s="92" t="s">
        <v>69</v>
      </c>
      <c r="C25" s="93">
        <v>64.0</v>
      </c>
      <c r="D25" s="100" t="s">
        <v>67</v>
      </c>
      <c r="E25" s="95">
        <v>4672.0</v>
      </c>
      <c r="F25" s="96"/>
      <c r="G25" s="97">
        <f t="shared" si="1"/>
        <v>0</v>
      </c>
      <c r="H25" s="98"/>
      <c r="I25" s="97">
        <f t="shared" si="2"/>
        <v>0</v>
      </c>
      <c r="J25" s="99"/>
    </row>
    <row r="26" ht="15.75" customHeight="1">
      <c r="B26" s="92" t="s">
        <v>69</v>
      </c>
      <c r="C26" s="93">
        <v>128.0</v>
      </c>
      <c r="D26" s="100" t="s">
        <v>67</v>
      </c>
      <c r="E26" s="95">
        <v>4911.68</v>
      </c>
      <c r="F26" s="96"/>
      <c r="G26" s="97">
        <f t="shared" si="1"/>
        <v>0</v>
      </c>
      <c r="H26" s="98"/>
      <c r="I26" s="97">
        <f t="shared" si="2"/>
        <v>0</v>
      </c>
      <c r="J26" s="99"/>
    </row>
    <row r="27" ht="15.75" customHeight="1">
      <c r="B27" s="92" t="s">
        <v>69</v>
      </c>
      <c r="C27" s="93">
        <v>256.0</v>
      </c>
      <c r="D27" s="100" t="s">
        <v>67</v>
      </c>
      <c r="E27" s="95">
        <v>5570.8</v>
      </c>
      <c r="F27" s="96"/>
      <c r="G27" s="97">
        <f t="shared" si="1"/>
        <v>0</v>
      </c>
      <c r="H27" s="98"/>
      <c r="I27" s="97">
        <f t="shared" si="2"/>
        <v>0</v>
      </c>
      <c r="J27" s="99"/>
    </row>
    <row r="28" ht="15.75" customHeight="1">
      <c r="B28" s="92" t="s">
        <v>70</v>
      </c>
      <c r="C28" s="93">
        <v>64.0</v>
      </c>
      <c r="D28" s="94" t="s">
        <v>61</v>
      </c>
      <c r="E28" s="95">
        <v>5151.36</v>
      </c>
      <c r="F28" s="96"/>
      <c r="G28" s="97">
        <f t="shared" si="1"/>
        <v>0</v>
      </c>
      <c r="H28" s="98"/>
      <c r="I28" s="97">
        <f t="shared" si="2"/>
        <v>0</v>
      </c>
      <c r="J28" s="99"/>
    </row>
    <row r="29" ht="15.75" customHeight="1">
      <c r="B29" s="92" t="s">
        <v>70</v>
      </c>
      <c r="C29" s="93">
        <v>256.0</v>
      </c>
      <c r="D29" s="94" t="s">
        <v>61</v>
      </c>
      <c r="E29" s="95">
        <v>5630.72</v>
      </c>
      <c r="F29" s="96"/>
      <c r="G29" s="97">
        <f t="shared" si="1"/>
        <v>0</v>
      </c>
      <c r="H29" s="98"/>
      <c r="I29" s="97">
        <f t="shared" si="2"/>
        <v>0</v>
      </c>
      <c r="J29" s="99"/>
    </row>
    <row r="30" ht="15.75" customHeight="1">
      <c r="B30" s="92" t="s">
        <v>71</v>
      </c>
      <c r="C30" s="93">
        <v>64.0</v>
      </c>
      <c r="D30" s="94" t="s">
        <v>61</v>
      </c>
      <c r="E30" s="95">
        <v>6289.84</v>
      </c>
      <c r="F30" s="96"/>
      <c r="G30" s="97">
        <f t="shared" si="1"/>
        <v>0</v>
      </c>
      <c r="H30" s="98"/>
      <c r="I30" s="97">
        <f t="shared" si="2"/>
        <v>0</v>
      </c>
      <c r="J30" s="99"/>
    </row>
    <row r="31" ht="15.75" customHeight="1">
      <c r="B31" s="92" t="s">
        <v>71</v>
      </c>
      <c r="C31" s="93">
        <v>256.0</v>
      </c>
      <c r="D31" s="94" t="s">
        <v>61</v>
      </c>
      <c r="E31" s="95">
        <v>6649.36</v>
      </c>
      <c r="F31" s="96"/>
      <c r="G31" s="97">
        <f t="shared" si="1"/>
        <v>0</v>
      </c>
      <c r="H31" s="98"/>
      <c r="I31" s="97">
        <f t="shared" si="2"/>
        <v>0</v>
      </c>
      <c r="J31" s="99"/>
    </row>
    <row r="32" ht="15.75" customHeight="1">
      <c r="B32" s="92" t="s">
        <v>71</v>
      </c>
      <c r="C32" s="93">
        <v>512.0</v>
      </c>
      <c r="D32" s="94" t="s">
        <v>61</v>
      </c>
      <c r="E32" s="95">
        <v>6948.96</v>
      </c>
      <c r="F32" s="96"/>
      <c r="G32" s="97">
        <f t="shared" si="1"/>
        <v>0</v>
      </c>
      <c r="H32" s="98"/>
      <c r="I32" s="97">
        <f t="shared" si="2"/>
        <v>0</v>
      </c>
      <c r="J32" s="99"/>
    </row>
    <row r="33" ht="15.75" customHeight="1">
      <c r="B33" s="92" t="s">
        <v>72</v>
      </c>
      <c r="C33" s="93">
        <v>64.0</v>
      </c>
      <c r="D33" s="100" t="s">
        <v>67</v>
      </c>
      <c r="E33" s="95">
        <v>6469.6</v>
      </c>
      <c r="F33" s="96"/>
      <c r="G33" s="97">
        <f t="shared" si="1"/>
        <v>0</v>
      </c>
      <c r="H33" s="98"/>
      <c r="I33" s="97">
        <f t="shared" si="2"/>
        <v>0</v>
      </c>
      <c r="J33" s="99"/>
    </row>
    <row r="34" ht="15.75" customHeight="1">
      <c r="B34" s="92" t="s">
        <v>72</v>
      </c>
      <c r="C34" s="93">
        <v>128.0</v>
      </c>
      <c r="D34" s="100" t="s">
        <v>67</v>
      </c>
      <c r="E34" s="95">
        <v>6829.12</v>
      </c>
      <c r="F34" s="96"/>
      <c r="G34" s="97">
        <f t="shared" si="1"/>
        <v>0</v>
      </c>
      <c r="H34" s="98"/>
      <c r="I34" s="97">
        <f t="shared" si="2"/>
        <v>0</v>
      </c>
      <c r="J34" s="99"/>
    </row>
    <row r="35" ht="15.75" customHeight="1">
      <c r="B35" s="92" t="s">
        <v>72</v>
      </c>
      <c r="C35" s="93">
        <v>256.0</v>
      </c>
      <c r="D35" s="100" t="s">
        <v>67</v>
      </c>
      <c r="E35" s="95">
        <v>7548.16</v>
      </c>
      <c r="F35" s="96"/>
      <c r="G35" s="97">
        <f t="shared" si="1"/>
        <v>0</v>
      </c>
      <c r="H35" s="98"/>
      <c r="I35" s="97">
        <f t="shared" si="2"/>
        <v>0</v>
      </c>
      <c r="J35" s="99"/>
    </row>
    <row r="36" ht="15.75" customHeight="1">
      <c r="B36" s="92" t="s">
        <v>73</v>
      </c>
      <c r="C36" s="93">
        <v>64.0</v>
      </c>
      <c r="D36" s="100" t="s">
        <v>67</v>
      </c>
      <c r="E36" s="95">
        <v>5750.56</v>
      </c>
      <c r="F36" s="96"/>
      <c r="G36" s="97">
        <f t="shared" si="1"/>
        <v>0</v>
      </c>
      <c r="H36" s="98"/>
      <c r="I36" s="97">
        <f t="shared" si="2"/>
        <v>0</v>
      </c>
      <c r="J36" s="99"/>
    </row>
    <row r="37" ht="15.75" customHeight="1">
      <c r="B37" s="92" t="s">
        <v>73</v>
      </c>
      <c r="C37" s="93">
        <v>128.0</v>
      </c>
      <c r="D37" s="100" t="s">
        <v>67</v>
      </c>
      <c r="E37" s="95">
        <v>6170.0</v>
      </c>
      <c r="F37" s="96"/>
      <c r="G37" s="97">
        <f t="shared" si="1"/>
        <v>0</v>
      </c>
      <c r="H37" s="98"/>
      <c r="I37" s="97">
        <f t="shared" si="2"/>
        <v>0</v>
      </c>
      <c r="J37" s="99"/>
    </row>
    <row r="38" ht="15.75" customHeight="1">
      <c r="B38" s="92" t="s">
        <v>73</v>
      </c>
      <c r="C38" s="93">
        <v>256.0</v>
      </c>
      <c r="D38" s="100" t="s">
        <v>67</v>
      </c>
      <c r="E38" s="95">
        <v>6859.08</v>
      </c>
      <c r="F38" s="96"/>
      <c r="G38" s="97">
        <f t="shared" si="1"/>
        <v>0</v>
      </c>
      <c r="H38" s="98"/>
      <c r="I38" s="97">
        <f t="shared" si="2"/>
        <v>0</v>
      </c>
      <c r="J38" s="99"/>
    </row>
    <row r="39" ht="15.75" customHeight="1">
      <c r="B39" s="92" t="s">
        <v>74</v>
      </c>
      <c r="C39" s="93">
        <v>128.0</v>
      </c>
      <c r="D39" s="100" t="s">
        <v>67</v>
      </c>
      <c r="E39" s="95">
        <v>7727.92</v>
      </c>
      <c r="F39" s="96"/>
      <c r="G39" s="97">
        <f t="shared" si="1"/>
        <v>0</v>
      </c>
      <c r="H39" s="98"/>
      <c r="I39" s="97">
        <f t="shared" si="2"/>
        <v>0</v>
      </c>
      <c r="J39" s="99"/>
    </row>
    <row r="40" ht="15.75" customHeight="1">
      <c r="B40" s="92" t="s">
        <v>74</v>
      </c>
      <c r="C40" s="93">
        <v>256.0</v>
      </c>
      <c r="D40" s="100" t="s">
        <v>67</v>
      </c>
      <c r="E40" s="95">
        <v>8446.96</v>
      </c>
      <c r="F40" s="96"/>
      <c r="G40" s="97">
        <f t="shared" si="1"/>
        <v>0</v>
      </c>
      <c r="H40" s="98"/>
      <c r="I40" s="97">
        <f t="shared" si="2"/>
        <v>0</v>
      </c>
      <c r="J40" s="99"/>
    </row>
    <row r="41" ht="15.75" customHeight="1">
      <c r="B41" s="92" t="s">
        <v>74</v>
      </c>
      <c r="C41" s="93">
        <v>512.0</v>
      </c>
      <c r="D41" s="100" t="s">
        <v>67</v>
      </c>
      <c r="E41" s="95">
        <v>9944.96</v>
      </c>
      <c r="F41" s="96"/>
      <c r="G41" s="97">
        <f t="shared" si="1"/>
        <v>0</v>
      </c>
      <c r="H41" s="98"/>
      <c r="I41" s="97">
        <f t="shared" si="2"/>
        <v>0</v>
      </c>
      <c r="J41" s="99"/>
    </row>
    <row r="42" ht="15.75" customHeight="1">
      <c r="B42" s="92" t="s">
        <v>75</v>
      </c>
      <c r="C42" s="93">
        <v>128.0</v>
      </c>
      <c r="D42" s="100" t="s">
        <v>67</v>
      </c>
      <c r="E42" s="95">
        <v>8446.96</v>
      </c>
      <c r="F42" s="96"/>
      <c r="G42" s="97">
        <f t="shared" si="1"/>
        <v>0</v>
      </c>
      <c r="H42" s="98"/>
      <c r="I42" s="97">
        <f t="shared" si="2"/>
        <v>0</v>
      </c>
      <c r="J42" s="99"/>
    </row>
    <row r="43" ht="15.75" customHeight="1">
      <c r="B43" s="92" t="s">
        <v>75</v>
      </c>
      <c r="C43" s="93">
        <v>256.0</v>
      </c>
      <c r="D43" s="100" t="s">
        <v>67</v>
      </c>
      <c r="E43" s="95">
        <v>9195.96</v>
      </c>
      <c r="F43" s="96"/>
      <c r="G43" s="97">
        <f t="shared" si="1"/>
        <v>0</v>
      </c>
      <c r="H43" s="98"/>
      <c r="I43" s="97">
        <f t="shared" si="2"/>
        <v>0</v>
      </c>
      <c r="J43" s="99"/>
    </row>
    <row r="44" ht="15.75" customHeight="1">
      <c r="B44" s="92" t="s">
        <v>75</v>
      </c>
      <c r="C44" s="93">
        <v>512.0</v>
      </c>
      <c r="D44" s="100" t="s">
        <v>67</v>
      </c>
      <c r="E44" s="95">
        <v>10604.08</v>
      </c>
      <c r="F44" s="96"/>
      <c r="G44" s="97">
        <f t="shared" si="1"/>
        <v>0</v>
      </c>
      <c r="H44" s="98"/>
      <c r="I44" s="97">
        <f t="shared" si="2"/>
        <v>0</v>
      </c>
      <c r="J44" s="99"/>
    </row>
    <row r="45" ht="15.75" customHeight="1">
      <c r="B45" s="92" t="s">
        <v>76</v>
      </c>
      <c r="C45" s="93" t="s">
        <v>77</v>
      </c>
      <c r="D45" s="100" t="s">
        <v>67</v>
      </c>
      <c r="E45" s="95">
        <v>3353.76</v>
      </c>
      <c r="F45" s="96"/>
      <c r="G45" s="97">
        <f t="shared" si="1"/>
        <v>0</v>
      </c>
      <c r="H45" s="98"/>
      <c r="I45" s="97">
        <f t="shared" si="2"/>
        <v>0</v>
      </c>
      <c r="J45" s="99"/>
    </row>
    <row r="46" ht="15.75" customHeight="1">
      <c r="B46" s="92" t="s">
        <v>76</v>
      </c>
      <c r="C46" s="93" t="s">
        <v>78</v>
      </c>
      <c r="D46" s="100" t="s">
        <v>67</v>
      </c>
      <c r="E46" s="95">
        <v>3174.0</v>
      </c>
      <c r="F46" s="96"/>
      <c r="G46" s="97">
        <f t="shared" si="1"/>
        <v>0</v>
      </c>
      <c r="H46" s="98"/>
      <c r="I46" s="97">
        <f t="shared" si="2"/>
        <v>0</v>
      </c>
      <c r="J46" s="99"/>
    </row>
    <row r="47" ht="15.75" customHeight="1">
      <c r="B47" s="92" t="s">
        <v>79</v>
      </c>
      <c r="C47" s="93" t="s">
        <v>77</v>
      </c>
      <c r="D47" s="100" t="s">
        <v>67</v>
      </c>
      <c r="E47" s="95">
        <v>6289.84</v>
      </c>
      <c r="F47" s="96"/>
      <c r="G47" s="97">
        <f t="shared" si="1"/>
        <v>0</v>
      </c>
      <c r="H47" s="98"/>
      <c r="I47" s="97">
        <f t="shared" si="2"/>
        <v>0</v>
      </c>
      <c r="J47" s="99"/>
    </row>
    <row r="48" ht="15.75" customHeight="1">
      <c r="B48" s="92" t="s">
        <v>79</v>
      </c>
      <c r="C48" s="93" t="s">
        <v>78</v>
      </c>
      <c r="D48" s="100" t="s">
        <v>67</v>
      </c>
      <c r="E48" s="95">
        <v>5870.4</v>
      </c>
      <c r="F48" s="96"/>
      <c r="G48" s="97">
        <f t="shared" si="1"/>
        <v>0</v>
      </c>
      <c r="H48" s="98"/>
      <c r="I48" s="97">
        <f t="shared" si="2"/>
        <v>0</v>
      </c>
      <c r="J48" s="99"/>
    </row>
    <row r="49" ht="15.75" customHeight="1">
      <c r="B49" s="92" t="s">
        <v>80</v>
      </c>
      <c r="C49" s="93" t="s">
        <v>77</v>
      </c>
      <c r="D49" s="100" t="s">
        <v>67</v>
      </c>
      <c r="E49" s="95">
        <v>2874.4</v>
      </c>
      <c r="F49" s="96"/>
      <c r="G49" s="97">
        <f t="shared" si="1"/>
        <v>0</v>
      </c>
      <c r="H49" s="98"/>
      <c r="I49" s="97">
        <f t="shared" si="2"/>
        <v>0</v>
      </c>
      <c r="J49" s="99"/>
    </row>
    <row r="50" ht="15.75" customHeight="1">
      <c r="B50" s="92" t="s">
        <v>80</v>
      </c>
      <c r="C50" s="93" t="s">
        <v>78</v>
      </c>
      <c r="D50" s="100" t="s">
        <v>67</v>
      </c>
      <c r="E50" s="95">
        <v>2634.72</v>
      </c>
      <c r="F50" s="96"/>
      <c r="G50" s="97">
        <f t="shared" si="1"/>
        <v>0</v>
      </c>
      <c r="H50" s="98"/>
      <c r="I50" s="97">
        <f t="shared" si="2"/>
        <v>0</v>
      </c>
      <c r="J50" s="99"/>
    </row>
    <row r="51" ht="15.75" customHeight="1">
      <c r="B51" s="92" t="s">
        <v>81</v>
      </c>
      <c r="C51" s="93" t="s">
        <v>82</v>
      </c>
      <c r="D51" s="100" t="s">
        <v>67</v>
      </c>
      <c r="E51" s="95">
        <v>1987.58</v>
      </c>
      <c r="F51" s="96"/>
      <c r="G51" s="97">
        <f t="shared" si="1"/>
        <v>0</v>
      </c>
      <c r="H51" s="98"/>
      <c r="I51" s="97">
        <f t="shared" si="2"/>
        <v>0</v>
      </c>
      <c r="J51" s="99"/>
    </row>
    <row r="52" ht="15.75" customHeight="1">
      <c r="B52" s="92" t="s">
        <v>81</v>
      </c>
      <c r="C52" s="93" t="s">
        <v>83</v>
      </c>
      <c r="D52" s="100" t="s">
        <v>67</v>
      </c>
      <c r="E52" s="95">
        <v>1759.89</v>
      </c>
      <c r="F52" s="96"/>
      <c r="G52" s="97">
        <f t="shared" si="1"/>
        <v>0</v>
      </c>
      <c r="H52" s="98"/>
      <c r="I52" s="97">
        <f t="shared" si="2"/>
        <v>0</v>
      </c>
      <c r="J52" s="99"/>
    </row>
    <row r="53" ht="15.75" customHeight="1"/>
    <row r="54" ht="15.75" customHeight="1"/>
    <row r="55" ht="21.0" customHeight="1">
      <c r="E55" s="101"/>
      <c r="F55" s="102" t="s">
        <v>84</v>
      </c>
      <c r="G55" s="103">
        <f>G4+G5+G6+G8+G7+G9+G10+G11+G12+G13+G14+G15+G16+G17+G18+G20+G19+G21+G22+G23+G24+G25+G26+G27+G28+G29+G30+G31+G32+G33+G34+G35+G36+G37+G38+G39+G40+G41+G42+G43+G44+G45+G46+G47+G48+G49+G50+G51+G52</f>
        <v>0</v>
      </c>
      <c r="H55" s="103">
        <f t="shared" ref="H55:I55" si="3">SUM(H4:H52)</f>
        <v>0</v>
      </c>
      <c r="I55" s="103">
        <f t="shared" si="3"/>
        <v>0</v>
      </c>
      <c r="J55" s="104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>
      <c r="B61" s="105"/>
      <c r="C61" s="105"/>
      <c r="D61" s="105"/>
      <c r="E61" s="105"/>
      <c r="F61" s="105"/>
      <c r="G61" s="105"/>
      <c r="H61" s="105"/>
      <c r="I61" s="105"/>
    </row>
    <row r="62" ht="15.75" customHeight="1">
      <c r="E62" s="106"/>
      <c r="F62" s="105"/>
      <c r="G62" s="106"/>
      <c r="H62" s="106"/>
      <c r="I62" s="106"/>
    </row>
    <row r="63" ht="15.75" customHeight="1">
      <c r="E63" s="106"/>
      <c r="F63" s="105"/>
      <c r="G63" s="106"/>
      <c r="H63" s="106"/>
      <c r="I63" s="106"/>
    </row>
    <row r="64" ht="15.75" customHeight="1">
      <c r="E64" s="106"/>
      <c r="F64" s="105"/>
      <c r="G64" s="106"/>
      <c r="H64" s="106"/>
      <c r="I64" s="106"/>
    </row>
    <row r="65" ht="15.75" customHeight="1">
      <c r="E65" s="106"/>
      <c r="F65" s="105"/>
      <c r="G65" s="106"/>
      <c r="H65" s="106"/>
      <c r="I65" s="106"/>
    </row>
    <row r="66" ht="15.75" customHeight="1">
      <c r="E66" s="106"/>
      <c r="F66" s="105"/>
      <c r="G66" s="106"/>
      <c r="H66" s="106"/>
      <c r="I66" s="106"/>
    </row>
    <row r="67" ht="15.75" customHeight="1">
      <c r="E67" s="106"/>
      <c r="F67" s="105"/>
      <c r="G67" s="106"/>
      <c r="H67" s="106"/>
      <c r="I67" s="106"/>
    </row>
    <row r="68" ht="15.75" customHeight="1">
      <c r="E68" s="106"/>
      <c r="F68" s="105"/>
      <c r="G68" s="106"/>
      <c r="H68" s="106"/>
      <c r="I68" s="106"/>
    </row>
    <row r="69" ht="15.75" customHeight="1">
      <c r="E69" s="106"/>
      <c r="F69" s="105"/>
      <c r="G69" s="106"/>
      <c r="H69" s="106"/>
      <c r="I69" s="106"/>
    </row>
    <row r="70" ht="15.75" customHeight="1">
      <c r="E70" s="106"/>
      <c r="F70" s="105"/>
      <c r="G70" s="106"/>
      <c r="H70" s="106"/>
      <c r="I70" s="106"/>
    </row>
    <row r="71" ht="15.75" customHeight="1">
      <c r="E71" s="106"/>
      <c r="F71" s="105"/>
      <c r="G71" s="106"/>
      <c r="H71" s="106"/>
      <c r="I71" s="106"/>
    </row>
    <row r="72" ht="15.75" customHeight="1">
      <c r="E72" s="106"/>
      <c r="F72" s="105"/>
      <c r="G72" s="106"/>
      <c r="H72" s="106"/>
      <c r="I72" s="106"/>
    </row>
    <row r="73" ht="15.75" customHeight="1">
      <c r="E73" s="106"/>
      <c r="F73" s="105"/>
      <c r="G73" s="106"/>
      <c r="H73" s="106"/>
      <c r="I73" s="106"/>
    </row>
    <row r="74" ht="15.75" customHeight="1">
      <c r="E74" s="106"/>
      <c r="F74" s="105"/>
      <c r="G74" s="106"/>
      <c r="H74" s="106"/>
      <c r="I74" s="106"/>
    </row>
    <row r="75" ht="15.75" customHeight="1">
      <c r="E75" s="106"/>
      <c r="F75" s="105"/>
      <c r="G75" s="106"/>
      <c r="H75" s="106"/>
      <c r="I75" s="106"/>
    </row>
    <row r="76" ht="15.75" customHeight="1">
      <c r="E76" s="106"/>
      <c r="F76" s="105"/>
      <c r="G76" s="106"/>
      <c r="H76" s="106"/>
      <c r="I76" s="106"/>
    </row>
    <row r="77" ht="15.75" customHeight="1">
      <c r="E77" s="106"/>
      <c r="F77" s="105"/>
      <c r="G77" s="106"/>
      <c r="H77" s="106"/>
      <c r="I77" s="106"/>
    </row>
    <row r="78" ht="15.75" customHeight="1">
      <c r="E78" s="106"/>
      <c r="F78" s="105"/>
      <c r="G78" s="106"/>
      <c r="H78" s="106"/>
      <c r="I78" s="106"/>
    </row>
    <row r="79" ht="15.75" customHeight="1">
      <c r="E79" s="106"/>
      <c r="F79" s="105"/>
      <c r="G79" s="106"/>
      <c r="H79" s="106"/>
      <c r="I79" s="106"/>
    </row>
    <row r="80" ht="15.75" customHeight="1">
      <c r="E80" s="106"/>
      <c r="F80" s="105"/>
      <c r="G80" s="106"/>
      <c r="H80" s="106"/>
      <c r="I80" s="106"/>
    </row>
    <row r="81" ht="15.75" customHeight="1">
      <c r="E81" s="106"/>
      <c r="F81" s="105"/>
      <c r="G81" s="106"/>
      <c r="H81" s="106"/>
      <c r="I81" s="106"/>
    </row>
    <row r="82" ht="15.75" customHeight="1">
      <c r="E82" s="106"/>
      <c r="F82" s="105"/>
      <c r="G82" s="106"/>
      <c r="H82" s="106"/>
      <c r="I82" s="106"/>
    </row>
    <row r="83" ht="15.75" customHeight="1">
      <c r="E83" s="106"/>
      <c r="F83" s="105"/>
      <c r="G83" s="106"/>
      <c r="H83" s="106"/>
      <c r="I83" s="106"/>
    </row>
    <row r="84" ht="15.75" customHeight="1">
      <c r="E84" s="106"/>
      <c r="F84" s="105"/>
      <c r="G84" s="106"/>
      <c r="H84" s="106"/>
      <c r="I84" s="106"/>
    </row>
    <row r="85" ht="15.75" customHeight="1">
      <c r="E85" s="106"/>
      <c r="F85" s="105"/>
      <c r="G85" s="106"/>
      <c r="H85" s="106"/>
      <c r="I85" s="106"/>
    </row>
    <row r="86" ht="15.75" customHeight="1">
      <c r="E86" s="106"/>
      <c r="F86" s="105"/>
      <c r="G86" s="106"/>
      <c r="H86" s="106"/>
      <c r="I86" s="106"/>
    </row>
    <row r="87" ht="15.75" customHeight="1">
      <c r="E87" s="106"/>
      <c r="F87" s="105"/>
      <c r="G87" s="106"/>
      <c r="H87" s="106"/>
      <c r="I87" s="106"/>
    </row>
    <row r="88" ht="15.75" customHeight="1">
      <c r="E88" s="106"/>
      <c r="F88" s="105"/>
      <c r="G88" s="106"/>
      <c r="H88" s="106"/>
      <c r="I88" s="106"/>
    </row>
    <row r="89" ht="15.75" customHeight="1">
      <c r="E89" s="106"/>
      <c r="F89" s="105"/>
      <c r="G89" s="106"/>
      <c r="H89" s="106"/>
      <c r="I89" s="106"/>
    </row>
    <row r="90" ht="15.75" customHeight="1">
      <c r="E90" s="106"/>
      <c r="F90" s="105"/>
      <c r="G90" s="106"/>
      <c r="H90" s="106"/>
      <c r="I90" s="106"/>
    </row>
    <row r="91" ht="15.75" customHeight="1">
      <c r="E91" s="106"/>
      <c r="F91" s="105"/>
      <c r="G91" s="106"/>
      <c r="H91" s="106"/>
      <c r="I91" s="106"/>
    </row>
    <row r="92" ht="15.75" customHeight="1">
      <c r="E92" s="106"/>
      <c r="F92" s="105"/>
      <c r="G92" s="106"/>
      <c r="H92" s="106"/>
      <c r="I92" s="106"/>
    </row>
    <row r="93" ht="15.75" customHeight="1">
      <c r="E93" s="106"/>
      <c r="F93" s="105"/>
      <c r="G93" s="106"/>
      <c r="H93" s="106"/>
      <c r="I93" s="106"/>
    </row>
    <row r="94" ht="15.75" customHeight="1">
      <c r="E94" s="106"/>
      <c r="F94" s="105"/>
      <c r="G94" s="106"/>
      <c r="H94" s="106"/>
      <c r="I94" s="106"/>
    </row>
    <row r="95" ht="15.75" customHeight="1">
      <c r="E95" s="106"/>
      <c r="F95" s="105"/>
      <c r="G95" s="106"/>
      <c r="H95" s="106"/>
      <c r="I95" s="106"/>
    </row>
    <row r="96" ht="15.75" customHeight="1">
      <c r="E96" s="106"/>
      <c r="F96" s="105"/>
      <c r="G96" s="106"/>
      <c r="H96" s="106"/>
      <c r="I96" s="106"/>
    </row>
    <row r="97" ht="15.75" customHeight="1">
      <c r="E97" s="106"/>
      <c r="F97" s="105"/>
      <c r="G97" s="106"/>
      <c r="H97" s="106"/>
      <c r="I97" s="106"/>
    </row>
    <row r="98" ht="15.75" customHeight="1">
      <c r="E98" s="106"/>
      <c r="F98" s="105"/>
      <c r="G98" s="106"/>
      <c r="H98" s="106"/>
      <c r="I98" s="106"/>
    </row>
    <row r="99" ht="15.75" customHeight="1">
      <c r="E99" s="106"/>
      <c r="F99" s="105"/>
      <c r="G99" s="106"/>
      <c r="H99" s="106"/>
      <c r="I99" s="106"/>
    </row>
    <row r="100" ht="15.75" customHeight="1">
      <c r="E100" s="106"/>
      <c r="F100" s="105"/>
      <c r="G100" s="106"/>
      <c r="H100" s="106"/>
      <c r="I100" s="106"/>
    </row>
    <row r="101" ht="15.75" customHeight="1">
      <c r="E101" s="106"/>
      <c r="F101" s="105"/>
      <c r="G101" s="106"/>
      <c r="H101" s="106"/>
      <c r="I101" s="106"/>
    </row>
    <row r="102" ht="15.75" customHeight="1">
      <c r="E102" s="106"/>
      <c r="F102" s="105"/>
      <c r="G102" s="106"/>
      <c r="H102" s="106"/>
      <c r="I102" s="106"/>
    </row>
    <row r="103" ht="15.75" customHeight="1">
      <c r="E103" s="106"/>
      <c r="F103" s="105"/>
      <c r="G103" s="106"/>
      <c r="H103" s="106"/>
      <c r="I103" s="106"/>
    </row>
    <row r="104" ht="15.75" customHeight="1">
      <c r="E104" s="106"/>
      <c r="F104" s="105"/>
      <c r="G104" s="106"/>
      <c r="H104" s="106"/>
      <c r="I104" s="106"/>
    </row>
    <row r="105" ht="15.75" customHeight="1">
      <c r="E105" s="106"/>
      <c r="F105" s="105"/>
      <c r="G105" s="106"/>
      <c r="H105" s="106"/>
      <c r="I105" s="106"/>
    </row>
    <row r="106" ht="15.75" customHeight="1">
      <c r="E106" s="106"/>
      <c r="F106" s="105"/>
      <c r="G106" s="106"/>
      <c r="H106" s="106"/>
      <c r="I106" s="106"/>
    </row>
    <row r="107" ht="15.75" customHeight="1">
      <c r="E107" s="106"/>
      <c r="F107" s="105"/>
      <c r="G107" s="106"/>
      <c r="H107" s="106"/>
      <c r="I107" s="106"/>
    </row>
    <row r="108" ht="15.75" customHeight="1">
      <c r="E108" s="106"/>
      <c r="F108" s="105"/>
      <c r="G108" s="106"/>
      <c r="H108" s="106"/>
      <c r="I108" s="106"/>
    </row>
    <row r="109" ht="15.75" customHeight="1">
      <c r="E109" s="106"/>
      <c r="F109" s="105"/>
      <c r="G109" s="106"/>
      <c r="H109" s="106"/>
      <c r="I109" s="106"/>
    </row>
    <row r="110" ht="15.75" customHeight="1">
      <c r="E110" s="106"/>
      <c r="F110" s="105"/>
      <c r="G110" s="106"/>
      <c r="H110" s="106"/>
      <c r="I110" s="106"/>
    </row>
    <row r="111" ht="15.75" customHeight="1"/>
    <row r="112" ht="15.75" customHeight="1"/>
    <row r="113" ht="15.75" customHeight="1">
      <c r="F113" s="105"/>
      <c r="G113" s="105"/>
      <c r="H113" s="105"/>
      <c r="I113" s="105"/>
    </row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  <tableParts count="1">
    <tablePart r:id="rId3"/>
  </tableParts>
</worksheet>
</file>