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6275" windowHeight="7500"/>
  </bookViews>
  <sheets>
    <sheet name="Plan1" sheetId="1" r:id="rId1"/>
    <sheet name="Plan2" sheetId="2" r:id="rId2"/>
    <sheet name="Plan3" sheetId="3" r:id="rId3"/>
  </sheets>
  <definedNames>
    <definedName name="solver_adj" localSheetId="0" hidden="1">Plan1!$C$397:$C$398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Plan1!$C$397</definedName>
    <definedName name="solver_lhs2" localSheetId="0" hidden="1">Plan1!$C$398</definedName>
    <definedName name="solver_lhs3" localSheetId="0" hidden="1">Plan1!$C$400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Plan1!$G$405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el3" localSheetId="0" hidden="1">2</definedName>
    <definedName name="solver_rhs1" localSheetId="0" hidden="1">0</definedName>
    <definedName name="solver_rhs2" localSheetId="0" hidden="1">0</definedName>
    <definedName name="solver_rhs3" localSheetId="0" hidden="1">100%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4" i="1"/>
  <c r="G383" i="1" l="1"/>
  <c r="P385" i="1"/>
  <c r="P382" i="1"/>
  <c r="G38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C400" i="1" l="1"/>
  <c r="P384" i="1"/>
  <c r="F397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253" i="1"/>
  <c r="G393" i="1" l="1"/>
  <c r="F398" i="1" s="1"/>
  <c r="F400" i="1" s="1"/>
  <c r="K383" i="1"/>
  <c r="K381" i="1"/>
  <c r="G398" i="1" s="1"/>
  <c r="K385" i="1"/>
  <c r="C381" i="1"/>
  <c r="G385" i="1"/>
  <c r="C383" i="1"/>
  <c r="G382" i="1"/>
  <c r="C382" i="1"/>
  <c r="P387" i="1"/>
  <c r="K382" i="1" l="1"/>
  <c r="K386" i="1" s="1"/>
  <c r="G397" i="1"/>
  <c r="G400" i="1" s="1"/>
  <c r="G403" i="1" s="1"/>
  <c r="G405" i="1" s="1"/>
  <c r="G386" i="1"/>
  <c r="G389" i="1"/>
  <c r="G391" i="1" s="1"/>
  <c r="K389" i="1"/>
  <c r="K391" i="1" s="1"/>
  <c r="G407" i="1" l="1"/>
  <c r="G409" i="1" s="1"/>
</calcChain>
</file>

<file path=xl/sharedStrings.xml><?xml version="1.0" encoding="utf-8"?>
<sst xmlns="http://schemas.openxmlformats.org/spreadsheetml/2006/main" count="3783" uniqueCount="2082">
  <si>
    <t>ibov</t>
  </si>
  <si>
    <t>goll4</t>
  </si>
  <si>
    <t>Rumo3</t>
  </si>
  <si>
    <t>Variancia</t>
  </si>
  <si>
    <t>desvio padrão</t>
  </si>
  <si>
    <t>covar goll4 x ibov</t>
  </si>
  <si>
    <t>correlação</t>
  </si>
  <si>
    <t>Beta</t>
  </si>
  <si>
    <t>Ibov em 12 meses</t>
  </si>
  <si>
    <t>Ibov atual</t>
  </si>
  <si>
    <t>Retorno esperado</t>
  </si>
  <si>
    <t>Retorno livre de risco</t>
  </si>
  <si>
    <t>premio de risco</t>
  </si>
  <si>
    <t>IBOV</t>
  </si>
  <si>
    <t>GOLL4</t>
  </si>
  <si>
    <t>% carteira</t>
  </si>
  <si>
    <t>rumo3</t>
  </si>
  <si>
    <t>Total</t>
  </si>
  <si>
    <t>ação</t>
  </si>
  <si>
    <t>soma</t>
  </si>
  <si>
    <t>Retorno Esperado</t>
  </si>
  <si>
    <t>Relação Risco x retorno</t>
  </si>
  <si>
    <t>Risco</t>
  </si>
  <si>
    <t>Retorno</t>
  </si>
  <si>
    <t>0,100</t>
  </si>
  <si>
    <t>10,90</t>
  </si>
  <si>
    <t>20,80</t>
  </si>
  <si>
    <t>30,70</t>
  </si>
  <si>
    <t>40,60</t>
  </si>
  <si>
    <t>50,50</t>
  </si>
  <si>
    <t>60,40</t>
  </si>
  <si>
    <t>70,30</t>
  </si>
  <si>
    <t>80,20</t>
  </si>
  <si>
    <t>90,10</t>
  </si>
  <si>
    <t>100,0</t>
  </si>
  <si>
    <t>Jan 26, 2018</t>
  </si>
  <si>
    <t>18.00</t>
  </si>
  <si>
    <t>18.10</t>
  </si>
  <si>
    <t>17.09</t>
  </si>
  <si>
    <t>2.08M</t>
  </si>
  <si>
    <t>4.41%</t>
  </si>
  <si>
    <t>Jan 24, 2018</t>
  </si>
  <si>
    <t>17.00</t>
  </si>
  <si>
    <t>16.32</t>
  </si>
  <si>
    <t>16.24</t>
  </si>
  <si>
    <t>2.65M</t>
  </si>
  <si>
    <t>5.39%</t>
  </si>
  <si>
    <t>Jan 23, 2018</t>
  </si>
  <si>
    <t>16.20</t>
  </si>
  <si>
    <t>16.51</t>
  </si>
  <si>
    <t>15.80</t>
  </si>
  <si>
    <t>1.83M</t>
  </si>
  <si>
    <t>0.00%</t>
  </si>
  <si>
    <t>Jan 22, 2018</t>
  </si>
  <si>
    <t>15.93</t>
  </si>
  <si>
    <t>1.17M</t>
  </si>
  <si>
    <t>1.45%</t>
  </si>
  <si>
    <t>Jan 19, 2018</t>
  </si>
  <si>
    <t>16.08</t>
  </si>
  <si>
    <t>16.29</t>
  </si>
  <si>
    <t>15.66</t>
  </si>
  <si>
    <t>1.39M</t>
  </si>
  <si>
    <t>-1.12%</t>
  </si>
  <si>
    <t>Jan 18, 2018</t>
  </si>
  <si>
    <t>15.50</t>
  </si>
  <si>
    <t>16.30</t>
  </si>
  <si>
    <t>15.43</t>
  </si>
  <si>
    <t>2.94M</t>
  </si>
  <si>
    <t>2.88%</t>
  </si>
  <si>
    <t>Jan 17, 2018</t>
  </si>
  <si>
    <t>15.17</t>
  </si>
  <si>
    <t>15.70</t>
  </si>
  <si>
    <t>15.08</t>
  </si>
  <si>
    <t>2.26M</t>
  </si>
  <si>
    <t>3.65%</t>
  </si>
  <si>
    <t>Jan 16, 2018</t>
  </si>
  <si>
    <t>14.80</t>
  </si>
  <si>
    <t>15.30</t>
  </si>
  <si>
    <t>14.70</t>
  </si>
  <si>
    <t>2.06M</t>
  </si>
  <si>
    <t>1.89%</t>
  </si>
  <si>
    <t>Jan 15, 2018</t>
  </si>
  <si>
    <t>14.75</t>
  </si>
  <si>
    <t>15.07</t>
  </si>
  <si>
    <t>14.59</t>
  </si>
  <si>
    <t>950.00K</t>
  </si>
  <si>
    <t>1.30%</t>
  </si>
  <si>
    <t>Jan 12, 2018</t>
  </si>
  <si>
    <t>14.61</t>
  </si>
  <si>
    <t>14.60</t>
  </si>
  <si>
    <t>14.30</t>
  </si>
  <si>
    <t>1.52M</t>
  </si>
  <si>
    <t>0.07%</t>
  </si>
  <si>
    <t>Jan 11, 2018</t>
  </si>
  <si>
    <t>15.01</t>
  </si>
  <si>
    <t>15.20</t>
  </si>
  <si>
    <t>14.35</t>
  </si>
  <si>
    <t>4.08M</t>
  </si>
  <si>
    <t>-2.67%</t>
  </si>
  <si>
    <t>Jan 10, 2018</t>
  </si>
  <si>
    <t>15.00</t>
  </si>
  <si>
    <t>15.25</t>
  </si>
  <si>
    <t>15.40</t>
  </si>
  <si>
    <t>14.93</t>
  </si>
  <si>
    <t>1.13M</t>
  </si>
  <si>
    <t>-2.09%</t>
  </si>
  <si>
    <t>Jan 09, 2018</t>
  </si>
  <si>
    <t>15.29</t>
  </si>
  <si>
    <t>1.12M</t>
  </si>
  <si>
    <t>-2.42%</t>
  </si>
  <si>
    <t>Jan 08, 2018</t>
  </si>
  <si>
    <t>15.68</t>
  </si>
  <si>
    <t>15.75</t>
  </si>
  <si>
    <t>15.37</t>
  </si>
  <si>
    <t>991.50K</t>
  </si>
  <si>
    <t>0.26%</t>
  </si>
  <si>
    <t>Jan 05, 2018</t>
  </si>
  <si>
    <t>16.00</t>
  </si>
  <si>
    <t>15.28</t>
  </si>
  <si>
    <t>1.72M</t>
  </si>
  <si>
    <t>0.51%</t>
  </si>
  <si>
    <t>Jan 04, 2018</t>
  </si>
  <si>
    <t>15.58</t>
  </si>
  <si>
    <t>15.15</t>
  </si>
  <si>
    <t>1.84M</t>
  </si>
  <si>
    <t>3.80%</t>
  </si>
  <si>
    <t>Jan 03, 2018</t>
  </si>
  <si>
    <t>15.55</t>
  </si>
  <si>
    <t>1.45M</t>
  </si>
  <si>
    <t>-1.18%</t>
  </si>
  <si>
    <t>Jan 02, 2018</t>
  </si>
  <si>
    <t>15.19</t>
  </si>
  <si>
    <t>14.66</t>
  </si>
  <si>
    <t>15.27</t>
  </si>
  <si>
    <t>1.40M</t>
  </si>
  <si>
    <t>4.04%</t>
  </si>
  <si>
    <t>Dec 28, 2017</t>
  </si>
  <si>
    <t>14.08</t>
  </si>
  <si>
    <t>1.51M</t>
  </si>
  <si>
    <t>2.89%</t>
  </si>
  <si>
    <t>Dec 27, 2017</t>
  </si>
  <si>
    <t>14.19</t>
  </si>
  <si>
    <t>14.50</t>
  </si>
  <si>
    <t>14.06</t>
  </si>
  <si>
    <t>1.18M</t>
  </si>
  <si>
    <t>-1.46%</t>
  </si>
  <si>
    <t>Dec 26, 2017</t>
  </si>
  <si>
    <t>14.40</t>
  </si>
  <si>
    <t>14.64</t>
  </si>
  <si>
    <t>14.25</t>
  </si>
  <si>
    <t>725.80K</t>
  </si>
  <si>
    <t>-1.37%</t>
  </si>
  <si>
    <t>Dec 22, 2017</t>
  </si>
  <si>
    <t>14.45</t>
  </si>
  <si>
    <t>14.20</t>
  </si>
  <si>
    <t>881.40K</t>
  </si>
  <si>
    <t>1.39%</t>
  </si>
  <si>
    <t>Dec 21, 2017</t>
  </si>
  <si>
    <t>14.11</t>
  </si>
  <si>
    <t>13.80</t>
  </si>
  <si>
    <t>1.11M</t>
  </si>
  <si>
    <t>3.45%</t>
  </si>
  <si>
    <t>Dec 20, 2017</t>
  </si>
  <si>
    <t>13.92</t>
  </si>
  <si>
    <t>13.75</t>
  </si>
  <si>
    <t>14.15</t>
  </si>
  <si>
    <t>868.60K</t>
  </si>
  <si>
    <t>1.24%</t>
  </si>
  <si>
    <t>Dec 19, 2017</t>
  </si>
  <si>
    <t>13.78</t>
  </si>
  <si>
    <t>13.91</t>
  </si>
  <si>
    <t>13.63</t>
  </si>
  <si>
    <t>914.60K</t>
  </si>
  <si>
    <t>-0.65%</t>
  </si>
  <si>
    <t>Dec 18, 2017</t>
  </si>
  <si>
    <t>13.84</t>
  </si>
  <si>
    <t>13.83</t>
  </si>
  <si>
    <t>14.16</t>
  </si>
  <si>
    <t>13.73</t>
  </si>
  <si>
    <t>1.08M</t>
  </si>
  <si>
    <t>Dec 15, 2017</t>
  </si>
  <si>
    <t>13.65</t>
  </si>
  <si>
    <t>13.90</t>
  </si>
  <si>
    <t>13.53</t>
  </si>
  <si>
    <t>1.23M</t>
  </si>
  <si>
    <t>Dec 14, 2017</t>
  </si>
  <si>
    <t>13.66</t>
  </si>
  <si>
    <t>13.95</t>
  </si>
  <si>
    <t>13.52</t>
  </si>
  <si>
    <t>1.14M</t>
  </si>
  <si>
    <t>-1.80%</t>
  </si>
  <si>
    <t>Dec 13, 2017</t>
  </si>
  <si>
    <t>13.89</t>
  </si>
  <si>
    <t>14.00</t>
  </si>
  <si>
    <t>1.16M</t>
  </si>
  <si>
    <t>Dec 12, 2017</t>
  </si>
  <si>
    <t>13.85</t>
  </si>
  <si>
    <t>13.94</t>
  </si>
  <si>
    <t>13.36</t>
  </si>
  <si>
    <t>2.60M</t>
  </si>
  <si>
    <t>-0.07%</t>
  </si>
  <si>
    <t>Dec 11, 2017</t>
  </si>
  <si>
    <t>14.41</t>
  </si>
  <si>
    <t>14.48</t>
  </si>
  <si>
    <t>2.18M</t>
  </si>
  <si>
    <t>-1.56%</t>
  </si>
  <si>
    <t>Dec 08, 2017</t>
  </si>
  <si>
    <t>14.56</t>
  </si>
  <si>
    <t>14.84</t>
  </si>
  <si>
    <t>13.98</t>
  </si>
  <si>
    <t>2.47M</t>
  </si>
  <si>
    <t>-1.81%</t>
  </si>
  <si>
    <t>Dec 07, 2017</t>
  </si>
  <si>
    <t>14.38</t>
  </si>
  <si>
    <t>14.62</t>
  </si>
  <si>
    <t>2.32M</t>
  </si>
  <si>
    <t>Dec 06, 2017</t>
  </si>
  <si>
    <t>14.55</t>
  </si>
  <si>
    <t>1.24M</t>
  </si>
  <si>
    <t>-0.69%</t>
  </si>
  <si>
    <t>Dec 05, 2017</t>
  </si>
  <si>
    <t>14.42</t>
  </si>
  <si>
    <t>14.83</t>
  </si>
  <si>
    <t>14.23</t>
  </si>
  <si>
    <t>1.87M</t>
  </si>
  <si>
    <t>0.56%</t>
  </si>
  <si>
    <t>Dec 04, 2017</t>
  </si>
  <si>
    <t>14.24</t>
  </si>
  <si>
    <t>14.63</t>
  </si>
  <si>
    <t>1.55%</t>
  </si>
  <si>
    <t>Dec 01, 2017</t>
  </si>
  <si>
    <t>14.34</t>
  </si>
  <si>
    <t>2.23M</t>
  </si>
  <si>
    <t>1.07%</t>
  </si>
  <si>
    <t>Nov 30, 2017</t>
  </si>
  <si>
    <t>14.04</t>
  </si>
  <si>
    <t>13.20</t>
  </si>
  <si>
    <t>4.74M</t>
  </si>
  <si>
    <t>-2.84%</t>
  </si>
  <si>
    <t>Nov 29, 2017</t>
  </si>
  <si>
    <t>15.10</t>
  </si>
  <si>
    <t>14.33</t>
  </si>
  <si>
    <t>1.42M</t>
  </si>
  <si>
    <t>-2.63%</t>
  </si>
  <si>
    <t>Nov 28, 2017</t>
  </si>
  <si>
    <t>14.81</t>
  </si>
  <si>
    <t>15.16</t>
  </si>
  <si>
    <t>2.43M</t>
  </si>
  <si>
    <t>Nov 27, 2017</t>
  </si>
  <si>
    <t>14.65</t>
  </si>
  <si>
    <t>14.77</t>
  </si>
  <si>
    <t>2.02M</t>
  </si>
  <si>
    <t>3.02%</t>
  </si>
  <si>
    <t>Nov 24, 2017</t>
  </si>
  <si>
    <t>14.22</t>
  </si>
  <si>
    <t>-0.91%</t>
  </si>
  <si>
    <t>Nov 23, 2017</t>
  </si>
  <si>
    <t>14.43</t>
  </si>
  <si>
    <t>13.87</t>
  </si>
  <si>
    <t>1.00M</t>
  </si>
  <si>
    <t>1.06%</t>
  </si>
  <si>
    <t>Nov 22, 2017</t>
  </si>
  <si>
    <t>2.17M</t>
  </si>
  <si>
    <t>-0.35%</t>
  </si>
  <si>
    <t>Nov 21, 2017</t>
  </si>
  <si>
    <t>13.70</t>
  </si>
  <si>
    <t>3.12M</t>
  </si>
  <si>
    <t>4.93%</t>
  </si>
  <si>
    <t>Nov 17, 2017</t>
  </si>
  <si>
    <t>13.07</t>
  </si>
  <si>
    <t>13.61</t>
  </si>
  <si>
    <t>13.00</t>
  </si>
  <si>
    <t>1.93M</t>
  </si>
  <si>
    <t>3.90%</t>
  </si>
  <si>
    <t>Nov 16, 2017</t>
  </si>
  <si>
    <t>12.63</t>
  </si>
  <si>
    <t>13.19</t>
  </si>
  <si>
    <t>12.61</t>
  </si>
  <si>
    <t>1.55M</t>
  </si>
  <si>
    <t>4.98%</t>
  </si>
  <si>
    <t>Nov 14, 2017</t>
  </si>
  <si>
    <t>12.45</t>
  </si>
  <si>
    <t>13.05</t>
  </si>
  <si>
    <t>1.78M</t>
  </si>
  <si>
    <t>-2.66%</t>
  </si>
  <si>
    <t>Nov 13, 2017</t>
  </si>
  <si>
    <t>13.22</t>
  </si>
  <si>
    <t>13.30</t>
  </si>
  <si>
    <t>3.52M</t>
  </si>
  <si>
    <t>-4.19%</t>
  </si>
  <si>
    <t>Nov 10, 2017</t>
  </si>
  <si>
    <t>13.35</t>
  </si>
  <si>
    <t>13.74</t>
  </si>
  <si>
    <t>13.10</t>
  </si>
  <si>
    <t>1.49M</t>
  </si>
  <si>
    <t>-1.62%</t>
  </si>
  <si>
    <t>Nov 09, 2017</t>
  </si>
  <si>
    <t>13.57</t>
  </si>
  <si>
    <t>14.07</t>
  </si>
  <si>
    <t>1.98M</t>
  </si>
  <si>
    <t>-3.00%</t>
  </si>
  <si>
    <t>Nov 08, 2017</t>
  </si>
  <si>
    <t>13.99</t>
  </si>
  <si>
    <t>12.95</t>
  </si>
  <si>
    <t>12.78</t>
  </si>
  <si>
    <t>3.39M</t>
  </si>
  <si>
    <t>12.46%</t>
  </si>
  <si>
    <t>Nov 07, 2017</t>
  </si>
  <si>
    <t>13.23</t>
  </si>
  <si>
    <t>13.25</t>
  </si>
  <si>
    <t>12.17</t>
  </si>
  <si>
    <t>2.88M</t>
  </si>
  <si>
    <t>-5.97%</t>
  </si>
  <si>
    <t>Nov 06, 2017</t>
  </si>
  <si>
    <t>13.06</t>
  </si>
  <si>
    <t>13.59</t>
  </si>
  <si>
    <t>12.89</t>
  </si>
  <si>
    <t>1.82M</t>
  </si>
  <si>
    <t>0.30%</t>
  </si>
  <si>
    <t>Nov 03, 2017</t>
  </si>
  <si>
    <t>12.77</t>
  </si>
  <si>
    <t>2.96M</t>
  </si>
  <si>
    <t>-4.83%</t>
  </si>
  <si>
    <t>Nov 01, 2017</t>
  </si>
  <si>
    <t>14.03</t>
  </si>
  <si>
    <t>13.69</t>
  </si>
  <si>
    <t>1.59M</t>
  </si>
  <si>
    <t>Oct 31, 2017</t>
  </si>
  <si>
    <t>13.81</t>
  </si>
  <si>
    <t>1.77M</t>
  </si>
  <si>
    <t>-2.46%</t>
  </si>
  <si>
    <t>Oct 30, 2017</t>
  </si>
  <si>
    <t>3.73M</t>
  </si>
  <si>
    <t>-5.27%</t>
  </si>
  <si>
    <t>Oct 27, 2017</t>
  </si>
  <si>
    <t>14.85</t>
  </si>
  <si>
    <t>14.28</t>
  </si>
  <si>
    <t>1.90%</t>
  </si>
  <si>
    <t>Oct 26, 2017</t>
  </si>
  <si>
    <t>15.46</t>
  </si>
  <si>
    <t>1.99M</t>
  </si>
  <si>
    <t>-2.65%</t>
  </si>
  <si>
    <t>Oct 25, 2017</t>
  </si>
  <si>
    <t>15.26</t>
  </si>
  <si>
    <t>15.73</t>
  </si>
  <si>
    <t>2.57M</t>
  </si>
  <si>
    <t>-0.98%</t>
  </si>
  <si>
    <t>Oct 24, 2017</t>
  </si>
  <si>
    <t>3.35M</t>
  </si>
  <si>
    <t>3.81%</t>
  </si>
  <si>
    <t>Oct 23, 2017</t>
  </si>
  <si>
    <t>15.18</t>
  </si>
  <si>
    <t>1.60M</t>
  </si>
  <si>
    <t>-3.48%</t>
  </si>
  <si>
    <t>Oct 20, 2017</t>
  </si>
  <si>
    <t>15.33</t>
  </si>
  <si>
    <t>14.96</t>
  </si>
  <si>
    <t>1.80%</t>
  </si>
  <si>
    <t>Oct 19, 2017</t>
  </si>
  <si>
    <t>1.92M</t>
  </si>
  <si>
    <t>-0.66%</t>
  </si>
  <si>
    <t>Oct 18, 2017</t>
  </si>
  <si>
    <t>2.73M</t>
  </si>
  <si>
    <t>4.58%</t>
  </si>
  <si>
    <t>Oct 17, 2017</t>
  </si>
  <si>
    <t>14.73</t>
  </si>
  <si>
    <t>-1.10%</t>
  </si>
  <si>
    <t>Oct 16, 2017</t>
  </si>
  <si>
    <t>2.74M</t>
  </si>
  <si>
    <t>-4.21%</t>
  </si>
  <si>
    <t>Oct 13, 2017</t>
  </si>
  <si>
    <t>15.60</t>
  </si>
  <si>
    <t>1.50M</t>
  </si>
  <si>
    <t>-1.75%</t>
  </si>
  <si>
    <t>Oct 11, 2017</t>
  </si>
  <si>
    <t>15.77</t>
  </si>
  <si>
    <t>14.95</t>
  </si>
  <si>
    <t>-0.83%</t>
  </si>
  <si>
    <t>Oct 10, 2017</t>
  </si>
  <si>
    <t>15.65</t>
  </si>
  <si>
    <t>15.79</t>
  </si>
  <si>
    <t>1.04%</t>
  </si>
  <si>
    <t>Oct 09, 2017</t>
  </si>
  <si>
    <t>15.86</t>
  </si>
  <si>
    <t>15.04</t>
  </si>
  <si>
    <t>0.13%</t>
  </si>
  <si>
    <t>Oct 06, 2017</t>
  </si>
  <si>
    <t>15.62</t>
  </si>
  <si>
    <t>2.27M</t>
  </si>
  <si>
    <t>1.65%</t>
  </si>
  <si>
    <t>Oct 05, 2017</t>
  </si>
  <si>
    <t>6.08%</t>
  </si>
  <si>
    <t>Oct 04, 2017</t>
  </si>
  <si>
    <t>14.88</t>
  </si>
  <si>
    <t>1.74M</t>
  </si>
  <si>
    <t>Oct 03, 2017</t>
  </si>
  <si>
    <t>13.67</t>
  </si>
  <si>
    <t>6.12%</t>
  </si>
  <si>
    <t>Oct 02, 2017</t>
  </si>
  <si>
    <t>13.49</t>
  </si>
  <si>
    <t>13.27</t>
  </si>
  <si>
    <t>1.67M</t>
  </si>
  <si>
    <t>Sep 29, 2017</t>
  </si>
  <si>
    <t>12.66</t>
  </si>
  <si>
    <t>13.47</t>
  </si>
  <si>
    <t>12.62</t>
  </si>
  <si>
    <t>2.55M</t>
  </si>
  <si>
    <t>5.12%</t>
  </si>
  <si>
    <t>Sep 28, 2017</t>
  </si>
  <si>
    <t>12.87</t>
  </si>
  <si>
    <t>12.46</t>
  </si>
  <si>
    <t>1.91M</t>
  </si>
  <si>
    <t>-1.17%</t>
  </si>
  <si>
    <t>Sep 27, 2017</t>
  </si>
  <si>
    <t>12.37</t>
  </si>
  <si>
    <t>2.44M</t>
  </si>
  <si>
    <t>-1.98%</t>
  </si>
  <si>
    <t>Sep 26, 2017</t>
  </si>
  <si>
    <t>13.40</t>
  </si>
  <si>
    <t>13.02</t>
  </si>
  <si>
    <t>2.78M</t>
  </si>
  <si>
    <t>Sep 25, 2017</t>
  </si>
  <si>
    <t>12.88</t>
  </si>
  <si>
    <t>Sep 22, 2017</t>
  </si>
  <si>
    <t>-2.48%</t>
  </si>
  <si>
    <t>Sep 21, 2017</t>
  </si>
  <si>
    <t>13.45</t>
  </si>
  <si>
    <t>12.80</t>
  </si>
  <si>
    <t>6.06M</t>
  </si>
  <si>
    <t>3.83%</t>
  </si>
  <si>
    <t>Sep 20, 2017</t>
  </si>
  <si>
    <t>1.21M</t>
  </si>
  <si>
    <t>-1.38%</t>
  </si>
  <si>
    <t>Sep 19, 2017</t>
  </si>
  <si>
    <t>13.62</t>
  </si>
  <si>
    <t>-0.36%</t>
  </si>
  <si>
    <t>Sep 18, 2017</t>
  </si>
  <si>
    <t>1.71M</t>
  </si>
  <si>
    <t>2.30%</t>
  </si>
  <si>
    <t>Sep 15, 2017</t>
  </si>
  <si>
    <t>13.79</t>
  </si>
  <si>
    <t>2.66M</t>
  </si>
  <si>
    <t>0.97%</t>
  </si>
  <si>
    <t>Sep 14, 2017</t>
  </si>
  <si>
    <t>12.93</t>
  </si>
  <si>
    <t>13.41</t>
  </si>
  <si>
    <t>2.75M</t>
  </si>
  <si>
    <t>2.93%</t>
  </si>
  <si>
    <t>Sep 13, 2017</t>
  </si>
  <si>
    <t>12.99</t>
  </si>
  <si>
    <t>12.75</t>
  </si>
  <si>
    <t>12.39</t>
  </si>
  <si>
    <t>1.88%</t>
  </si>
  <si>
    <t>Sep 12, 2017</t>
  </si>
  <si>
    <t>13.12</t>
  </si>
  <si>
    <t>12.64</t>
  </si>
  <si>
    <t>-1.16%</t>
  </si>
  <si>
    <t>Sep 11, 2017</t>
  </si>
  <si>
    <t>12.60</t>
  </si>
  <si>
    <t>1.31M</t>
  </si>
  <si>
    <t>2.54%</t>
  </si>
  <si>
    <t>Sep 08, 2017</t>
  </si>
  <si>
    <t>12.73</t>
  </si>
  <si>
    <t>12.25</t>
  </si>
  <si>
    <t>2.53M</t>
  </si>
  <si>
    <t>-1.41%</t>
  </si>
  <si>
    <t>Sep 06, 2017</t>
  </si>
  <si>
    <t>12.50</t>
  </si>
  <si>
    <t>13.03</t>
  </si>
  <si>
    <t>12.49</t>
  </si>
  <si>
    <t>2.83M</t>
  </si>
  <si>
    <t>2.24%</t>
  </si>
  <si>
    <t>Sep 05, 2017</t>
  </si>
  <si>
    <t>12.48</t>
  </si>
  <si>
    <t>11.96</t>
  </si>
  <si>
    <t>11.84</t>
  </si>
  <si>
    <t>4.32M</t>
  </si>
  <si>
    <t>7.59%</t>
  </si>
  <si>
    <t>Sep 04, 2017</t>
  </si>
  <si>
    <t>11.31</t>
  </si>
  <si>
    <t>11.70</t>
  </si>
  <si>
    <t>11.11</t>
  </si>
  <si>
    <t>1.93%</t>
  </si>
  <si>
    <t>Sep 01, 2017</t>
  </si>
  <si>
    <t>11.34</t>
  </si>
  <si>
    <t>11.75</t>
  </si>
  <si>
    <t>11.21</t>
  </si>
  <si>
    <t>0.44%</t>
  </si>
  <si>
    <t>Aug 31, 2017</t>
  </si>
  <si>
    <t>11.33</t>
  </si>
  <si>
    <t>10.86</t>
  </si>
  <si>
    <t>2.69M</t>
  </si>
  <si>
    <t>Aug 30, 2017</t>
  </si>
  <si>
    <t>11.26</t>
  </si>
  <si>
    <t>10.94</t>
  </si>
  <si>
    <t>2.21M</t>
  </si>
  <si>
    <t>0.27%</t>
  </si>
  <si>
    <t>Aug 29, 2017</t>
  </si>
  <si>
    <t>11.10</t>
  </si>
  <si>
    <t>10.88</t>
  </si>
  <si>
    <t>11.17</t>
  </si>
  <si>
    <t>10.64</t>
  </si>
  <si>
    <t>1.00%</t>
  </si>
  <si>
    <t>Aug 28, 2017</t>
  </si>
  <si>
    <t>10.85</t>
  </si>
  <si>
    <t>10.83</t>
  </si>
  <si>
    <t>2.41M</t>
  </si>
  <si>
    <t>1.48%</t>
  </si>
  <si>
    <t>Aug 25, 2017</t>
  </si>
  <si>
    <t>10.24</t>
  </si>
  <si>
    <t>10.20</t>
  </si>
  <si>
    <t>5.41M</t>
  </si>
  <si>
    <t>6.49%</t>
  </si>
  <si>
    <t>Aug 24, 2017</t>
  </si>
  <si>
    <t>10.17</t>
  </si>
  <si>
    <t>10.08</t>
  </si>
  <si>
    <t>10.32</t>
  </si>
  <si>
    <t>10.02</t>
  </si>
  <si>
    <t>2.62M</t>
  </si>
  <si>
    <t>1.19%</t>
  </si>
  <si>
    <t>Aug 23, 2017</t>
  </si>
  <si>
    <t>10.05</t>
  </si>
  <si>
    <t>10.21</t>
  </si>
  <si>
    <t>10.30</t>
  </si>
  <si>
    <t>10.00</t>
  </si>
  <si>
    <t>-1.47%</t>
  </si>
  <si>
    <t>Aug 22, 2017</t>
  </si>
  <si>
    <t>10.35</t>
  </si>
  <si>
    <t>10.42</t>
  </si>
  <si>
    <t>10.01</t>
  </si>
  <si>
    <t>3.21M</t>
  </si>
  <si>
    <t>-0.20%</t>
  </si>
  <si>
    <t>Aug 21, 2017</t>
  </si>
  <si>
    <t>9.82</t>
  </si>
  <si>
    <t>10.33</t>
  </si>
  <si>
    <t>9.81</t>
  </si>
  <si>
    <t>5.61M</t>
  </si>
  <si>
    <t>4.71%</t>
  </si>
  <si>
    <t>Aug 18, 2017</t>
  </si>
  <si>
    <t>9.76</t>
  </si>
  <si>
    <t>9.70</t>
  </si>
  <si>
    <t>9.83</t>
  </si>
  <si>
    <t>9.47</t>
  </si>
  <si>
    <t>2.14M</t>
  </si>
  <si>
    <t>1.35%</t>
  </si>
  <si>
    <t>Aug 17, 2017</t>
  </si>
  <si>
    <t>9.63</t>
  </si>
  <si>
    <t>9.85</t>
  </si>
  <si>
    <t>9.43</t>
  </si>
  <si>
    <t>2.58M</t>
  </si>
  <si>
    <t>-2.23%</t>
  </si>
  <si>
    <t>Aug 16, 2017</t>
  </si>
  <si>
    <t>10.09</t>
  </si>
  <si>
    <t>9.75</t>
  </si>
  <si>
    <t>2.33M</t>
  </si>
  <si>
    <t>-0.40%</t>
  </si>
  <si>
    <t>Aug 15, 2017</t>
  </si>
  <si>
    <t>9.89</t>
  </si>
  <si>
    <t>9.86</t>
  </si>
  <si>
    <t>10.12</t>
  </si>
  <si>
    <t>3.00M</t>
  </si>
  <si>
    <t>0.92%</t>
  </si>
  <si>
    <t>Aug 14, 2017</t>
  </si>
  <si>
    <t>9.80</t>
  </si>
  <si>
    <t>9.64</t>
  </si>
  <si>
    <t>9.93</t>
  </si>
  <si>
    <t>9.53</t>
  </si>
  <si>
    <t>Aug 11, 2017</t>
  </si>
  <si>
    <t>9.65</t>
  </si>
  <si>
    <t>9.95</t>
  </si>
  <si>
    <t>9.60</t>
  </si>
  <si>
    <t>3.05M</t>
  </si>
  <si>
    <t>-3.11%</t>
  </si>
  <si>
    <t>Aug 10, 2017</t>
  </si>
  <si>
    <t>9.96</t>
  </si>
  <si>
    <t>5.22M</t>
  </si>
  <si>
    <t>-4.96%</t>
  </si>
  <si>
    <t>Aug 09, 2017</t>
  </si>
  <si>
    <t>10.69</t>
  </si>
  <si>
    <t>7.45M</t>
  </si>
  <si>
    <t>6.29%</t>
  </si>
  <si>
    <t>Aug 08, 2017</t>
  </si>
  <si>
    <t>9.61</t>
  </si>
  <si>
    <t>9.98</t>
  </si>
  <si>
    <t>9.41</t>
  </si>
  <si>
    <t>3.90M</t>
  </si>
  <si>
    <t>1.86%</t>
  </si>
  <si>
    <t>Aug 07, 2017</t>
  </si>
  <si>
    <t>9.73</t>
  </si>
  <si>
    <t>9.87</t>
  </si>
  <si>
    <t>9.56</t>
  </si>
  <si>
    <t>3.34M</t>
  </si>
  <si>
    <t>-0.51%</t>
  </si>
  <si>
    <t>Aug 04, 2017</t>
  </si>
  <si>
    <t>9.51</t>
  </si>
  <si>
    <t>2.99M</t>
  </si>
  <si>
    <t>2.85%</t>
  </si>
  <si>
    <t>Aug 03, 2017</t>
  </si>
  <si>
    <t>9.46</t>
  </si>
  <si>
    <t>9.36</t>
  </si>
  <si>
    <t>9.54</t>
  </si>
  <si>
    <t>9.23</t>
  </si>
  <si>
    <t>2.28M</t>
  </si>
  <si>
    <t>0.64%</t>
  </si>
  <si>
    <t>Aug 02, 2017</t>
  </si>
  <si>
    <t>9.40</t>
  </si>
  <si>
    <t>9.10</t>
  </si>
  <si>
    <t>9.44</t>
  </si>
  <si>
    <t>8.97</t>
  </si>
  <si>
    <t>3.18M</t>
  </si>
  <si>
    <t>3.52%</t>
  </si>
  <si>
    <t>Aug 01, 2017</t>
  </si>
  <si>
    <t>9.08</t>
  </si>
  <si>
    <t>9.06</t>
  </si>
  <si>
    <t>9.22</t>
  </si>
  <si>
    <t>8.93</t>
  </si>
  <si>
    <t>4.66M</t>
  </si>
  <si>
    <t>Jul 31, 2017</t>
  </si>
  <si>
    <t>8.95</t>
  </si>
  <si>
    <t>8.68</t>
  </si>
  <si>
    <t>8.99</t>
  </si>
  <si>
    <t>8.66</t>
  </si>
  <si>
    <t>3.08M</t>
  </si>
  <si>
    <t>4.07%</t>
  </si>
  <si>
    <t>Jul 28, 2017</t>
  </si>
  <si>
    <t>8.60</t>
  </si>
  <si>
    <t>8.64</t>
  </si>
  <si>
    <t>8.32</t>
  </si>
  <si>
    <t>2.90M</t>
  </si>
  <si>
    <t>Jul 27, 2017</t>
  </si>
  <si>
    <t>8.90</t>
  </si>
  <si>
    <t>9.03</t>
  </si>
  <si>
    <t>8.56</t>
  </si>
  <si>
    <t>2.40M</t>
  </si>
  <si>
    <t>-3.15%</t>
  </si>
  <si>
    <t>Jul 26, 2017</t>
  </si>
  <si>
    <t>9.19</t>
  </si>
  <si>
    <t>9.24</t>
  </si>
  <si>
    <t>8.76</t>
  </si>
  <si>
    <t>-2.74%</t>
  </si>
  <si>
    <t>Jul 25, 2017</t>
  </si>
  <si>
    <t>9.13</t>
  </si>
  <si>
    <t>9.04</t>
  </si>
  <si>
    <t>9.33</t>
  </si>
  <si>
    <t>1.79M</t>
  </si>
  <si>
    <t>0.88%</t>
  </si>
  <si>
    <t>Jul 24, 2017</t>
  </si>
  <si>
    <t>9.05</t>
  </si>
  <si>
    <t>9.21</t>
  </si>
  <si>
    <t>8.91</t>
  </si>
  <si>
    <t>Jul 21, 2017</t>
  </si>
  <si>
    <t>9.32</t>
  </si>
  <si>
    <t>-1.72%</t>
  </si>
  <si>
    <t>Jul 20, 2017</t>
  </si>
  <si>
    <t>9.30</t>
  </si>
  <si>
    <t>9.52</t>
  </si>
  <si>
    <t>9.57</t>
  </si>
  <si>
    <t>9.28</t>
  </si>
  <si>
    <t>1.09M</t>
  </si>
  <si>
    <t>-2.41%</t>
  </si>
  <si>
    <t>Jul 19, 2017</t>
  </si>
  <si>
    <t>9.42</t>
  </si>
  <si>
    <t>1.22M</t>
  </si>
  <si>
    <t>0.21%</t>
  </si>
  <si>
    <t>Jul 18, 2017</t>
  </si>
  <si>
    <t>-1.55%</t>
  </si>
  <si>
    <t>Jul 17, 2017</t>
  </si>
  <si>
    <t>9.34</t>
  </si>
  <si>
    <t>9.25</t>
  </si>
  <si>
    <t>5.04M</t>
  </si>
  <si>
    <t>4.66%</t>
  </si>
  <si>
    <t>Jul 14, 2017</t>
  </si>
  <si>
    <t>1.65M</t>
  </si>
  <si>
    <t>-0.22%</t>
  </si>
  <si>
    <t>Jul 13, 2017</t>
  </si>
  <si>
    <t>9.37</t>
  </si>
  <si>
    <t>9.39</t>
  </si>
  <si>
    <t>9.15</t>
  </si>
  <si>
    <t>1.73M</t>
  </si>
  <si>
    <t>-0.86%</t>
  </si>
  <si>
    <t>Jul 12, 2017</t>
  </si>
  <si>
    <t>9.45</t>
  </si>
  <si>
    <t>8.86</t>
  </si>
  <si>
    <t>5.95M</t>
  </si>
  <si>
    <t>3.21%</t>
  </si>
  <si>
    <t>Jul 11, 2017</t>
  </si>
  <si>
    <t>9.02</t>
  </si>
  <si>
    <t>5.97M</t>
  </si>
  <si>
    <t>-1.31%</t>
  </si>
  <si>
    <t>Jul 10, 2017</t>
  </si>
  <si>
    <t>9.16</t>
  </si>
  <si>
    <t>8.85</t>
  </si>
  <si>
    <t>8.83</t>
  </si>
  <si>
    <t>5.19M</t>
  </si>
  <si>
    <t>5.90%</t>
  </si>
  <si>
    <t>Jul 07, 2017</t>
  </si>
  <si>
    <t>8.65</t>
  </si>
  <si>
    <t>8.36</t>
  </si>
  <si>
    <t>8.75</t>
  </si>
  <si>
    <t>8.28</t>
  </si>
  <si>
    <t>5.25M</t>
  </si>
  <si>
    <t>5.49%</t>
  </si>
  <si>
    <t>Jul 06, 2017</t>
  </si>
  <si>
    <t>8.20</t>
  </si>
  <si>
    <t>8.58</t>
  </si>
  <si>
    <t>8.01</t>
  </si>
  <si>
    <t>6.72M</t>
  </si>
  <si>
    <t>-1.20%</t>
  </si>
  <si>
    <t>Jul 05, 2017</t>
  </si>
  <si>
    <t>8.30</t>
  </si>
  <si>
    <t>7.49</t>
  </si>
  <si>
    <t>7.44</t>
  </si>
  <si>
    <t>8.01M</t>
  </si>
  <si>
    <t>12.77%</t>
  </si>
  <si>
    <t>Jul 04, 2017</t>
  </si>
  <si>
    <t>7.47</t>
  </si>
  <si>
    <t>7.32</t>
  </si>
  <si>
    <t>844.00K</t>
  </si>
  <si>
    <t>-0.81%</t>
  </si>
  <si>
    <t>Jul 03, 2017</t>
  </si>
  <si>
    <t>7.42</t>
  </si>
  <si>
    <t>7.56</t>
  </si>
  <si>
    <t>7.62</t>
  </si>
  <si>
    <t>7.27</t>
  </si>
  <si>
    <t>2.09M</t>
  </si>
  <si>
    <t>Jun 30, 2017</t>
  </si>
  <si>
    <t>7.55</t>
  </si>
  <si>
    <t>7.38</t>
  </si>
  <si>
    <t>Jun 29, 2017</t>
  </si>
  <si>
    <t>7.54</t>
  </si>
  <si>
    <t>7.35</t>
  </si>
  <si>
    <t>998.60K</t>
  </si>
  <si>
    <t>-0.13%</t>
  </si>
  <si>
    <t>Jun 28, 2017</t>
  </si>
  <si>
    <t>7.46</t>
  </si>
  <si>
    <t>7.57</t>
  </si>
  <si>
    <t>7.34</t>
  </si>
  <si>
    <t>1.44M</t>
  </si>
  <si>
    <t>Jun 27, 2017</t>
  </si>
  <si>
    <t>7.45</t>
  </si>
  <si>
    <t>7.61</t>
  </si>
  <si>
    <t>7.67</t>
  </si>
  <si>
    <t>7.40</t>
  </si>
  <si>
    <t>-2.49%</t>
  </si>
  <si>
    <t>Jun 26, 2017</t>
  </si>
  <si>
    <t>7.64</t>
  </si>
  <si>
    <t>7.82</t>
  </si>
  <si>
    <t>7.59</t>
  </si>
  <si>
    <t>Jun 23, 2017</t>
  </si>
  <si>
    <t>7.75</t>
  </si>
  <si>
    <t>7.79</t>
  </si>
  <si>
    <t>1.20M</t>
  </si>
  <si>
    <t>Jun 22, 2017</t>
  </si>
  <si>
    <t>7.70</t>
  </si>
  <si>
    <t>1.54M</t>
  </si>
  <si>
    <t>3.36%</t>
  </si>
  <si>
    <t>Jun 21, 2017</t>
  </si>
  <si>
    <t>7.68</t>
  </si>
  <si>
    <t>7.72</t>
  </si>
  <si>
    <t>7.39</t>
  </si>
  <si>
    <t>-1.97%</t>
  </si>
  <si>
    <t>Jun 20, 2017</t>
  </si>
  <si>
    <t>7.60</t>
  </si>
  <si>
    <t>7.76</t>
  </si>
  <si>
    <t>7.96</t>
  </si>
  <si>
    <t>7.51</t>
  </si>
  <si>
    <t>3.72M</t>
  </si>
  <si>
    <t>-0.78%</t>
  </si>
  <si>
    <t>Jun 19, 2017</t>
  </si>
  <si>
    <t>7.78</t>
  </si>
  <si>
    <t>Jun 16, 2017</t>
  </si>
  <si>
    <t>7.65</t>
  </si>
  <si>
    <t>7.80</t>
  </si>
  <si>
    <t>7.84</t>
  </si>
  <si>
    <t>7.50</t>
  </si>
  <si>
    <t>Jun 14, 2017</t>
  </si>
  <si>
    <t>7.94</t>
  </si>
  <si>
    <t>1.80M</t>
  </si>
  <si>
    <t>Jun 13, 2017</t>
  </si>
  <si>
    <t>7.90</t>
  </si>
  <si>
    <t>7.95</t>
  </si>
  <si>
    <t>7.58</t>
  </si>
  <si>
    <t>2.52M</t>
  </si>
  <si>
    <t>1.15%</t>
  </si>
  <si>
    <t>Jun 12, 2017</t>
  </si>
  <si>
    <t>7.81</t>
  </si>
  <si>
    <t>7.77</t>
  </si>
  <si>
    <t>8.03</t>
  </si>
  <si>
    <t>2.22M</t>
  </si>
  <si>
    <t>Jun 09, 2017</t>
  </si>
  <si>
    <t>7.99</t>
  </si>
  <si>
    <t>8.10</t>
  </si>
  <si>
    <t>-1.65%</t>
  </si>
  <si>
    <t>Jun 08, 2017</t>
  </si>
  <si>
    <t>8.27</t>
  </si>
  <si>
    <t>8.31</t>
  </si>
  <si>
    <t>7.83</t>
  </si>
  <si>
    <t>-5.16%</t>
  </si>
  <si>
    <t>Jun 07, 2017</t>
  </si>
  <si>
    <t>8.39</t>
  </si>
  <si>
    <t>4.64M</t>
  </si>
  <si>
    <t>6.11%</t>
  </si>
  <si>
    <t>Jun 06, 2017</t>
  </si>
  <si>
    <t>7.85</t>
  </si>
  <si>
    <t>2.37M</t>
  </si>
  <si>
    <t>4.39%</t>
  </si>
  <si>
    <t>Jun 05, 2017</t>
  </si>
  <si>
    <t>Jun 02, 2017</t>
  </si>
  <si>
    <t>1.03M</t>
  </si>
  <si>
    <t>-0.39%</t>
  </si>
  <si>
    <t>Jun 01, 2017</t>
  </si>
  <si>
    <t>7.98</t>
  </si>
  <si>
    <t>1.29M</t>
  </si>
  <si>
    <t>-1.92%</t>
  </si>
  <si>
    <t>May 31, 2017</t>
  </si>
  <si>
    <t>8.05</t>
  </si>
  <si>
    <t>8.14</t>
  </si>
  <si>
    <t>2.13M</t>
  </si>
  <si>
    <t>-2.50%</t>
  </si>
  <si>
    <t>May 30, 2017</t>
  </si>
  <si>
    <t>8.00</t>
  </si>
  <si>
    <t>8.04</t>
  </si>
  <si>
    <t>1.91%</t>
  </si>
  <si>
    <t>May 29, 2017</t>
  </si>
  <si>
    <t>7.93</t>
  </si>
  <si>
    <t>838.70K</t>
  </si>
  <si>
    <t>-0.63%</t>
  </si>
  <si>
    <t>May 26, 2017</t>
  </si>
  <si>
    <t>8.12</t>
  </si>
  <si>
    <t>2.61M</t>
  </si>
  <si>
    <t>-0.25%</t>
  </si>
  <si>
    <t>May 25, 2017</t>
  </si>
  <si>
    <t>7.92</t>
  </si>
  <si>
    <t>5.33M</t>
  </si>
  <si>
    <t>1.02%</t>
  </si>
  <si>
    <t>May 24, 2017</t>
  </si>
  <si>
    <t>6.21M</t>
  </si>
  <si>
    <t>8.29%</t>
  </si>
  <si>
    <t>May 23, 2017</t>
  </si>
  <si>
    <t>7.30</t>
  </si>
  <si>
    <t>7.48</t>
  </si>
  <si>
    <t>6.94</t>
  </si>
  <si>
    <t>3.82M</t>
  </si>
  <si>
    <t>0.28%</t>
  </si>
  <si>
    <t>May 22, 2017</t>
  </si>
  <si>
    <t>7.12</t>
  </si>
  <si>
    <t>5.65M</t>
  </si>
  <si>
    <t>-9.75%</t>
  </si>
  <si>
    <t>May 19, 2017</t>
  </si>
  <si>
    <t>8.24</t>
  </si>
  <si>
    <t>4.34M</t>
  </si>
  <si>
    <t>3.76%</t>
  </si>
  <si>
    <t>May 18, 2017</t>
  </si>
  <si>
    <t>11.67M</t>
  </si>
  <si>
    <t>-20.10%</t>
  </si>
  <si>
    <t>May 17, 2017</t>
  </si>
  <si>
    <t>10.15</t>
  </si>
  <si>
    <t>-4.36%</t>
  </si>
  <si>
    <t>May 16, 2017</t>
  </si>
  <si>
    <t>10.34</t>
  </si>
  <si>
    <t>9.91</t>
  </si>
  <si>
    <t>2.19M</t>
  </si>
  <si>
    <t>May 15, 2017</t>
  </si>
  <si>
    <t>10.23</t>
  </si>
  <si>
    <t>10.31</t>
  </si>
  <si>
    <t>10.44</t>
  </si>
  <si>
    <t>10.19</t>
  </si>
  <si>
    <t>2.39M</t>
  </si>
  <si>
    <t>-0.29%</t>
  </si>
  <si>
    <t>May 12, 2017</t>
  </si>
  <si>
    <t>10.37</t>
  </si>
  <si>
    <t>10.56</t>
  </si>
  <si>
    <t>10.10</t>
  </si>
  <si>
    <t>2.31M</t>
  </si>
  <si>
    <t>-0.87%</t>
  </si>
  <si>
    <t>May 11, 2017</t>
  </si>
  <si>
    <t>10.75</t>
  </si>
  <si>
    <t>10.78</t>
  </si>
  <si>
    <t>9.77</t>
  </si>
  <si>
    <t>5.57M</t>
  </si>
  <si>
    <t>-2.54%</t>
  </si>
  <si>
    <t>May 10, 2017</t>
  </si>
  <si>
    <t>11.40</t>
  </si>
  <si>
    <t>11.42</t>
  </si>
  <si>
    <t>10.38</t>
  </si>
  <si>
    <t>5.49M</t>
  </si>
  <si>
    <t>-5.60%</t>
  </si>
  <si>
    <t>May 09, 2017</t>
  </si>
  <si>
    <t>11.25</t>
  </si>
  <si>
    <t>11.39</t>
  </si>
  <si>
    <t>11.04</t>
  </si>
  <si>
    <t>0.72%</t>
  </si>
  <si>
    <t>May 08, 2017</t>
  </si>
  <si>
    <t>10.77</t>
  </si>
  <si>
    <t>10.63</t>
  </si>
  <si>
    <t>3.14M</t>
  </si>
  <si>
    <t>May 05, 2017</t>
  </si>
  <si>
    <t>10.50</t>
  </si>
  <si>
    <t>May 04, 2017</t>
  </si>
  <si>
    <t>10.81</t>
  </si>
  <si>
    <t>10.82</t>
  </si>
  <si>
    <t>-1.87%</t>
  </si>
  <si>
    <t>May 03, 2017</t>
  </si>
  <si>
    <t>10.71</t>
  </si>
  <si>
    <t>0.09%</t>
  </si>
  <si>
    <t>May 02, 2017</t>
  </si>
  <si>
    <t>6.47%</t>
  </si>
  <si>
    <t>Apr 28, 2017</t>
  </si>
  <si>
    <t>10.04</t>
  </si>
  <si>
    <t>9.84</t>
  </si>
  <si>
    <t>1.52%</t>
  </si>
  <si>
    <t>Apr 27, 2017</t>
  </si>
  <si>
    <t>876.30K</t>
  </si>
  <si>
    <t>Apr 26, 2017</t>
  </si>
  <si>
    <t>10.14</t>
  </si>
  <si>
    <t>-1.69%</t>
  </si>
  <si>
    <t>Apr 25, 2017</t>
  </si>
  <si>
    <t>824.50K</t>
  </si>
  <si>
    <t>-0.59%</t>
  </si>
  <si>
    <t>Apr 24, 2017</t>
  </si>
  <si>
    <t>10.28</t>
  </si>
  <si>
    <t>1.26M</t>
  </si>
  <si>
    <t>1.40%</t>
  </si>
  <si>
    <t>Apr 20, 2017</t>
  </si>
  <si>
    <t>1.01%</t>
  </si>
  <si>
    <t>Apr 19, 2017</t>
  </si>
  <si>
    <t>10.18</t>
  </si>
  <si>
    <t>1.81M</t>
  </si>
  <si>
    <t>-2.56%</t>
  </si>
  <si>
    <t>Apr 18, 2017</t>
  </si>
  <si>
    <t>1.48M</t>
  </si>
  <si>
    <t>Apr 17, 2017</t>
  </si>
  <si>
    <t>9.74</t>
  </si>
  <si>
    <t>1.43M</t>
  </si>
  <si>
    <t>3.53%</t>
  </si>
  <si>
    <t>Apr 13, 2017</t>
  </si>
  <si>
    <t>9.88</t>
  </si>
  <si>
    <t>-2.43%</t>
  </si>
  <si>
    <t>Apr 12, 2017</t>
  </si>
  <si>
    <t>9.79</t>
  </si>
  <si>
    <t>-4.08%</t>
  </si>
  <si>
    <t>Apr 11, 2017</t>
  </si>
  <si>
    <t>10.11</t>
  </si>
  <si>
    <t>10.47</t>
  </si>
  <si>
    <t>7.14M</t>
  </si>
  <si>
    <t>6.63%</t>
  </si>
  <si>
    <t>Apr 10, 2017</t>
  </si>
  <si>
    <t>9.27</t>
  </si>
  <si>
    <t>3.49M</t>
  </si>
  <si>
    <t>5.00%</t>
  </si>
  <si>
    <t>Apr 07, 2017</t>
  </si>
  <si>
    <t>9.20</t>
  </si>
  <si>
    <t>9.09</t>
  </si>
  <si>
    <t>1.56M</t>
  </si>
  <si>
    <t>0.11%</t>
  </si>
  <si>
    <t>Apr 06, 2017</t>
  </si>
  <si>
    <t>9.49</t>
  </si>
  <si>
    <t>3.16M</t>
  </si>
  <si>
    <t>Apr 05, 2017</t>
  </si>
  <si>
    <t>9.48</t>
  </si>
  <si>
    <t>6.52M</t>
  </si>
  <si>
    <t>4.86%</t>
  </si>
  <si>
    <t>Apr 04, 2017</t>
  </si>
  <si>
    <t>8.72</t>
  </si>
  <si>
    <t>8.98</t>
  </si>
  <si>
    <t>8.67</t>
  </si>
  <si>
    <t>2.67%</t>
  </si>
  <si>
    <t>Apr 03, 2017</t>
  </si>
  <si>
    <t>8.61</t>
  </si>
  <si>
    <t>8.34</t>
  </si>
  <si>
    <t>3.24%</t>
  </si>
  <si>
    <t>Mar 31, 2017</t>
  </si>
  <si>
    <t>8.06</t>
  </si>
  <si>
    <t>2.21%</t>
  </si>
  <si>
    <t>Mar 30, 2017</t>
  </si>
  <si>
    <t>8.16</t>
  </si>
  <si>
    <t>1.35M</t>
  </si>
  <si>
    <t>-0.49%</t>
  </si>
  <si>
    <t>Mar 29, 2017</t>
  </si>
  <si>
    <t>8.35</t>
  </si>
  <si>
    <t>8.40</t>
  </si>
  <si>
    <t>8.13</t>
  </si>
  <si>
    <t>Mar 28, 2017</t>
  </si>
  <si>
    <t>8.50</t>
  </si>
  <si>
    <t>8.69</t>
  </si>
  <si>
    <t>8.21</t>
  </si>
  <si>
    <t>2.51M</t>
  </si>
  <si>
    <t>-1.08%</t>
  </si>
  <si>
    <t>Mar 27, 2017</t>
  </si>
  <si>
    <t>8.45</t>
  </si>
  <si>
    <t>3.01M</t>
  </si>
  <si>
    <t>Mar 24, 2017</t>
  </si>
  <si>
    <t>1.34M</t>
  </si>
  <si>
    <t>Mar 23, 2017</t>
  </si>
  <si>
    <t>8.44</t>
  </si>
  <si>
    <t>2.00M</t>
  </si>
  <si>
    <t>-1.59%</t>
  </si>
  <si>
    <t>Mar 22, 2017</t>
  </si>
  <si>
    <t>3.88M</t>
  </si>
  <si>
    <t>3.67%</t>
  </si>
  <si>
    <t>Mar 21, 2017</t>
  </si>
  <si>
    <t>8.55</t>
  </si>
  <si>
    <t>7.73</t>
  </si>
  <si>
    <t>4.40M</t>
  </si>
  <si>
    <t>-6.72%</t>
  </si>
  <si>
    <t>Mar 20, 2017</t>
  </si>
  <si>
    <t>8.78</t>
  </si>
  <si>
    <t>8.87</t>
  </si>
  <si>
    <t>8.41</t>
  </si>
  <si>
    <t>2.98M</t>
  </si>
  <si>
    <t>-4.72%</t>
  </si>
  <si>
    <t>Mar 17, 2017</t>
  </si>
  <si>
    <t>9.26</t>
  </si>
  <si>
    <t>8.70</t>
  </si>
  <si>
    <t>-1.33%</t>
  </si>
  <si>
    <t>Mar 16, 2017</t>
  </si>
  <si>
    <t>Mar 15, 2017</t>
  </si>
  <si>
    <t>3.61M</t>
  </si>
  <si>
    <t>6.81%</t>
  </si>
  <si>
    <t>Mar 14, 2017</t>
  </si>
  <si>
    <t>Mar 13, 2017</t>
  </si>
  <si>
    <t>9.17</t>
  </si>
  <si>
    <t>2.07M</t>
  </si>
  <si>
    <t>-1.68%</t>
  </si>
  <si>
    <t>Mar 10, 2017</t>
  </si>
  <si>
    <t>8.73</t>
  </si>
  <si>
    <t>2.10M</t>
  </si>
  <si>
    <t>2.99%</t>
  </si>
  <si>
    <t>Mar 09, 2017</t>
  </si>
  <si>
    <t>8.92</t>
  </si>
  <si>
    <t>3.32M</t>
  </si>
  <si>
    <t>-0.80%</t>
  </si>
  <si>
    <t>Mar 08, 2017</t>
  </si>
  <si>
    <t>4.54M</t>
  </si>
  <si>
    <t>-6.01%</t>
  </si>
  <si>
    <t>Mar 07, 2017</t>
  </si>
  <si>
    <t>4.18M</t>
  </si>
  <si>
    <t>2.42%</t>
  </si>
  <si>
    <t>Mar 06, 2017</t>
  </si>
  <si>
    <t>8.89</t>
  </si>
  <si>
    <t>2.25M</t>
  </si>
  <si>
    <t>Mar 03, 2017</t>
  </si>
  <si>
    <t>3.23M</t>
  </si>
  <si>
    <t>1.22%</t>
  </si>
  <si>
    <t>Mar 02, 2017</t>
  </si>
  <si>
    <t>5.32M</t>
  </si>
  <si>
    <t>-2.60%</t>
  </si>
  <si>
    <t>Mar 01, 2017</t>
  </si>
  <si>
    <t>8.84%</t>
  </si>
  <si>
    <t>Feb 24, 2017</t>
  </si>
  <si>
    <t>8.79</t>
  </si>
  <si>
    <t>-3.85%</t>
  </si>
  <si>
    <t>Feb 23, 2017</t>
  </si>
  <si>
    <t>Feb 22, 2017</t>
  </si>
  <si>
    <t>8.18</t>
  </si>
  <si>
    <t>12.67M</t>
  </si>
  <si>
    <t>4.26%</t>
  </si>
  <si>
    <t>Feb 21, 2017</t>
  </si>
  <si>
    <t>14.95M</t>
  </si>
  <si>
    <t>-10.61%</t>
  </si>
  <si>
    <t>Feb 20, 2017</t>
  </si>
  <si>
    <t>9.72</t>
  </si>
  <si>
    <t>5.79M</t>
  </si>
  <si>
    <t>9.22%</t>
  </si>
  <si>
    <t>Feb 17, 2017</t>
  </si>
  <si>
    <t>8.63</t>
  </si>
  <si>
    <t>8.94</t>
  </si>
  <si>
    <t>9.39M</t>
  </si>
  <si>
    <t>8.15%</t>
  </si>
  <si>
    <t>Feb 16, 2017</t>
  </si>
  <si>
    <t>6.64M</t>
  </si>
  <si>
    <t>5.38%</t>
  </si>
  <si>
    <t>Feb 15, 2017</t>
  </si>
  <si>
    <t>6.66M</t>
  </si>
  <si>
    <t>6.56%</t>
  </si>
  <si>
    <t>Feb 14, 2017</t>
  </si>
  <si>
    <t>7.05</t>
  </si>
  <si>
    <t>6.91</t>
  </si>
  <si>
    <t>4.46M</t>
  </si>
  <si>
    <t>2.95%</t>
  </si>
  <si>
    <t>Feb 13, 2017</t>
  </si>
  <si>
    <t>7.00</t>
  </si>
  <si>
    <t>7.19</t>
  </si>
  <si>
    <t>6.98</t>
  </si>
  <si>
    <t>2.49M</t>
  </si>
  <si>
    <t>Feb 10, 2017</t>
  </si>
  <si>
    <t>6.72</t>
  </si>
  <si>
    <t>6.64</t>
  </si>
  <si>
    <t>4.77M</t>
  </si>
  <si>
    <t>Feb 09, 2017</t>
  </si>
  <si>
    <t>6.68</t>
  </si>
  <si>
    <t>6.32</t>
  </si>
  <si>
    <t>6.23</t>
  </si>
  <si>
    <t>4.88M</t>
  </si>
  <si>
    <t>5.86%</t>
  </si>
  <si>
    <t>Feb 08, 2017</t>
  </si>
  <si>
    <t>6.31</t>
  </si>
  <si>
    <t>6.21</t>
  </si>
  <si>
    <t>6.06</t>
  </si>
  <si>
    <t>1.77%</t>
  </si>
  <si>
    <t>Feb 07, 2017</t>
  </si>
  <si>
    <t>6.19</t>
  </si>
  <si>
    <t>6.27</t>
  </si>
  <si>
    <t>6.01</t>
  </si>
  <si>
    <t>1.14%</t>
  </si>
  <si>
    <t>Feb 06, 2017</t>
  </si>
  <si>
    <t>6.36</t>
  </si>
  <si>
    <t>6.09</t>
  </si>
  <si>
    <t>-2.70%</t>
  </si>
  <si>
    <t>Feb 03, 2017</t>
  </si>
  <si>
    <t>6.30</t>
  </si>
  <si>
    <t>6.29</t>
  </si>
  <si>
    <t>6.47</t>
  </si>
  <si>
    <t>6.18</t>
  </si>
  <si>
    <t>2.56M</t>
  </si>
  <si>
    <t>Feb 02, 2017</t>
  </si>
  <si>
    <t>6.39</t>
  </si>
  <si>
    <t>6.45</t>
  </si>
  <si>
    <t>6.25</t>
  </si>
  <si>
    <t>4.72M</t>
  </si>
  <si>
    <t>3.43%</t>
  </si>
  <si>
    <t>Feb 01, 2017</t>
  </si>
  <si>
    <t>6.33</t>
  </si>
  <si>
    <t>5.92</t>
  </si>
  <si>
    <t>4.42M</t>
  </si>
  <si>
    <t>-2.08%</t>
  </si>
  <si>
    <t>Jan 31, 2017</t>
  </si>
  <si>
    <t>6.35</t>
  </si>
  <si>
    <t>6.22</t>
  </si>
  <si>
    <t>4.17M</t>
  </si>
  <si>
    <t>0.16%</t>
  </si>
  <si>
    <t>Jan 30, 2017</t>
  </si>
  <si>
    <t>6.12</t>
  </si>
  <si>
    <t>5.96</t>
  </si>
  <si>
    <t>2.46%</t>
  </si>
  <si>
    <t>Jan 27, 2017</t>
  </si>
  <si>
    <t>6.10</t>
  </si>
  <si>
    <t>5.94</t>
  </si>
  <si>
    <t>6.14</t>
  </si>
  <si>
    <t>5.73</t>
  </si>
  <si>
    <t>2.80M</t>
  </si>
  <si>
    <t>3.74%</t>
  </si>
  <si>
    <t>Jan 26, 2017</t>
  </si>
  <si>
    <t>6.24</t>
  </si>
  <si>
    <t>5.87</t>
  </si>
  <si>
    <t>2.79M</t>
  </si>
  <si>
    <t>-2.00%</t>
  </si>
  <si>
    <t>Jan 24, 2017</t>
  </si>
  <si>
    <t>6.00</t>
  </si>
  <si>
    <t>5.78</t>
  </si>
  <si>
    <t>5.75</t>
  </si>
  <si>
    <t>3.46M</t>
  </si>
  <si>
    <t>4.35%</t>
  </si>
  <si>
    <t>Jan 23, 2017</t>
  </si>
  <si>
    <t>5.65</t>
  </si>
  <si>
    <t>5.80</t>
  </si>
  <si>
    <t>5.58</t>
  </si>
  <si>
    <t>1.09%</t>
  </si>
  <si>
    <t>3.84M</t>
  </si>
  <si>
    <t>0.71%</t>
  </si>
  <si>
    <t>0.63%</t>
  </si>
  <si>
    <t>4.25M</t>
  </si>
  <si>
    <t>0.40%</t>
  </si>
  <si>
    <t>-0.24%</t>
  </si>
  <si>
    <t>3.28M</t>
  </si>
  <si>
    <t>4.03M</t>
  </si>
  <si>
    <t>0.15%</t>
  </si>
  <si>
    <t>0.49%</t>
  </si>
  <si>
    <t>3.27M</t>
  </si>
  <si>
    <t>-0.08%</t>
  </si>
  <si>
    <t>0.39%</t>
  </si>
  <si>
    <t>0.41%</t>
  </si>
  <si>
    <t>-1.28%</t>
  </si>
  <si>
    <t>0.95%</t>
  </si>
  <si>
    <t>0.67%</t>
  </si>
  <si>
    <t>1.12%</t>
  </si>
  <si>
    <t>0.20%</t>
  </si>
  <si>
    <t>1.13%</t>
  </si>
  <si>
    <t>0.19%</t>
  </si>
  <si>
    <t>0.10%</t>
  </si>
  <si>
    <t>0.48%</t>
  </si>
  <si>
    <t>0.87%</t>
  </si>
  <si>
    <t>-0.67%</t>
  </si>
  <si>
    <t>-1.01%</t>
  </si>
  <si>
    <t>-0.28%</t>
  </si>
  <si>
    <t>0.52%</t>
  </si>
  <si>
    <t>1.69%</t>
  </si>
  <si>
    <t>2.76M</t>
  </si>
  <si>
    <t>3.65M</t>
  </si>
  <si>
    <t>3.36M</t>
  </si>
  <si>
    <t>-0.45%</t>
  </si>
  <si>
    <t>2.91M</t>
  </si>
  <si>
    <t>0.57%</t>
  </si>
  <si>
    <t>0.58%</t>
  </si>
  <si>
    <t>4.01M</t>
  </si>
  <si>
    <t>1.33%</t>
  </si>
  <si>
    <t>3.40M</t>
  </si>
  <si>
    <t>4.97M</t>
  </si>
  <si>
    <t>0.12%</t>
  </si>
  <si>
    <t>-1.27%</t>
  </si>
  <si>
    <t>-1.48%</t>
  </si>
  <si>
    <t>0.69%</t>
  </si>
  <si>
    <t>1.75%</t>
  </si>
  <si>
    <t>4.12M</t>
  </si>
  <si>
    <t>0.54%</t>
  </si>
  <si>
    <t>0.33%</t>
  </si>
  <si>
    <t>3.10M</t>
  </si>
  <si>
    <t>4.10M</t>
  </si>
  <si>
    <t>3.69M</t>
  </si>
  <si>
    <t>3.57M</t>
  </si>
  <si>
    <t>-1.00%</t>
  </si>
  <si>
    <t>3.15M</t>
  </si>
  <si>
    <t>5.67M</t>
  </si>
  <si>
    <t>-1.05%</t>
  </si>
  <si>
    <t>1.49%</t>
  </si>
  <si>
    <t>-0.04%</t>
  </si>
  <si>
    <t>0.60%</t>
  </si>
  <si>
    <t>-0.10%</t>
  </si>
  <si>
    <t>-0.74%</t>
  </si>
  <si>
    <t>0.36%</t>
  </si>
  <si>
    <t>0.94%</t>
  </si>
  <si>
    <t>0.18%</t>
  </si>
  <si>
    <t>0.03%</t>
  </si>
  <si>
    <t>0.85%</t>
  </si>
  <si>
    <t>-0.70%</t>
  </si>
  <si>
    <t>0.14%</t>
  </si>
  <si>
    <t>0.55%</t>
  </si>
  <si>
    <t>-0.53%</t>
  </si>
  <si>
    <t>-0.06%</t>
  </si>
  <si>
    <t>-0.60%</t>
  </si>
  <si>
    <t>1.37%</t>
  </si>
  <si>
    <t>0.32%</t>
  </si>
  <si>
    <t>1.70%</t>
  </si>
  <si>
    <t>0.25%</t>
  </si>
  <si>
    <t>1.58%</t>
  </si>
  <si>
    <t>0.42%</t>
  </si>
  <si>
    <t>-0.17%</t>
  </si>
  <si>
    <t>2.01%</t>
  </si>
  <si>
    <t>1.54%</t>
  </si>
  <si>
    <t>0.31%</t>
  </si>
  <si>
    <t>1.60%</t>
  </si>
  <si>
    <t>-0.27%</t>
  </si>
  <si>
    <t>-0.90%</t>
  </si>
  <si>
    <t>0.90%</t>
  </si>
  <si>
    <t>0.37%</t>
  </si>
  <si>
    <t>-0.37%</t>
  </si>
  <si>
    <t>0.43%</t>
  </si>
  <si>
    <t>-0.30%</t>
  </si>
  <si>
    <t>0.65%</t>
  </si>
  <si>
    <t>0.53%</t>
  </si>
  <si>
    <t>0.04%</t>
  </si>
  <si>
    <t>1.56%</t>
  </si>
  <si>
    <t>-0.21%</t>
  </si>
  <si>
    <t>85,530.84</t>
  </si>
  <si>
    <t>83,680.24</t>
  </si>
  <si>
    <t>5.58M</t>
  </si>
  <si>
    <t>83,680.00</t>
  </si>
  <si>
    <t>80,678.81</t>
  </si>
  <si>
    <t>3.72%</t>
  </si>
  <si>
    <t>81,676.09</t>
  </si>
  <si>
    <t>80,523.84</t>
  </si>
  <si>
    <t>3.83M</t>
  </si>
  <si>
    <t>-1.22%</t>
  </si>
  <si>
    <t>81,675.42</t>
  </si>
  <si>
    <t>81,219.50</t>
  </si>
  <si>
    <t>80,922.85</t>
  </si>
  <si>
    <t>80,964.73</t>
  </si>
  <si>
    <t>81,429.06</t>
  </si>
  <si>
    <t>80,853.76</t>
  </si>
  <si>
    <t>3.22M</t>
  </si>
  <si>
    <t>81,185.02</t>
  </si>
  <si>
    <t>81,367.38</t>
  </si>
  <si>
    <t>80,498.49</t>
  </si>
  <si>
    <t>3.54M</t>
  </si>
  <si>
    <t>79,831.63</t>
  </si>
  <si>
    <t>81,189.47</t>
  </si>
  <si>
    <t>79,827.85</t>
  </si>
  <si>
    <t>3.44M</t>
  </si>
  <si>
    <t>79,750.74</t>
  </si>
  <si>
    <t>80,246.33</t>
  </si>
  <si>
    <t>79,667.72</t>
  </si>
  <si>
    <t>3.07M</t>
  </si>
  <si>
    <t>79,349.12</t>
  </si>
  <si>
    <t>79,846.66</t>
  </si>
  <si>
    <t>79,365.44</t>
  </si>
  <si>
    <t>79,440.47</t>
  </si>
  <si>
    <t>78,861.38</t>
  </si>
  <si>
    <t>-0.02%</t>
  </si>
  <si>
    <t>78,200.75</t>
  </si>
  <si>
    <t>3.51M</t>
  </si>
  <si>
    <t>78,863.57</t>
  </si>
  <si>
    <t>78,163.85</t>
  </si>
  <si>
    <t>2.85M</t>
  </si>
  <si>
    <t>-0.84%</t>
  </si>
  <si>
    <t>79,379.21</t>
  </si>
  <si>
    <t>79,414.91</t>
  </si>
  <si>
    <t>78,699.25</t>
  </si>
  <si>
    <t>79,070.27</t>
  </si>
  <si>
    <t>79,395.45</t>
  </si>
  <si>
    <t>78,631.25</t>
  </si>
  <si>
    <t>2.63M</t>
  </si>
  <si>
    <t>79,071.47</t>
  </si>
  <si>
    <t>78,644.27</t>
  </si>
  <si>
    <t>78,218.11</t>
  </si>
  <si>
    <t>77,997.69</t>
  </si>
  <si>
    <t>79,134.83</t>
  </si>
  <si>
    <t>3.59M</t>
  </si>
  <si>
    <t>0.84%</t>
  </si>
  <si>
    <t>77,889.41</t>
  </si>
  <si>
    <t>78,413.89</t>
  </si>
  <si>
    <t>77,601.52</t>
  </si>
  <si>
    <t>3.24M</t>
  </si>
  <si>
    <t>76,402.60</t>
  </si>
  <si>
    <t>77,909.01</t>
  </si>
  <si>
    <t>2.97M</t>
  </si>
  <si>
    <t>1.95%</t>
  </si>
  <si>
    <t>76,077.06</t>
  </si>
  <si>
    <t>76,436.88</t>
  </si>
  <si>
    <t>2.15M</t>
  </si>
  <si>
    <t>75,707.73</t>
  </si>
  <si>
    <t>76,292.70</t>
  </si>
  <si>
    <t>1.85M</t>
  </si>
  <si>
    <t>75,186.53</t>
  </si>
  <si>
    <t>75,837.23</t>
  </si>
  <si>
    <t>74,923.89</t>
  </si>
  <si>
    <t>1.63M</t>
  </si>
  <si>
    <t>75,128.09</t>
  </si>
  <si>
    <t>75,227.01</t>
  </si>
  <si>
    <t>74,622.58</t>
  </si>
  <si>
    <t>1.97M</t>
  </si>
  <si>
    <t>75,133.43</t>
  </si>
  <si>
    <t>73,367.03</t>
  </si>
  <si>
    <t>73,265.40</t>
  </si>
  <si>
    <t>2.41%</t>
  </si>
  <si>
    <t>72,679.76</t>
  </si>
  <si>
    <t>73,491.53</t>
  </si>
  <si>
    <t>2.29M</t>
  </si>
  <si>
    <t>73,121.62</t>
  </si>
  <si>
    <t>73,139.27</t>
  </si>
  <si>
    <t>72,346.58</t>
  </si>
  <si>
    <t>2.42M</t>
  </si>
  <si>
    <t>72,621.39</t>
  </si>
  <si>
    <t>73,518.58</t>
  </si>
  <si>
    <t>3.30M</t>
  </si>
  <si>
    <t>0.70%</t>
  </si>
  <si>
    <t>72,428.32</t>
  </si>
  <si>
    <t>73,068.80</t>
  </si>
  <si>
    <t>72,277.15</t>
  </si>
  <si>
    <t>4.80M</t>
  </si>
  <si>
    <t>72,912.72</t>
  </si>
  <si>
    <t>71,968.97</t>
  </si>
  <si>
    <t>3.60M</t>
  </si>
  <si>
    <t>73,827.21</t>
  </si>
  <si>
    <t>74,621.78</t>
  </si>
  <si>
    <t>72,568.73</t>
  </si>
  <si>
    <t>4.63M</t>
  </si>
  <si>
    <t>73,813.53</t>
  </si>
  <si>
    <t>72,799.71</t>
  </si>
  <si>
    <t>71,798.49</t>
  </si>
  <si>
    <t>72,774.97</t>
  </si>
  <si>
    <t>73,360.94</t>
  </si>
  <si>
    <t>72,497.52</t>
  </si>
  <si>
    <t>72,489.15</t>
  </si>
  <si>
    <t>73,425.32</t>
  </si>
  <si>
    <t>0.34%</t>
  </si>
  <si>
    <t>73,267.88</t>
  </si>
  <si>
    <t>71,356.40</t>
  </si>
  <si>
    <t>-1.07%</t>
  </si>
  <si>
    <t>72,534.53</t>
  </si>
  <si>
    <t>73,418.14</t>
  </si>
  <si>
    <t>71,906.41</t>
  </si>
  <si>
    <t>3.20M</t>
  </si>
  <si>
    <t>73,090.17</t>
  </si>
  <si>
    <t>74,166.01</t>
  </si>
  <si>
    <t>72,318.60</t>
  </si>
  <si>
    <t>72,266.11</t>
  </si>
  <si>
    <t>73,748.68</t>
  </si>
  <si>
    <t>3.13M</t>
  </si>
  <si>
    <t>71,955.27</t>
  </si>
  <si>
    <t>72,472.18</t>
  </si>
  <si>
    <t>71,487.74</t>
  </si>
  <si>
    <t>72,700.45</t>
  </si>
  <si>
    <t>71,215.19</t>
  </si>
  <si>
    <t>5.51M</t>
  </si>
  <si>
    <t>74,145.67</t>
  </si>
  <si>
    <t>74,514.86</t>
  </si>
  <si>
    <t>3.75M</t>
  </si>
  <si>
    <t>-1.94%</t>
  </si>
  <si>
    <t>74,059.95</t>
  </si>
  <si>
    <t>74,988.55</t>
  </si>
  <si>
    <t>74,056.40</t>
  </si>
  <si>
    <t>74,157.15</t>
  </si>
  <si>
    <t>73,158.99</t>
  </si>
  <si>
    <t>74,503.00</t>
  </si>
  <si>
    <t>74,542.32</t>
  </si>
  <si>
    <t>74,093.20</t>
  </si>
  <si>
    <t>2.59M</t>
  </si>
  <si>
    <t>-0.44%</t>
  </si>
  <si>
    <t>74,518.79</t>
  </si>
  <si>
    <t>74,577.82</t>
  </si>
  <si>
    <t>73,851.42</t>
  </si>
  <si>
    <t>74,611.04</t>
  </si>
  <si>
    <t>75,019.16</t>
  </si>
  <si>
    <t>74,241.62</t>
  </si>
  <si>
    <t>73,438.97</t>
  </si>
  <si>
    <t>75,073.29</t>
  </si>
  <si>
    <t>72,512.14</t>
  </si>
  <si>
    <t>73,632.20</t>
  </si>
  <si>
    <t>72,389.59</t>
  </si>
  <si>
    <t>1.28%</t>
  </si>
  <si>
    <t>70,827.38</t>
  </si>
  <si>
    <t>72,895.77</t>
  </si>
  <si>
    <t>2.38%</t>
  </si>
  <si>
    <t>72,442.33</t>
  </si>
  <si>
    <t>72,837.80</t>
  </si>
  <si>
    <t>70,824.91</t>
  </si>
  <si>
    <t>4.49M</t>
  </si>
  <si>
    <t>-2.27%</t>
  </si>
  <si>
    <t>72,166.53</t>
  </si>
  <si>
    <t>72,735.40</t>
  </si>
  <si>
    <t>71,775.76</t>
  </si>
  <si>
    <t>2.87M</t>
  </si>
  <si>
    <t>72,932.44</t>
  </si>
  <si>
    <t>73,018.60</t>
  </si>
  <si>
    <t>71,919.66</t>
  </si>
  <si>
    <t>74,363.02</t>
  </si>
  <si>
    <t>72,795.37</t>
  </si>
  <si>
    <t>3.41M</t>
  </si>
  <si>
    <t>-1.93%</t>
  </si>
  <si>
    <t>72,467.63</t>
  </si>
  <si>
    <t>74,480.52</t>
  </si>
  <si>
    <t>2.69%</t>
  </si>
  <si>
    <t>74,305.90</t>
  </si>
  <si>
    <t>72,386.12</t>
  </si>
  <si>
    <t>-2.55%</t>
  </si>
  <si>
    <t>73,911.36</t>
  </si>
  <si>
    <t>74,444.87</t>
  </si>
  <si>
    <t>73,829.83</t>
  </si>
  <si>
    <t>73,833.88</t>
  </si>
  <si>
    <t>74,254.03</t>
  </si>
  <si>
    <t>73,093.65</t>
  </si>
  <si>
    <t>4.52M</t>
  </si>
  <si>
    <t>74,310.26</t>
  </si>
  <si>
    <t>75,199.28</t>
  </si>
  <si>
    <t>73,822.81</t>
  </si>
  <si>
    <t>3.78M</t>
  </si>
  <si>
    <t>74,798.19</t>
  </si>
  <si>
    <t>75,141.80</t>
  </si>
  <si>
    <t>74,144.96</t>
  </si>
  <si>
    <t>3.66M</t>
  </si>
  <si>
    <t>75,972.70</t>
  </si>
  <si>
    <t>74,305.16</t>
  </si>
  <si>
    <t>3.93M</t>
  </si>
  <si>
    <t>75,898.24</t>
  </si>
  <si>
    <t>76,616.98</t>
  </si>
  <si>
    <t>75,600.64</t>
  </si>
  <si>
    <t>76,671.13</t>
  </si>
  <si>
    <t>77,060.71</t>
  </si>
  <si>
    <t>75,813.16</t>
  </si>
  <si>
    <t>76,350.19</t>
  </si>
  <si>
    <t>76,882.57</t>
  </si>
  <si>
    <t>75,404.32</t>
  </si>
  <si>
    <t>75,425.98</t>
  </si>
  <si>
    <t>76,419.53</t>
  </si>
  <si>
    <t>76,397.93</t>
  </si>
  <si>
    <t>76,497.87</t>
  </si>
  <si>
    <t>75,315.02</t>
  </si>
  <si>
    <t>2.71M</t>
  </si>
  <si>
    <t>76,291.37</t>
  </si>
  <si>
    <t>76,971.01</t>
  </si>
  <si>
    <t>76,590.92</t>
  </si>
  <si>
    <t>75,365.53</t>
  </si>
  <si>
    <t>76,211.10</t>
  </si>
  <si>
    <t>76,729.54</t>
  </si>
  <si>
    <t>76,012.45</t>
  </si>
  <si>
    <t>3.25M</t>
  </si>
  <si>
    <t>76,891.84</t>
  </si>
  <si>
    <t>76,046.38</t>
  </si>
  <si>
    <t>2.86M</t>
  </si>
  <si>
    <t>76,984.58</t>
  </si>
  <si>
    <t>77,382.08</t>
  </si>
  <si>
    <t>76,565.19</t>
  </si>
  <si>
    <t>3.17M</t>
  </si>
  <si>
    <t>76,659.37</t>
  </si>
  <si>
    <t>77,318.63</t>
  </si>
  <si>
    <t>76,910.03</t>
  </si>
  <si>
    <t>76,984.88</t>
  </si>
  <si>
    <t>76,322.58</t>
  </si>
  <si>
    <t>-0.31%</t>
  </si>
  <si>
    <t>75,745.07</t>
  </si>
  <si>
    <t>76,995.60</t>
  </si>
  <si>
    <t>76,054.71</t>
  </si>
  <si>
    <t>76,067.32</t>
  </si>
  <si>
    <t>75,180.92</t>
  </si>
  <si>
    <t>-0.43%</t>
  </si>
  <si>
    <t>76,617.53</t>
  </si>
  <si>
    <t>75,602.63</t>
  </si>
  <si>
    <t>3.09M</t>
  </si>
  <si>
    <t>-0.73%</t>
  </si>
  <si>
    <t>76,592.13</t>
  </si>
  <si>
    <t>78,024.09</t>
  </si>
  <si>
    <t>4.24M</t>
  </si>
  <si>
    <t>76,762.91</t>
  </si>
  <si>
    <t>77,003.69</t>
  </si>
  <si>
    <t>76,422.46</t>
  </si>
  <si>
    <t>74,363.21</t>
  </si>
  <si>
    <t>3.23%</t>
  </si>
  <si>
    <t>74,294.53</t>
  </si>
  <si>
    <t>74,506.19</t>
  </si>
  <si>
    <t>73,845.22</t>
  </si>
  <si>
    <t>73,571.31</t>
  </si>
  <si>
    <t>74,517.60</t>
  </si>
  <si>
    <t>0.99%</t>
  </si>
  <si>
    <t>73,807.84</t>
  </si>
  <si>
    <t>74,010.52</t>
  </si>
  <si>
    <t>73,276.61</t>
  </si>
  <si>
    <t>74,357.93</t>
  </si>
  <si>
    <t>74,743.67</t>
  </si>
  <si>
    <t>73,125.48</t>
  </si>
  <si>
    <t>3.91M</t>
  </si>
  <si>
    <t>74,318.72</t>
  </si>
  <si>
    <t>74,443.47</t>
  </si>
  <si>
    <t>74,971.31</t>
  </si>
  <si>
    <t>3.68M</t>
  </si>
  <si>
    <t>75,381.17</t>
  </si>
  <si>
    <t>75,469.56</t>
  </si>
  <si>
    <t>74,303.16</t>
  </si>
  <si>
    <t>3.48M</t>
  </si>
  <si>
    <t>-1.26%</t>
  </si>
  <si>
    <t>75,617.61</t>
  </si>
  <si>
    <t>75,734.16</t>
  </si>
  <si>
    <t>75,028.83</t>
  </si>
  <si>
    <t>2.89M</t>
  </si>
  <si>
    <t>76,013.77</t>
  </si>
  <si>
    <t>76,251.06</t>
  </si>
  <si>
    <t>75,282.24</t>
  </si>
  <si>
    <t>3.33M</t>
  </si>
  <si>
    <t>75,973.63</t>
  </si>
  <si>
    <t>76,419.58</t>
  </si>
  <si>
    <t>75,074.21</t>
  </si>
  <si>
    <t>75,990.40</t>
  </si>
  <si>
    <t>76,071.40</t>
  </si>
  <si>
    <t>75,299.63</t>
  </si>
  <si>
    <t>75,758.49</t>
  </si>
  <si>
    <t>76,403.58</t>
  </si>
  <si>
    <t>75,621.37</t>
  </si>
  <si>
    <t>74,656.40</t>
  </si>
  <si>
    <t>75,820.26</t>
  </si>
  <si>
    <t>74,647.74</t>
  </si>
  <si>
    <t>1.47%</t>
  </si>
  <si>
    <t>74,786.55</t>
  </si>
  <si>
    <t>74,949.07</t>
  </si>
  <si>
    <t>74,396.69</t>
  </si>
  <si>
    <t>3.31M</t>
  </si>
  <si>
    <t>-0.18%</t>
  </si>
  <si>
    <t>74,542.81</t>
  </si>
  <si>
    <t>75,146.31</t>
  </si>
  <si>
    <t>74,196.43</t>
  </si>
  <si>
    <t>74,322.04</t>
  </si>
  <si>
    <t>75,332.23</t>
  </si>
  <si>
    <t>74,294.08</t>
  </si>
  <si>
    <t>3.70M</t>
  </si>
  <si>
    <t>73,095.62</t>
  </si>
  <si>
    <t>74,635.56</t>
  </si>
  <si>
    <t>3.38M</t>
  </si>
  <si>
    <t>73,413.40</t>
  </si>
  <si>
    <t>73,646.10</t>
  </si>
  <si>
    <t>72,925.44</t>
  </si>
  <si>
    <t>72,156.81</t>
  </si>
  <si>
    <t>73,607.91</t>
  </si>
  <si>
    <t>4.37M</t>
  </si>
  <si>
    <t>72,134.02</t>
  </si>
  <si>
    <t>73,179.53</t>
  </si>
  <si>
    <t>71,827.21</t>
  </si>
  <si>
    <t>4.36M</t>
  </si>
  <si>
    <t>71,921.46</t>
  </si>
  <si>
    <t>72,141.04</t>
  </si>
  <si>
    <t>71,670.89</t>
  </si>
  <si>
    <t>0.29%</t>
  </si>
  <si>
    <t>70,848.16</t>
  </si>
  <si>
    <t>72,216.84</t>
  </si>
  <si>
    <t>70,846.02</t>
  </si>
  <si>
    <t>70,887.11</t>
  </si>
  <si>
    <t>71,233.98</t>
  </si>
  <si>
    <t>70,516.47</t>
  </si>
  <si>
    <t>4.38M</t>
  </si>
  <si>
    <t>71,327.97</t>
  </si>
  <si>
    <t>71,453.62</t>
  </si>
  <si>
    <t>70,755.36</t>
  </si>
  <si>
    <t>-0.62%</t>
  </si>
  <si>
    <t>71,329.85</t>
  </si>
  <si>
    <t>71,005.06</t>
  </si>
  <si>
    <t>70,517.41</t>
  </si>
  <si>
    <t>2.35M</t>
  </si>
  <si>
    <t>71,073.65</t>
  </si>
  <si>
    <t>71,389.88</t>
  </si>
  <si>
    <t>70,908.64</t>
  </si>
  <si>
    <t>71,137.68</t>
  </si>
  <si>
    <t>71,505.69</t>
  </si>
  <si>
    <t>70,801.43</t>
  </si>
  <si>
    <t>70,482.38</t>
  </si>
  <si>
    <t>71,237.66</t>
  </si>
  <si>
    <t>0.93%</t>
  </si>
  <si>
    <t>70,010.71</t>
  </si>
  <si>
    <t>70,586.93</t>
  </si>
  <si>
    <t>69,947.38</t>
  </si>
  <si>
    <t>3.45M</t>
  </si>
  <si>
    <t>68,644.89</t>
  </si>
  <si>
    <t>70,277.65</t>
  </si>
  <si>
    <t>68,713.25</t>
  </si>
  <si>
    <t>69,068.29</t>
  </si>
  <si>
    <t>68,514.33</t>
  </si>
  <si>
    <t>2.72M</t>
  </si>
  <si>
    <t>-0.12%</t>
  </si>
  <si>
    <t>67,989.96</t>
  </si>
  <si>
    <t>68,807.53</t>
  </si>
  <si>
    <t>67,979.25</t>
  </si>
  <si>
    <t>68,595.65</t>
  </si>
  <si>
    <t>67,866.19</t>
  </si>
  <si>
    <t>68,356.34</t>
  </si>
  <si>
    <t>68,950.33</t>
  </si>
  <si>
    <t>68,304.34</t>
  </si>
  <si>
    <t>3.87M</t>
  </si>
  <si>
    <t>0.35%</t>
  </si>
  <si>
    <t>68,295.78</t>
  </si>
  <si>
    <t>68,846.07</t>
  </si>
  <si>
    <t>68,292.69</t>
  </si>
  <si>
    <t>2.84M</t>
  </si>
  <si>
    <t>67,363.71</t>
  </si>
  <si>
    <t>68,641.98</t>
  </si>
  <si>
    <t>67,226.30</t>
  </si>
  <si>
    <t>66,991.95</t>
  </si>
  <si>
    <t>67,623.36</t>
  </si>
  <si>
    <t>66,677.62</t>
  </si>
  <si>
    <t>67,671.06</t>
  </si>
  <si>
    <t>66,649.54</t>
  </si>
  <si>
    <t>67,894.48</t>
  </si>
  <si>
    <t>67,290.48</t>
  </si>
  <si>
    <t>-0.34%</t>
  </si>
  <si>
    <t>67,936.37</t>
  </si>
  <si>
    <t>68,500.05</t>
  </si>
  <si>
    <t>67,671.26</t>
  </si>
  <si>
    <t>66,897.99</t>
  </si>
  <si>
    <t>68,043.37</t>
  </si>
  <si>
    <t>66,887.18</t>
  </si>
  <si>
    <t>66,783.22</t>
  </si>
  <si>
    <t>67,104.38</t>
  </si>
  <si>
    <t>66,525.22</t>
  </si>
  <si>
    <t>67,135.99</t>
  </si>
  <si>
    <t>67,256.01</t>
  </si>
  <si>
    <t>66,704.62</t>
  </si>
  <si>
    <t>2.81M</t>
  </si>
  <si>
    <t>66,503.90</t>
  </si>
  <si>
    <t>67,276.66</t>
  </si>
  <si>
    <t>66,304.82</t>
  </si>
  <si>
    <t>65,925.10</t>
  </si>
  <si>
    <t>66,605.78</t>
  </si>
  <si>
    <t>65,502.54</t>
  </si>
  <si>
    <t>66,047.99</t>
  </si>
  <si>
    <t>65,497.13</t>
  </si>
  <si>
    <t>65,252.61</t>
  </si>
  <si>
    <t>64,952.66</t>
  </si>
  <si>
    <t>65,012.89</t>
  </si>
  <si>
    <t>65,677.56</t>
  </si>
  <si>
    <t>65,668.07</t>
  </si>
  <si>
    <t>65,873.03</t>
  </si>
  <si>
    <t>64,991.58</t>
  </si>
  <si>
    <t>3.03M</t>
  </si>
  <si>
    <t>65,101.25</t>
  </si>
  <si>
    <t>65,748.73</t>
  </si>
  <si>
    <t>2.82M</t>
  </si>
  <si>
    <t>64,694.87</t>
  </si>
  <si>
    <t>65,104.42</t>
  </si>
  <si>
    <t>64,677.59</t>
  </si>
  <si>
    <t>64,935.99</t>
  </si>
  <si>
    <t>65,149.72</t>
  </si>
  <si>
    <t>64,599.19</t>
  </si>
  <si>
    <t>65,178.17</t>
  </si>
  <si>
    <t>65,505.38</t>
  </si>
  <si>
    <t>64,897.81</t>
  </si>
  <si>
    <t>2.34M</t>
  </si>
  <si>
    <t>65,337.00</t>
  </si>
  <si>
    <t>65,603.89</t>
  </si>
  <si>
    <t>64,873.93</t>
  </si>
  <si>
    <t>2.70M</t>
  </si>
  <si>
    <t>65,337.67</t>
  </si>
  <si>
    <t>65,208.25</t>
  </si>
  <si>
    <t>64,942.98</t>
  </si>
  <si>
    <t>65,431.28</t>
  </si>
  <si>
    <t>65,478.17</t>
  </si>
  <si>
    <t>65,119.24</t>
  </si>
  <si>
    <t>65,178.35</t>
  </si>
  <si>
    <t>65,624.38</t>
  </si>
  <si>
    <t>64,854.26</t>
  </si>
  <si>
    <t>65,302.33</t>
  </si>
  <si>
    <t>63,840.28</t>
  </si>
  <si>
    <t>64,937.87</t>
  </si>
  <si>
    <t>63,826.98</t>
  </si>
  <si>
    <t>1.57%</t>
  </si>
  <si>
    <t>63,026.82</t>
  </si>
  <si>
    <t>63,891.30</t>
  </si>
  <si>
    <t>62,907.74</t>
  </si>
  <si>
    <t>62,322.40</t>
  </si>
  <si>
    <t>63,135.40</t>
  </si>
  <si>
    <t>62,474.44</t>
  </si>
  <si>
    <t>62,925.92</t>
  </si>
  <si>
    <t>62,035.10</t>
  </si>
  <si>
    <t>63,156.03</t>
  </si>
  <si>
    <t>63,188.31</t>
  </si>
  <si>
    <t>62,353.93</t>
  </si>
  <si>
    <t>63,215.17</t>
  </si>
  <si>
    <t>63,484.59</t>
  </si>
  <si>
    <t>62,708.27</t>
  </si>
  <si>
    <t>63,268.07</t>
  </si>
  <si>
    <t>63,345.59</t>
  </si>
  <si>
    <t>63,075.83</t>
  </si>
  <si>
    <t>980.07K</t>
  </si>
  <si>
    <t>62,900.91</t>
  </si>
  <si>
    <t>63,337.53</t>
  </si>
  <si>
    <t>62,237.83</t>
  </si>
  <si>
    <t>63,037.57</t>
  </si>
  <si>
    <t>2.77M</t>
  </si>
  <si>
    <t>62,009.85</t>
  </si>
  <si>
    <t>62,498.52</t>
  </si>
  <si>
    <t>61,689.36</t>
  </si>
  <si>
    <t>61,684.26</t>
  </si>
  <si>
    <t>62,057.28</t>
  </si>
  <si>
    <t>61,433.33</t>
  </si>
  <si>
    <t>62,188.32</t>
  </si>
  <si>
    <t>62,424.16</t>
  </si>
  <si>
    <t>61,580.43</t>
  </si>
  <si>
    <t>-0.82%</t>
  </si>
  <si>
    <t>61,087.85</t>
  </si>
  <si>
    <t>62,250.97</t>
  </si>
  <si>
    <t>2.68M</t>
  </si>
  <si>
    <t>61,272.22</t>
  </si>
  <si>
    <t>61,399.79</t>
  </si>
  <si>
    <t>60,991.55</t>
  </si>
  <si>
    <t>2.92M</t>
  </si>
  <si>
    <t>60,762.42</t>
  </si>
  <si>
    <t>61,353.61</t>
  </si>
  <si>
    <t>60,758.22</t>
  </si>
  <si>
    <t>60,783.05</t>
  </si>
  <si>
    <t>61,187.64</t>
  </si>
  <si>
    <t>60,543.61</t>
  </si>
  <si>
    <t>-0.01%</t>
  </si>
  <si>
    <t>60,766.16</t>
  </si>
  <si>
    <t>62,010.56</t>
  </si>
  <si>
    <t>-2.01%</t>
  </si>
  <si>
    <t>61,619.86</t>
  </si>
  <si>
    <t>62,272.28</t>
  </si>
  <si>
    <t>61,911.45</t>
  </si>
  <si>
    <t>61,921.24</t>
  </si>
  <si>
    <t>61,269.39</t>
  </si>
  <si>
    <t>-0.48%</t>
  </si>
  <si>
    <t>61,830.77</t>
  </si>
  <si>
    <t>62,475.10</t>
  </si>
  <si>
    <t>61,507.58</t>
  </si>
  <si>
    <t>61,708.42</t>
  </si>
  <si>
    <t>62,011.87</t>
  </si>
  <si>
    <t>61,510.01</t>
  </si>
  <si>
    <t>62,218.56</t>
  </si>
  <si>
    <t>62,286.33</t>
  </si>
  <si>
    <t>61,278.79</t>
  </si>
  <si>
    <t>62,755.23</t>
  </si>
  <si>
    <t>63,065.79</t>
  </si>
  <si>
    <t>62,095.46</t>
  </si>
  <si>
    <t>63,170.97</t>
  </si>
  <si>
    <t>62,376.30</t>
  </si>
  <si>
    <t>62,954.86</t>
  </si>
  <si>
    <t>63,636.64</t>
  </si>
  <si>
    <t>62,911.55</t>
  </si>
  <si>
    <t>62,449.93</t>
  </si>
  <si>
    <t>63,301.98</t>
  </si>
  <si>
    <t>62,426.20</t>
  </si>
  <si>
    <t>0.81%</t>
  </si>
  <si>
    <t>62,503.01</t>
  </si>
  <si>
    <t>62,800.45</t>
  </si>
  <si>
    <t>62,009.52</t>
  </si>
  <si>
    <t>2.50M</t>
  </si>
  <si>
    <t>62,289.20</t>
  </si>
  <si>
    <t>62,773.25</t>
  </si>
  <si>
    <t>62,160.72</t>
  </si>
  <si>
    <t>62,711.47</t>
  </si>
  <si>
    <t>63,293.49</t>
  </si>
  <si>
    <t>62,165.21</t>
  </si>
  <si>
    <t>3.47M</t>
  </si>
  <si>
    <t>63,960.81</t>
  </si>
  <si>
    <t>63,984.42</t>
  </si>
  <si>
    <t>62,672.65</t>
  </si>
  <si>
    <t>4.68M</t>
  </si>
  <si>
    <t>-1.96%</t>
  </si>
  <si>
    <t>63,764.94</t>
  </si>
  <si>
    <t>64,107.22</t>
  </si>
  <si>
    <t>63,720.09</t>
  </si>
  <si>
    <t>2.30M</t>
  </si>
  <si>
    <t>64,054.84</t>
  </si>
  <si>
    <t>63,530.67</t>
  </si>
  <si>
    <t>1.70M</t>
  </si>
  <si>
    <t>63,227.51</t>
  </si>
  <si>
    <t>64,170.25</t>
  </si>
  <si>
    <t>3.97M</t>
  </si>
  <si>
    <t>1.36%</t>
  </si>
  <si>
    <t>63,256.47</t>
  </si>
  <si>
    <t>63,991.40</t>
  </si>
  <si>
    <t>62,761.80</t>
  </si>
  <si>
    <t>-0.05%</t>
  </si>
  <si>
    <t>62,672.62</t>
  </si>
  <si>
    <t>64,015.79</t>
  </si>
  <si>
    <t>4.31M</t>
  </si>
  <si>
    <t>61,670.21</t>
  </si>
  <si>
    <t>62,774.63</t>
  </si>
  <si>
    <t>4.90M</t>
  </si>
  <si>
    <t>62,638.49</t>
  </si>
  <si>
    <t>60,924.77</t>
  </si>
  <si>
    <t>6.00M</t>
  </si>
  <si>
    <t>-1.54%</t>
  </si>
  <si>
    <t>61,596.81</t>
  </si>
  <si>
    <t>63,488.18</t>
  </si>
  <si>
    <t>6.31M</t>
  </si>
  <si>
    <t>67,535.78</t>
  </si>
  <si>
    <t>60,314.70</t>
  </si>
  <si>
    <t>11.39M</t>
  </si>
  <si>
    <t>-8.80%</t>
  </si>
  <si>
    <t>68,674.01</t>
  </si>
  <si>
    <t>67,163.37</t>
  </si>
  <si>
    <t>3.42M</t>
  </si>
  <si>
    <t>-1.67%</t>
  </si>
  <si>
    <t>68,473.34</t>
  </si>
  <si>
    <t>68,791.87</t>
  </si>
  <si>
    <t>68,124.24</t>
  </si>
  <si>
    <t>3.79M</t>
  </si>
  <si>
    <t>68,226.67</t>
  </si>
  <si>
    <t>68,592.96</t>
  </si>
  <si>
    <t>68,081.18</t>
  </si>
  <si>
    <t>67,536.28</t>
  </si>
  <si>
    <t>68,428.74</t>
  </si>
  <si>
    <t>3.94M</t>
  </si>
  <si>
    <t>67,355.06</t>
  </si>
  <si>
    <t>67,709.44</t>
  </si>
  <si>
    <t>67,191.39</t>
  </si>
  <si>
    <t>66,283.75</t>
  </si>
  <si>
    <t>67,528.40</t>
  </si>
  <si>
    <t>1.62%</t>
  </si>
  <si>
    <t>65,533.47</t>
  </si>
  <si>
    <t>66,535.63</t>
  </si>
  <si>
    <t>65,705.29</t>
  </si>
  <si>
    <t>66,014.81</t>
  </si>
  <si>
    <t>65,295.20</t>
  </si>
  <si>
    <t>64,868.68</t>
  </si>
  <si>
    <t>65,768.15</t>
  </si>
  <si>
    <t>64,863.26</t>
  </si>
  <si>
    <t>1.31%</t>
  </si>
  <si>
    <t>66,069.19</t>
  </si>
  <si>
    <t>66,098.82</t>
  </si>
  <si>
    <t>64,720.93</t>
  </si>
  <si>
    <t>-1.86%</t>
  </si>
  <si>
    <t>66,720.39</t>
  </si>
  <si>
    <t>66,757.94</t>
  </si>
  <si>
    <t>65,898.48</t>
  </si>
  <si>
    <t>3.55M</t>
  </si>
  <si>
    <t>-0.94%</t>
  </si>
  <si>
    <t>65,404.05</t>
  </si>
  <si>
    <t>66,851.34</t>
  </si>
  <si>
    <t>2.02%</t>
  </si>
  <si>
    <t>65,403.25</t>
  </si>
  <si>
    <t>64,679.27</t>
  </si>
  <si>
    <t>64,591.58</t>
  </si>
  <si>
    <t>64,871.78</t>
  </si>
  <si>
    <t>65,326.50</t>
  </si>
  <si>
    <t>64,292.09</t>
  </si>
  <si>
    <t>65,143.68</t>
  </si>
  <si>
    <t>65,436.30</t>
  </si>
  <si>
    <t>64,679.05</t>
  </si>
  <si>
    <t>65,148.35</t>
  </si>
  <si>
    <t>64,383.50</t>
  </si>
  <si>
    <t>63,875.22</t>
  </si>
  <si>
    <t>1.18%</t>
  </si>
  <si>
    <t>63,761.21</t>
  </si>
  <si>
    <t>64,753.68</t>
  </si>
  <si>
    <t>3.29M</t>
  </si>
  <si>
    <t>63,406.12</t>
  </si>
  <si>
    <t>64,163.40</t>
  </si>
  <si>
    <t>63,388.19</t>
  </si>
  <si>
    <t>64,164.93</t>
  </si>
  <si>
    <t>64,572.29</t>
  </si>
  <si>
    <t>63,218.81</t>
  </si>
  <si>
    <t>64,335.74</t>
  </si>
  <si>
    <t>64,590.70</t>
  </si>
  <si>
    <t>63,716.75</t>
  </si>
  <si>
    <t>62,827.58</t>
  </si>
  <si>
    <t>64,423.68</t>
  </si>
  <si>
    <t>2.40%</t>
  </si>
  <si>
    <t>62,826.28</t>
  </si>
  <si>
    <t>63,891.14</t>
  </si>
  <si>
    <t>63,991.80</t>
  </si>
  <si>
    <t>64,362.46</t>
  </si>
  <si>
    <t>64,455.66</t>
  </si>
  <si>
    <t>63,814.16</t>
  </si>
  <si>
    <t>4.39M</t>
  </si>
  <si>
    <t>64,650.29</t>
  </si>
  <si>
    <t>64,871.81</t>
  </si>
  <si>
    <t>63,351.37</t>
  </si>
  <si>
    <t>64,593.10</t>
  </si>
  <si>
    <t>64,927.58</t>
  </si>
  <si>
    <t>64,115.05</t>
  </si>
  <si>
    <t>64,201.84</t>
  </si>
  <si>
    <t>65,197.30</t>
  </si>
  <si>
    <t>64,016.16</t>
  </si>
  <si>
    <t>64,774.76</t>
  </si>
  <si>
    <t>64,921.20</t>
  </si>
  <si>
    <t>63,762.13</t>
  </si>
  <si>
    <t>-0.85%</t>
  </si>
  <si>
    <t>65,769.94</t>
  </si>
  <si>
    <t>66,211.17</t>
  </si>
  <si>
    <t>64,492.59</t>
  </si>
  <si>
    <t>-1.51%</t>
  </si>
  <si>
    <t>65,211.70</t>
  </si>
  <si>
    <t>65,775.01</t>
  </si>
  <si>
    <t>64,989.53</t>
  </si>
  <si>
    <t>64,989.21</t>
  </si>
  <si>
    <t>65,384.21</t>
  </si>
  <si>
    <t>64,774.19</t>
  </si>
  <si>
    <t>2.95M</t>
  </si>
  <si>
    <t>65,266.22</t>
  </si>
  <si>
    <t>65,596.61</t>
  </si>
  <si>
    <t>64,859.03</t>
  </si>
  <si>
    <t>65,541.26</t>
  </si>
  <si>
    <t>65,775.41</t>
  </si>
  <si>
    <t>65,070.19</t>
  </si>
  <si>
    <t>64,635.56</t>
  </si>
  <si>
    <t>65,551.37</t>
  </si>
  <si>
    <t>64,476.06</t>
  </si>
  <si>
    <t>64,308.08</t>
  </si>
  <si>
    <t>64,847.15</t>
  </si>
  <si>
    <t>64,041.70</t>
  </si>
  <si>
    <t>63,829.32</t>
  </si>
  <si>
    <t>64,356.32</t>
  </si>
  <si>
    <t>63,030.09</t>
  </si>
  <si>
    <t>63,553.78</t>
  </si>
  <si>
    <t>63,997.33</t>
  </si>
  <si>
    <t>63,468.60</t>
  </si>
  <si>
    <t>63,521.33</t>
  </si>
  <si>
    <t>63,942.06</t>
  </si>
  <si>
    <t>62,840.03</t>
  </si>
  <si>
    <t>0.01%</t>
  </si>
  <si>
    <t>62,980.03</t>
  </si>
  <si>
    <t>63,747.06</t>
  </si>
  <si>
    <t>62,496.17</t>
  </si>
  <si>
    <t>4.19M</t>
  </si>
  <si>
    <t>0.86%</t>
  </si>
  <si>
    <t>64,883.93</t>
  </si>
  <si>
    <t>64,964.54</t>
  </si>
  <si>
    <t>62,794.75</t>
  </si>
  <si>
    <t>3.81M</t>
  </si>
  <si>
    <t>-2.93%</t>
  </si>
  <si>
    <t>64,209.93</t>
  </si>
  <si>
    <t>65,135.89</t>
  </si>
  <si>
    <t>63,672.13</t>
  </si>
  <si>
    <t>1.05%</t>
  </si>
  <si>
    <t>65,783.48</t>
  </si>
  <si>
    <t>66,205.10</t>
  </si>
  <si>
    <t>64,151.75</t>
  </si>
  <si>
    <t>5.37M</t>
  </si>
  <si>
    <t>-2.39%</t>
  </si>
  <si>
    <t>66,232.18</t>
  </si>
  <si>
    <t>66,554.15</t>
  </si>
  <si>
    <t>65,530.52</t>
  </si>
  <si>
    <t>-0.68%</t>
  </si>
  <si>
    <t>64,701.86</t>
  </si>
  <si>
    <t>66,317.67</t>
  </si>
  <si>
    <t>64,537.21</t>
  </si>
  <si>
    <t>3.86M</t>
  </si>
  <si>
    <t>2.37%</t>
  </si>
  <si>
    <t>64,699.46</t>
  </si>
  <si>
    <t>65,511.27</t>
  </si>
  <si>
    <t>65,549.40</t>
  </si>
  <si>
    <t>64,674.12</t>
  </si>
  <si>
    <t>65,651.25</t>
  </si>
  <si>
    <t>64,585.90</t>
  </si>
  <si>
    <t>65,724.82</t>
  </si>
  <si>
    <t>64,471.98</t>
  </si>
  <si>
    <t>64,718.02</t>
  </si>
  <si>
    <t>65,067.91</t>
  </si>
  <si>
    <t>64,202.84</t>
  </si>
  <si>
    <t>3.62M</t>
  </si>
  <si>
    <t>65,747.70</t>
  </si>
  <si>
    <t>65,809.51</t>
  </si>
  <si>
    <t>64,496.42</t>
  </si>
  <si>
    <t>66,343.00</t>
  </si>
  <si>
    <t>66,641.04</t>
  </si>
  <si>
    <t>65,667.94</t>
  </si>
  <si>
    <t>66,786.01</t>
  </si>
  <si>
    <t>66,891.75</t>
  </si>
  <si>
    <t>66,118.70</t>
  </si>
  <si>
    <t>65,860.37</t>
  </si>
  <si>
    <t>66,800.75</t>
  </si>
  <si>
    <t>1.41%</t>
  </si>
  <si>
    <t>67,000.38</t>
  </si>
  <si>
    <t>67,035.31</t>
  </si>
  <si>
    <t>65,593.85</t>
  </si>
  <si>
    <t>3.19M</t>
  </si>
  <si>
    <t>66,661.27</t>
  </si>
  <si>
    <t>67,397.88</t>
  </si>
  <si>
    <t>2.45M</t>
  </si>
  <si>
    <t>67,458.48</t>
  </si>
  <si>
    <t>66,452.07</t>
  </si>
  <si>
    <t>68,590.50</t>
  </si>
  <si>
    <t>69,487.58</t>
  </si>
  <si>
    <t>67,279.36</t>
  </si>
  <si>
    <t>-1.64%</t>
  </si>
  <si>
    <t>69,052.09</t>
  </si>
  <si>
    <t>68,282.04</t>
  </si>
  <si>
    <t>68,536.46</t>
  </si>
  <si>
    <t>69,111.74</t>
  </si>
  <si>
    <t>0.76%</t>
  </si>
  <si>
    <t>67,756.15</t>
  </si>
  <si>
    <t>68,673.90</t>
  </si>
  <si>
    <t>2.24M</t>
  </si>
  <si>
    <t>1.16%</t>
  </si>
  <si>
    <t>67,814.24</t>
  </si>
  <si>
    <t>67,819.34</t>
  </si>
  <si>
    <t>67,157.67</t>
  </si>
  <si>
    <t>67,978.77</t>
  </si>
  <si>
    <t>68,455.85</t>
  </si>
  <si>
    <t>67,661.42</t>
  </si>
  <si>
    <t>66,712.28</t>
  </si>
  <si>
    <t>68,015.57</t>
  </si>
  <si>
    <t>66,971.34</t>
  </si>
  <si>
    <t>67,110.44</t>
  </si>
  <si>
    <t>66,251.14</t>
  </si>
  <si>
    <t>-0.38%</t>
  </si>
  <si>
    <t>66,124.53</t>
  </si>
  <si>
    <t>67,093.64</t>
  </si>
  <si>
    <t>64,964.89</t>
  </si>
  <si>
    <t>66,291.72</t>
  </si>
  <si>
    <t>64,935.42</t>
  </si>
  <si>
    <t>1.79%</t>
  </si>
  <si>
    <t>64,850.11</t>
  </si>
  <si>
    <t>65,302.16</t>
  </si>
  <si>
    <t>64,586.73</t>
  </si>
  <si>
    <t>64,835.40</t>
  </si>
  <si>
    <t>64,199.86</t>
  </si>
  <si>
    <t>63,739.96</t>
  </si>
  <si>
    <t>64,022.34</t>
  </si>
  <si>
    <t>64,815.27</t>
  </si>
  <si>
    <t>63,937.92</t>
  </si>
  <si>
    <t>64,957.48</t>
  </si>
  <si>
    <t>65,326.58</t>
  </si>
  <si>
    <t>63,932.71</t>
  </si>
  <si>
    <t>64,579.26</t>
  </si>
  <si>
    <t>65,387.02</t>
  </si>
  <si>
    <t>64,264.20</t>
  </si>
  <si>
    <t>64,835.04</t>
  </si>
  <si>
    <t>65,132.35</t>
  </si>
  <si>
    <t>64,162.64</t>
  </si>
  <si>
    <t>64,686.87</t>
  </si>
  <si>
    <t>65,593.52</t>
  </si>
  <si>
    <t>64,309.77</t>
  </si>
  <si>
    <t>64,900.60</t>
  </si>
  <si>
    <t>64,283.59</t>
  </si>
  <si>
    <t>66,025.22</t>
  </si>
  <si>
    <t>66,025.47</t>
  </si>
  <si>
    <t>64,164.59</t>
  </si>
  <si>
    <t>-2.62%</t>
  </si>
  <si>
    <t>66,195.21</t>
  </si>
  <si>
    <t>66,242.07</t>
  </si>
  <si>
    <t>65,875.96</t>
  </si>
  <si>
    <t>65,841.71</t>
  </si>
  <si>
    <t>66,593.58</t>
  </si>
  <si>
    <t>65,751.89</t>
  </si>
  <si>
    <t>66,172.86</t>
  </si>
  <si>
    <t>65,615.27</t>
  </si>
  <si>
    <t>64,518.51</t>
  </si>
  <si>
    <t>65,815.85</t>
  </si>
  <si>
    <t>64,500.43</t>
  </si>
  <si>
    <t>Média</t>
  </si>
  <si>
    <t>covar rail3 x ibov</t>
  </si>
  <si>
    <t>Rail3</t>
  </si>
  <si>
    <t>covar goll4 x rail3</t>
  </si>
  <si>
    <t>goll4 x rail3</t>
  </si>
  <si>
    <t>Carteira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</si>
</sst>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3" borderId="1" xfId="0" applyFont="1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3" borderId="1" xfId="0" applyNumberFormat="1" applyFill="1" applyBorder="1"/>
    <xf numFmtId="0" fontId="4" fillId="0" borderId="0" xfId="0" applyFont="1"/>
    <xf numFmtId="0" fontId="5" fillId="4" borderId="1" xfId="0" applyFont="1" applyFill="1" applyBorder="1"/>
    <xf numFmtId="9" fontId="5" fillId="4" borderId="1" xfId="0" applyNumberFormat="1" applyFont="1" applyFill="1" applyBorder="1"/>
    <xf numFmtId="10" fontId="3" fillId="2" borderId="0" xfId="1" applyNumberFormat="1" applyFont="1" applyFill="1"/>
    <xf numFmtId="0" fontId="4" fillId="5" borderId="0" xfId="0" applyFont="1" applyFill="1"/>
    <xf numFmtId="0" fontId="0" fillId="5" borderId="0" xfId="0" applyFill="1"/>
    <xf numFmtId="10" fontId="4" fillId="5" borderId="0" xfId="1" applyNumberFormat="1" applyFont="1" applyFill="1"/>
    <xf numFmtId="0" fontId="4" fillId="6" borderId="0" xfId="0" applyFont="1" applyFill="1"/>
    <xf numFmtId="0" fontId="0" fillId="6" borderId="0" xfId="0" applyFill="1"/>
    <xf numFmtId="10" fontId="4" fillId="6" borderId="0" xfId="0" applyNumberFormat="1" applyFont="1" applyFill="1"/>
    <xf numFmtId="0" fontId="2" fillId="7" borderId="0" xfId="0" applyFont="1" applyFill="1"/>
    <xf numFmtId="0" fontId="0" fillId="7" borderId="0" xfId="0" applyFill="1"/>
    <xf numFmtId="0" fontId="3" fillId="7" borderId="0" xfId="0" applyFont="1" applyFill="1"/>
    <xf numFmtId="0" fontId="6" fillId="0" borderId="0" xfId="0" applyFont="1"/>
    <xf numFmtId="0" fontId="6" fillId="0" borderId="0" xfId="0" applyFont="1" applyAlignment="1">
      <alignment vertical="center" wrapText="1"/>
    </xf>
    <xf numFmtId="10" fontId="6" fillId="0" borderId="0" xfId="1" applyNumberFormat="1" applyFont="1" applyAlignment="1">
      <alignment vertical="center" wrapText="1"/>
    </xf>
    <xf numFmtId="10" fontId="6" fillId="0" borderId="0" xfId="1" applyNumberFormat="1" applyFont="1"/>
    <xf numFmtId="1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6" fillId="3" borderId="1" xfId="0" applyFont="1" applyFill="1" applyBorder="1"/>
    <xf numFmtId="0" fontId="7" fillId="0" borderId="0" xfId="0" applyFont="1"/>
    <xf numFmtId="0" fontId="6" fillId="2" borderId="0" xfId="0" applyFont="1" applyFill="1"/>
    <xf numFmtId="10" fontId="6" fillId="0" borderId="0" xfId="0" applyNumberFormat="1" applyFont="1"/>
    <xf numFmtId="49" fontId="6" fillId="0" borderId="0" xfId="0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Risco x Retorno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Plan1!$C$412</c:f>
              <c:strCache>
                <c:ptCount val="1"/>
                <c:pt idx="0">
                  <c:v>Retorno</c:v>
                </c:pt>
              </c:strCache>
            </c:strRef>
          </c:tx>
          <c:spPr>
            <a:ln w="28575">
              <a:noFill/>
            </a:ln>
          </c:spPr>
          <c:trendline>
            <c:name>1</c:name>
            <c:trendlineType val="movingAvg"/>
            <c:period val="2"/>
            <c:dispRSqr val="0"/>
            <c:dispEq val="0"/>
          </c:trendline>
          <c:xVal>
            <c:numRef>
              <c:f>Plan1!$B$413:$B$423</c:f>
              <c:numCache>
                <c:formatCode>0.00%</c:formatCode>
                <c:ptCount val="11"/>
                <c:pt idx="0">
                  <c:v>2.7300000000000001E-2</c:v>
                </c:pt>
                <c:pt idx="1">
                  <c:v>2.6599999999999999E-2</c:v>
                </c:pt>
                <c:pt idx="2">
                  <c:v>2.63E-2</c:v>
                </c:pt>
                <c:pt idx="3">
                  <c:v>2.6499999999999999E-2</c:v>
                </c:pt>
                <c:pt idx="4">
                  <c:v>2.7099999999999999E-2</c:v>
                </c:pt>
                <c:pt idx="5">
                  <c:v>2.8199999999999999E-2</c:v>
                </c:pt>
                <c:pt idx="6">
                  <c:v>2.9700000000000001E-2</c:v>
                </c:pt>
                <c:pt idx="7">
                  <c:v>3.15E-2</c:v>
                </c:pt>
                <c:pt idx="8">
                  <c:v>3.3599999999999998E-2</c:v>
                </c:pt>
                <c:pt idx="9">
                  <c:v>3.5900000000000001E-2</c:v>
                </c:pt>
                <c:pt idx="10">
                  <c:v>3.8399999999999997E-2</c:v>
                </c:pt>
              </c:numCache>
            </c:numRef>
          </c:xVal>
          <c:yVal>
            <c:numRef>
              <c:f>Plan1!$C$413:$C$423</c:f>
              <c:numCache>
                <c:formatCode>0.00%</c:formatCode>
                <c:ptCount val="11"/>
                <c:pt idx="0">
                  <c:v>0.2056</c:v>
                </c:pt>
                <c:pt idx="1">
                  <c:v>0.20960000000000001</c:v>
                </c:pt>
                <c:pt idx="2">
                  <c:v>0.2135</c:v>
                </c:pt>
                <c:pt idx="3">
                  <c:v>0.2175</c:v>
                </c:pt>
                <c:pt idx="4">
                  <c:v>0.22140000000000001</c:v>
                </c:pt>
                <c:pt idx="5">
                  <c:v>0.22539999999999999</c:v>
                </c:pt>
                <c:pt idx="6">
                  <c:v>0.2293</c:v>
                </c:pt>
                <c:pt idx="7">
                  <c:v>0.23330000000000001</c:v>
                </c:pt>
                <c:pt idx="8">
                  <c:v>0.23719999999999999</c:v>
                </c:pt>
                <c:pt idx="9">
                  <c:v>0.2412</c:v>
                </c:pt>
                <c:pt idx="10">
                  <c:v>0.24510000000000001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434176"/>
        <c:axId val="138434752"/>
      </c:scatterChart>
      <c:valAx>
        <c:axId val="138434176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138434752"/>
        <c:crosses val="autoZero"/>
        <c:crossBetween val="midCat"/>
      </c:valAx>
      <c:valAx>
        <c:axId val="138434752"/>
        <c:scaling>
          <c:orientation val="minMax"/>
          <c:min val="0.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8434176"/>
        <c:crosses val="autoZero"/>
        <c:crossBetween val="midCat"/>
        <c:majorUnit val="3.0000000000000006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Plan1!$B$413:$B$423</c:f>
              <c:numCache>
                <c:formatCode>0.00%</c:formatCode>
                <c:ptCount val="11"/>
                <c:pt idx="0">
                  <c:v>2.7300000000000001E-2</c:v>
                </c:pt>
                <c:pt idx="1">
                  <c:v>2.6599999999999999E-2</c:v>
                </c:pt>
                <c:pt idx="2">
                  <c:v>2.63E-2</c:v>
                </c:pt>
                <c:pt idx="3">
                  <c:v>2.6499999999999999E-2</c:v>
                </c:pt>
                <c:pt idx="4">
                  <c:v>2.7099999999999999E-2</c:v>
                </c:pt>
                <c:pt idx="5">
                  <c:v>2.8199999999999999E-2</c:v>
                </c:pt>
                <c:pt idx="6">
                  <c:v>2.9700000000000001E-2</c:v>
                </c:pt>
                <c:pt idx="7">
                  <c:v>3.15E-2</c:v>
                </c:pt>
                <c:pt idx="8">
                  <c:v>3.3599999999999998E-2</c:v>
                </c:pt>
                <c:pt idx="9">
                  <c:v>3.5900000000000001E-2</c:v>
                </c:pt>
                <c:pt idx="10">
                  <c:v>3.8399999999999997E-2</c:v>
                </c:pt>
              </c:numCache>
            </c:numRef>
          </c:xVal>
          <c:yVal>
            <c:numRef>
              <c:f>Plan1!$C$413:$C$423</c:f>
              <c:numCache>
                <c:formatCode>0.00%</c:formatCode>
                <c:ptCount val="11"/>
                <c:pt idx="0">
                  <c:v>0.2056</c:v>
                </c:pt>
                <c:pt idx="1">
                  <c:v>0.20960000000000001</c:v>
                </c:pt>
                <c:pt idx="2">
                  <c:v>0.2135</c:v>
                </c:pt>
                <c:pt idx="3">
                  <c:v>0.2175</c:v>
                </c:pt>
                <c:pt idx="4">
                  <c:v>0.22140000000000001</c:v>
                </c:pt>
                <c:pt idx="5">
                  <c:v>0.22539999999999999</c:v>
                </c:pt>
                <c:pt idx="6">
                  <c:v>0.2293</c:v>
                </c:pt>
                <c:pt idx="7">
                  <c:v>0.23330000000000001</c:v>
                </c:pt>
                <c:pt idx="8">
                  <c:v>0.23719999999999999</c:v>
                </c:pt>
                <c:pt idx="9">
                  <c:v>0.2412</c:v>
                </c:pt>
                <c:pt idx="10">
                  <c:v>0.24510000000000001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846336"/>
        <c:axId val="147471680"/>
      </c:scatterChart>
      <c:valAx>
        <c:axId val="152846336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147471680"/>
        <c:crosses val="autoZero"/>
        <c:crossBetween val="midCat"/>
      </c:valAx>
      <c:valAx>
        <c:axId val="147471680"/>
        <c:scaling>
          <c:orientation val="minMax"/>
          <c:min val="0.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846336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104776</xdr:colOff>
      <xdr:row>380</xdr:row>
      <xdr:rowOff>190501</xdr:rowOff>
    </xdr:from>
    <xdr:to>
      <xdr:col>46</xdr:col>
      <xdr:colOff>104775</xdr:colOff>
      <xdr:row>414</xdr:row>
      <xdr:rowOff>171451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557210</xdr:colOff>
      <xdr:row>411</xdr:row>
      <xdr:rowOff>38100</xdr:rowOff>
    </xdr:from>
    <xdr:to>
      <xdr:col>15</xdr:col>
      <xdr:colOff>257174</xdr:colOff>
      <xdr:row>439</xdr:row>
      <xdr:rowOff>47625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0.47373</cdr:x>
      <cdr:y>0.28458</cdr:y>
    </cdr:from>
    <cdr:to>
      <cdr:x>0.54407</cdr:x>
      <cdr:y>0.29094</cdr:y>
    </cdr:to>
    <cdr:cxnSp macro="">
      <cdr:nvCxnSpPr>
        <cdr:cNvPr id="3" name="Conector de seta reta 2"/>
        <cdr:cNvCxnSpPr/>
      </cdr:nvCxnSpPr>
      <cdr:spPr>
        <a:xfrm xmlns:a="http://schemas.openxmlformats.org/drawingml/2006/main">
          <a:off x="5195890" y="1704975"/>
          <a:ext cx="771525" cy="38100"/>
        </a:xfrm>
        <a:prstGeom xmlns:a="http://schemas.openxmlformats.org/drawingml/2006/main" prst="straightConnector1">
          <a:avLst/>
        </a:prstGeom>
        <a:ln xmlns:a="http://schemas.openxmlformats.org/drawingml/2006/main" w="57150">
          <a:solidFill>
            <a:srgbClr val="FF000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0.05428</cdr:x>
      <cdr:y>0.062</cdr:y>
    </cdr:from>
    <cdr:to>
      <cdr:x>0.77421</cdr:x>
      <cdr:y>0.69475</cdr:y>
    </cdr:to>
    <cdr:cxnSp macro="">
      <cdr:nvCxnSpPr>
        <cdr:cNvPr id="5" name="Conector reto 4"/>
        <cdr:cNvCxnSpPr/>
      </cdr:nvCxnSpPr>
      <cdr:spPr>
        <a:xfrm xmlns:a="http://schemas.openxmlformats.org/drawingml/2006/main" flipV="1">
          <a:off x="595315" y="371475"/>
          <a:ext cx="7896225" cy="379095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4"/>
  <sheetViews>
    <sheetView tabSelected="1" topLeftCell="A178" workbookViewId="0">
      <selection activeCell="G4" sqref="G4:G198"/>
    </sheetView>
  </sheetViews>
  <sheetFormatPr defaultRowHeight="15" x14ac:dyDescent="0.25"/>
  <cols>
    <col min="1" max="1" width="18.7109375" bestFit="1" customWidth="1"/>
    <col min="2" max="2" width="12.7109375" bestFit="1" customWidth="1"/>
    <col min="3" max="3" width="12.140625" bestFit="1" customWidth="1"/>
    <col min="4" max="4" width="10.5703125" bestFit="1" customWidth="1"/>
    <col min="5" max="5" width="24.28515625" bestFit="1" customWidth="1"/>
    <col min="6" max="6" width="14" customWidth="1"/>
    <col min="7" max="7" width="14.42578125" customWidth="1"/>
    <col min="9" max="9" width="16.28515625" customWidth="1"/>
    <col min="10" max="10" width="9.28515625" bestFit="1" customWidth="1"/>
    <col min="11" max="11" width="17.28515625" bestFit="1" customWidth="1"/>
    <col min="15" max="15" width="26.28515625" bestFit="1" customWidth="1"/>
    <col min="16" max="16" width="13.42578125" customWidth="1"/>
  </cols>
  <sheetData>
    <row r="3" spans="1:15" s="21" customFormat="1" ht="18.75" x14ac:dyDescent="0.3">
      <c r="A3" s="21" t="s">
        <v>0</v>
      </c>
      <c r="E3" s="21" t="s">
        <v>1</v>
      </c>
      <c r="I3" s="21" t="s">
        <v>2</v>
      </c>
      <c r="O3" s="21" t="s">
        <v>2081</v>
      </c>
    </row>
    <row r="4" spans="1:15" s="21" customFormat="1" ht="18.75" x14ac:dyDescent="0.3">
      <c r="A4" s="22" t="s">
        <v>35</v>
      </c>
      <c r="B4" s="22">
        <v>85530.84</v>
      </c>
      <c r="C4" s="23">
        <f t="shared" ref="C4:C67" si="0">B4/B5-1</f>
        <v>2.2118068833651972E-2</v>
      </c>
      <c r="D4" s="24">
        <v>4.4117647058823595E-2</v>
      </c>
      <c r="E4" s="22" t="s">
        <v>35</v>
      </c>
      <c r="F4" s="22">
        <v>17.75</v>
      </c>
      <c r="G4" s="23">
        <f t="shared" ref="G4:G67" si="1">F4/F5-1</f>
        <v>4.4117647058823595E-2</v>
      </c>
      <c r="I4" s="22" t="s">
        <v>35</v>
      </c>
      <c r="J4" s="22">
        <v>13.98</v>
      </c>
      <c r="K4" s="24">
        <f t="shared" ref="K4:K67" si="2">J4/J5-1</f>
        <v>5.6689342403628107E-2</v>
      </c>
      <c r="L4" s="22"/>
      <c r="M4" s="22"/>
      <c r="N4" s="22"/>
      <c r="O4" s="23">
        <f>0.21*G4+0.79*K4</f>
        <v>5.4049286381219162E-2</v>
      </c>
    </row>
    <row r="5" spans="1:15" s="21" customFormat="1" ht="18.75" x14ac:dyDescent="0.3">
      <c r="A5" s="22" t="s">
        <v>41</v>
      </c>
      <c r="B5" s="22">
        <v>83680</v>
      </c>
      <c r="C5" s="23">
        <f t="shared" si="0"/>
        <v>3.7205148593147941E-2</v>
      </c>
      <c r="D5" s="24">
        <v>5.3936763794172338E-2</v>
      </c>
      <c r="E5" s="22" t="s">
        <v>41</v>
      </c>
      <c r="F5" s="22">
        <v>17</v>
      </c>
      <c r="G5" s="23">
        <f t="shared" si="1"/>
        <v>5.3936763794172338E-2</v>
      </c>
      <c r="I5" s="22" t="s">
        <v>41</v>
      </c>
      <c r="J5" s="22">
        <v>13.23</v>
      </c>
      <c r="K5" s="24">
        <f t="shared" si="2"/>
        <v>6.6935483870967705E-2</v>
      </c>
      <c r="L5" s="22"/>
      <c r="M5" s="22"/>
      <c r="N5" s="22"/>
      <c r="O5" s="23">
        <f t="shared" ref="O5:O68" si="3">0.21*G5+0.79*K5</f>
        <v>6.4205752654840673E-2</v>
      </c>
    </row>
    <row r="6" spans="1:15" s="21" customFormat="1" ht="18.75" x14ac:dyDescent="0.3">
      <c r="A6" s="22" t="s">
        <v>47</v>
      </c>
      <c r="B6" s="22">
        <v>80678.350000000006</v>
      </c>
      <c r="C6" s="23">
        <f t="shared" si="0"/>
        <v>-1.2207711940752652E-2</v>
      </c>
      <c r="D6" s="24">
        <v>0</v>
      </c>
      <c r="E6" s="22" t="s">
        <v>47</v>
      </c>
      <c r="F6" s="22">
        <v>16.13</v>
      </c>
      <c r="G6" s="23">
        <f t="shared" si="1"/>
        <v>0</v>
      </c>
      <c r="I6" s="22" t="s">
        <v>47</v>
      </c>
      <c r="J6" s="22">
        <v>12.4</v>
      </c>
      <c r="K6" s="24">
        <f t="shared" si="2"/>
        <v>-2.7450980392156876E-2</v>
      </c>
      <c r="L6" s="22"/>
      <c r="M6" s="22"/>
      <c r="N6" s="22"/>
      <c r="O6" s="23">
        <f t="shared" si="3"/>
        <v>-2.1686274509803934E-2</v>
      </c>
    </row>
    <row r="7" spans="1:15" s="21" customFormat="1" ht="18.75" x14ac:dyDescent="0.3">
      <c r="A7" s="22" t="s">
        <v>53</v>
      </c>
      <c r="B7" s="22">
        <v>81675.42</v>
      </c>
      <c r="C7" s="23">
        <f t="shared" si="0"/>
        <v>5.613430272286779E-3</v>
      </c>
      <c r="D7" s="24">
        <v>1.4465408805031332E-2</v>
      </c>
      <c r="E7" s="22" t="s">
        <v>53</v>
      </c>
      <c r="F7" s="22">
        <v>16.13</v>
      </c>
      <c r="G7" s="23">
        <f t="shared" si="1"/>
        <v>1.4465408805031332E-2</v>
      </c>
      <c r="I7" s="22" t="s">
        <v>53</v>
      </c>
      <c r="J7" s="22">
        <v>12.75</v>
      </c>
      <c r="K7" s="24">
        <f t="shared" si="2"/>
        <v>-1.1627906976744207E-2</v>
      </c>
      <c r="L7" s="22"/>
      <c r="M7" s="22"/>
      <c r="N7" s="22"/>
      <c r="O7" s="23">
        <f t="shared" si="3"/>
        <v>-6.1483106625713439E-3</v>
      </c>
    </row>
    <row r="8" spans="1:15" s="21" customFormat="1" ht="18.75" x14ac:dyDescent="0.3">
      <c r="A8" s="22" t="s">
        <v>57</v>
      </c>
      <c r="B8" s="22">
        <v>81219.5</v>
      </c>
      <c r="C8" s="23">
        <f t="shared" si="0"/>
        <v>3.1724505064989472E-3</v>
      </c>
      <c r="D8" s="24">
        <v>-1.1194029850746134E-2</v>
      </c>
      <c r="E8" s="22" t="s">
        <v>57</v>
      </c>
      <c r="F8" s="22">
        <v>15.9</v>
      </c>
      <c r="G8" s="23">
        <f t="shared" si="1"/>
        <v>-1.1194029850746134E-2</v>
      </c>
      <c r="I8" s="22" t="s">
        <v>57</v>
      </c>
      <c r="J8" s="22">
        <v>12.9</v>
      </c>
      <c r="K8" s="24">
        <f t="shared" si="2"/>
        <v>7.7579519006976128E-4</v>
      </c>
      <c r="L8" s="22"/>
      <c r="M8" s="22"/>
      <c r="N8" s="22"/>
      <c r="O8" s="23">
        <f t="shared" si="3"/>
        <v>-1.7378680685015764E-3</v>
      </c>
    </row>
    <row r="9" spans="1:15" s="21" customFormat="1" ht="18.75" x14ac:dyDescent="0.3">
      <c r="A9" s="22" t="s">
        <v>63</v>
      </c>
      <c r="B9" s="22">
        <v>80962.649999999994</v>
      </c>
      <c r="C9" s="23">
        <f t="shared" si="0"/>
        <v>-2.789904465078985E-3</v>
      </c>
      <c r="D9" s="24">
        <v>2.8790786948176494E-2</v>
      </c>
      <c r="E9" s="22" t="s">
        <v>63</v>
      </c>
      <c r="F9" s="22">
        <v>16.079999999999998</v>
      </c>
      <c r="G9" s="23">
        <f t="shared" si="1"/>
        <v>2.8790786948176494E-2</v>
      </c>
      <c r="I9" s="22" t="s">
        <v>63</v>
      </c>
      <c r="J9" s="22">
        <v>12.89</v>
      </c>
      <c r="K9" s="24">
        <f t="shared" si="2"/>
        <v>-3.8639876352394298E-3</v>
      </c>
      <c r="L9" s="22"/>
      <c r="M9" s="22"/>
      <c r="N9" s="22"/>
      <c r="O9" s="23">
        <f t="shared" si="3"/>
        <v>2.9935150272779138E-3</v>
      </c>
    </row>
    <row r="10" spans="1:15" s="21" customFormat="1" ht="18.75" x14ac:dyDescent="0.3">
      <c r="A10" s="22" t="s">
        <v>69</v>
      </c>
      <c r="B10" s="22">
        <v>81189.16</v>
      </c>
      <c r="C10" s="23">
        <f t="shared" si="0"/>
        <v>1.7003257851261333E-2</v>
      </c>
      <c r="D10" s="24">
        <v>3.6472148541114136E-2</v>
      </c>
      <c r="E10" s="22" t="s">
        <v>69</v>
      </c>
      <c r="F10" s="22">
        <v>15.63</v>
      </c>
      <c r="G10" s="23">
        <f t="shared" si="1"/>
        <v>3.6472148541114136E-2</v>
      </c>
      <c r="I10" s="22" t="s">
        <v>69</v>
      </c>
      <c r="J10" s="22">
        <v>12.94</v>
      </c>
      <c r="K10" s="24">
        <f t="shared" si="2"/>
        <v>1.0937499999999822E-2</v>
      </c>
      <c r="L10" s="22"/>
      <c r="M10" s="22"/>
      <c r="N10" s="22"/>
      <c r="O10" s="23">
        <f t="shared" si="3"/>
        <v>1.629977619363383E-2</v>
      </c>
    </row>
    <row r="11" spans="1:15" s="21" customFormat="1" ht="18.75" x14ac:dyDescent="0.3">
      <c r="A11" s="22" t="s">
        <v>75</v>
      </c>
      <c r="B11" s="22">
        <v>79831.759999999995</v>
      </c>
      <c r="C11" s="23">
        <f t="shared" si="0"/>
        <v>9.954563105774028E-4</v>
      </c>
      <c r="D11" s="24">
        <v>1.8918918918918948E-2</v>
      </c>
      <c r="E11" s="22" t="s">
        <v>75</v>
      </c>
      <c r="F11" s="22">
        <v>15.08</v>
      </c>
      <c r="G11" s="23">
        <f t="shared" si="1"/>
        <v>1.8918918918918948E-2</v>
      </c>
      <c r="I11" s="22" t="s">
        <v>75</v>
      </c>
      <c r="J11" s="22">
        <v>12.8</v>
      </c>
      <c r="K11" s="24">
        <f t="shared" si="2"/>
        <v>7.0810385523210062E-3</v>
      </c>
      <c r="L11" s="22"/>
      <c r="M11" s="22"/>
      <c r="N11" s="22"/>
      <c r="O11" s="23">
        <f t="shared" si="3"/>
        <v>9.566993429306574E-3</v>
      </c>
    </row>
    <row r="12" spans="1:15" s="21" customFormat="1" ht="18.75" x14ac:dyDescent="0.3">
      <c r="A12" s="22" t="s">
        <v>81</v>
      </c>
      <c r="B12" s="22">
        <v>79752.37</v>
      </c>
      <c r="C12" s="23">
        <f t="shared" si="0"/>
        <v>5.0819719235701832E-3</v>
      </c>
      <c r="D12" s="24">
        <v>1.3004791238877544E-2</v>
      </c>
      <c r="E12" s="22" t="s">
        <v>81</v>
      </c>
      <c r="F12" s="22">
        <v>14.8</v>
      </c>
      <c r="G12" s="23">
        <f t="shared" si="1"/>
        <v>1.3004791238877544E-2</v>
      </c>
      <c r="I12" s="22" t="s">
        <v>81</v>
      </c>
      <c r="J12" s="22">
        <v>12.71</v>
      </c>
      <c r="K12" s="24">
        <f t="shared" si="2"/>
        <v>6.3341250989707998E-3</v>
      </c>
      <c r="L12" s="22"/>
      <c r="M12" s="22"/>
      <c r="N12" s="22"/>
      <c r="O12" s="23">
        <f t="shared" si="3"/>
        <v>7.7349649883512173E-3</v>
      </c>
    </row>
    <row r="13" spans="1:15" s="21" customFormat="1" ht="18.75" x14ac:dyDescent="0.3">
      <c r="A13" s="22" t="s">
        <v>87</v>
      </c>
      <c r="B13" s="22">
        <v>79349.119999999995</v>
      </c>
      <c r="C13" s="23">
        <f t="shared" si="0"/>
        <v>-2.0563106561255484E-4</v>
      </c>
      <c r="D13" s="24">
        <v>6.8493150684934001E-4</v>
      </c>
      <c r="E13" s="22" t="s">
        <v>87</v>
      </c>
      <c r="F13" s="22">
        <v>14.61</v>
      </c>
      <c r="G13" s="23">
        <f t="shared" si="1"/>
        <v>6.8493150684934001E-4</v>
      </c>
      <c r="I13" s="22" t="s">
        <v>87</v>
      </c>
      <c r="J13" s="22">
        <v>12.63</v>
      </c>
      <c r="K13" s="24">
        <f t="shared" si="2"/>
        <v>3.9745627980922738E-3</v>
      </c>
      <c r="L13" s="22"/>
      <c r="M13" s="22"/>
      <c r="N13" s="22"/>
      <c r="O13" s="23">
        <f t="shared" si="3"/>
        <v>3.2837402269312579E-3</v>
      </c>
    </row>
    <row r="14" spans="1:15" s="21" customFormat="1" ht="18.75" x14ac:dyDescent="0.3">
      <c r="A14" s="22" t="s">
        <v>93</v>
      </c>
      <c r="B14" s="22">
        <v>79365.440000000002</v>
      </c>
      <c r="C14" s="23">
        <f t="shared" si="0"/>
        <v>1.4895927229174877E-2</v>
      </c>
      <c r="D14" s="24">
        <v>-2.6666666666666727E-2</v>
      </c>
      <c r="E14" s="22" t="s">
        <v>93</v>
      </c>
      <c r="F14" s="22">
        <v>14.6</v>
      </c>
      <c r="G14" s="23">
        <f t="shared" si="1"/>
        <v>-2.6666666666666727E-2</v>
      </c>
      <c r="I14" s="22" t="s">
        <v>93</v>
      </c>
      <c r="J14" s="22">
        <v>12.58</v>
      </c>
      <c r="K14" s="24">
        <f t="shared" si="2"/>
        <v>2.1103896103896069E-2</v>
      </c>
      <c r="L14" s="22"/>
      <c r="M14" s="22"/>
      <c r="N14" s="22"/>
      <c r="O14" s="23">
        <f t="shared" si="3"/>
        <v>1.1072077922077884E-2</v>
      </c>
    </row>
    <row r="15" spans="1:15" s="21" customFormat="1" ht="18.75" x14ac:dyDescent="0.3">
      <c r="A15" s="22" t="s">
        <v>99</v>
      </c>
      <c r="B15" s="22">
        <v>78200.570000000007</v>
      </c>
      <c r="C15" s="23">
        <f t="shared" si="0"/>
        <v>-8.4065462950304592E-3</v>
      </c>
      <c r="D15" s="24">
        <v>-2.0887728459530019E-2</v>
      </c>
      <c r="E15" s="22" t="s">
        <v>99</v>
      </c>
      <c r="F15" s="22">
        <v>15</v>
      </c>
      <c r="G15" s="23">
        <f t="shared" si="1"/>
        <v>-2.0887728459530019E-2</v>
      </c>
      <c r="I15" s="22" t="s">
        <v>99</v>
      </c>
      <c r="J15" s="22">
        <v>12.32</v>
      </c>
      <c r="K15" s="24">
        <f t="shared" si="2"/>
        <v>-2.4291497975708065E-3</v>
      </c>
      <c r="L15" s="22"/>
      <c r="M15" s="22"/>
      <c r="N15" s="22"/>
      <c r="O15" s="23">
        <f t="shared" si="3"/>
        <v>-6.3054513165822406E-3</v>
      </c>
    </row>
    <row r="16" spans="1:15" s="21" customFormat="1" ht="18.75" x14ac:dyDescent="0.3">
      <c r="A16" s="22" t="s">
        <v>106</v>
      </c>
      <c r="B16" s="22">
        <v>78863.539999999994</v>
      </c>
      <c r="C16" s="23">
        <f t="shared" si="0"/>
        <v>-6.4878996262718314E-3</v>
      </c>
      <c r="D16" s="24">
        <v>-2.4203821656050839E-2</v>
      </c>
      <c r="E16" s="22" t="s">
        <v>106</v>
      </c>
      <c r="F16" s="22">
        <v>15.32</v>
      </c>
      <c r="G16" s="23">
        <f t="shared" si="1"/>
        <v>-2.4203821656050839E-2</v>
      </c>
      <c r="I16" s="22" t="s">
        <v>106</v>
      </c>
      <c r="J16" s="22">
        <v>12.35</v>
      </c>
      <c r="K16" s="24">
        <f t="shared" si="2"/>
        <v>-3.2131661442006298E-2</v>
      </c>
      <c r="L16" s="22"/>
      <c r="M16" s="22"/>
      <c r="N16" s="22"/>
      <c r="O16" s="23">
        <f t="shared" si="3"/>
        <v>-3.0466815086955652E-2</v>
      </c>
    </row>
    <row r="17" spans="1:15" s="21" customFormat="1" ht="18.75" x14ac:dyDescent="0.3">
      <c r="A17" s="22" t="s">
        <v>110</v>
      </c>
      <c r="B17" s="22">
        <v>79378.539999999994</v>
      </c>
      <c r="C17" s="23">
        <f t="shared" si="0"/>
        <v>3.8834487331522727E-3</v>
      </c>
      <c r="D17" s="24">
        <v>2.5542784163472554E-3</v>
      </c>
      <c r="E17" s="22" t="s">
        <v>110</v>
      </c>
      <c r="F17" s="22">
        <v>15.7</v>
      </c>
      <c r="G17" s="23">
        <f t="shared" si="1"/>
        <v>2.5542784163472554E-3</v>
      </c>
      <c r="I17" s="22" t="s">
        <v>110</v>
      </c>
      <c r="J17" s="22">
        <v>12.76</v>
      </c>
      <c r="K17" s="24">
        <f t="shared" si="2"/>
        <v>1.2698412698412653E-2</v>
      </c>
      <c r="L17" s="22"/>
      <c r="M17" s="22"/>
      <c r="N17" s="22"/>
      <c r="O17" s="23">
        <f t="shared" si="3"/>
        <v>1.056814449917892E-2</v>
      </c>
    </row>
    <row r="18" spans="1:15" s="21" customFormat="1" ht="18.75" x14ac:dyDescent="0.3">
      <c r="A18" s="22" t="s">
        <v>116</v>
      </c>
      <c r="B18" s="22">
        <v>79071.47</v>
      </c>
      <c r="C18" s="23">
        <f t="shared" si="0"/>
        <v>5.3917852613600825E-3</v>
      </c>
      <c r="D18" s="24">
        <v>5.1347881899872494E-3</v>
      </c>
      <c r="E18" s="22" t="s">
        <v>116</v>
      </c>
      <c r="F18" s="22">
        <v>15.66</v>
      </c>
      <c r="G18" s="23">
        <f t="shared" si="1"/>
        <v>5.1347881899872494E-3</v>
      </c>
      <c r="I18" s="22" t="s">
        <v>116</v>
      </c>
      <c r="J18" s="22">
        <v>12.6</v>
      </c>
      <c r="K18" s="24">
        <f t="shared" si="2"/>
        <v>-1.5847860538826808E-3</v>
      </c>
      <c r="L18" s="22"/>
      <c r="M18" s="22"/>
      <c r="N18" s="22"/>
      <c r="O18" s="23">
        <f t="shared" si="3"/>
        <v>-1.736754626699955E-4</v>
      </c>
    </row>
    <row r="19" spans="1:15" s="21" customFormat="1" ht="18.75" x14ac:dyDescent="0.3">
      <c r="A19" s="22" t="s">
        <v>121</v>
      </c>
      <c r="B19" s="22">
        <v>78647.42</v>
      </c>
      <c r="C19" s="23">
        <f t="shared" si="0"/>
        <v>8.3628266164208487E-3</v>
      </c>
      <c r="D19" s="24">
        <v>3.7974683544303778E-2</v>
      </c>
      <c r="E19" s="22" t="s">
        <v>121</v>
      </c>
      <c r="F19" s="22">
        <v>15.58</v>
      </c>
      <c r="G19" s="23">
        <f t="shared" si="1"/>
        <v>3.7974683544303778E-2</v>
      </c>
      <c r="I19" s="22" t="s">
        <v>121</v>
      </c>
      <c r="J19" s="22">
        <v>12.62</v>
      </c>
      <c r="K19" s="24">
        <f t="shared" si="2"/>
        <v>1.5873015873015817E-3</v>
      </c>
      <c r="L19" s="22"/>
      <c r="M19" s="22"/>
      <c r="N19" s="22"/>
      <c r="O19" s="23">
        <f t="shared" si="3"/>
        <v>9.2286517982720431E-3</v>
      </c>
    </row>
    <row r="20" spans="1:15" s="21" customFormat="1" ht="18.75" x14ac:dyDescent="0.3">
      <c r="A20" s="22" t="s">
        <v>126</v>
      </c>
      <c r="B20" s="22">
        <v>77995.16</v>
      </c>
      <c r="C20" s="23">
        <f t="shared" si="0"/>
        <v>1.336739116591712E-3</v>
      </c>
      <c r="D20" s="24">
        <v>-1.1849901250822859E-2</v>
      </c>
      <c r="E20" s="22" t="s">
        <v>126</v>
      </c>
      <c r="F20" s="22">
        <v>15.01</v>
      </c>
      <c r="G20" s="23">
        <f t="shared" si="1"/>
        <v>-1.1849901250822859E-2</v>
      </c>
      <c r="I20" s="22" t="s">
        <v>126</v>
      </c>
      <c r="J20" s="22">
        <v>12.6</v>
      </c>
      <c r="K20" s="24">
        <f t="shared" si="2"/>
        <v>-3.002309468822173E-2</v>
      </c>
      <c r="L20" s="22"/>
      <c r="M20" s="22"/>
      <c r="N20" s="22"/>
      <c r="O20" s="23">
        <f t="shared" si="3"/>
        <v>-2.6206724066367967E-2</v>
      </c>
    </row>
    <row r="21" spans="1:15" s="21" customFormat="1" ht="18.75" x14ac:dyDescent="0.3">
      <c r="A21" s="22" t="s">
        <v>130</v>
      </c>
      <c r="B21" s="22">
        <v>77891.039999999994</v>
      </c>
      <c r="C21" s="23">
        <f t="shared" si="0"/>
        <v>1.9488474659328459E-2</v>
      </c>
      <c r="D21" s="24">
        <v>4.0410958904109506E-2</v>
      </c>
      <c r="E21" s="22" t="s">
        <v>130</v>
      </c>
      <c r="F21" s="22">
        <v>15.19</v>
      </c>
      <c r="G21" s="23">
        <f t="shared" si="1"/>
        <v>4.0410958904109506E-2</v>
      </c>
      <c r="I21" s="22" t="s">
        <v>130</v>
      </c>
      <c r="J21" s="22">
        <v>12.99</v>
      </c>
      <c r="K21" s="24">
        <f t="shared" si="2"/>
        <v>1.5420200462605838E-3</v>
      </c>
      <c r="L21" s="22"/>
      <c r="M21" s="22"/>
      <c r="N21" s="22"/>
      <c r="O21" s="23">
        <f t="shared" si="3"/>
        <v>9.7044972064088582E-3</v>
      </c>
    </row>
    <row r="22" spans="1:15" s="21" customFormat="1" ht="18.75" x14ac:dyDescent="0.3">
      <c r="A22" s="22" t="s">
        <v>136</v>
      </c>
      <c r="B22" s="22">
        <v>76402.080000000002</v>
      </c>
      <c r="C22" s="23">
        <f t="shared" si="0"/>
        <v>4.3319179299128319E-3</v>
      </c>
      <c r="D22" s="24">
        <v>2.8893587033121948E-2</v>
      </c>
      <c r="E22" s="22" t="s">
        <v>136</v>
      </c>
      <c r="F22" s="22">
        <v>14.6</v>
      </c>
      <c r="G22" s="23">
        <f t="shared" si="1"/>
        <v>2.8893587033121948E-2</v>
      </c>
      <c r="I22" s="22" t="s">
        <v>136</v>
      </c>
      <c r="J22" s="22">
        <v>12.97</v>
      </c>
      <c r="K22" s="24">
        <f t="shared" si="2"/>
        <v>2.7733755942947802E-2</v>
      </c>
      <c r="L22" s="22"/>
      <c r="M22" s="22"/>
      <c r="N22" s="22"/>
      <c r="O22" s="23">
        <f t="shared" si="3"/>
        <v>2.7977320471884372E-2</v>
      </c>
    </row>
    <row r="23" spans="1:15" s="21" customFormat="1" ht="18.75" x14ac:dyDescent="0.3">
      <c r="A23" s="22" t="s">
        <v>140</v>
      </c>
      <c r="B23" s="22">
        <v>76072.539999999994</v>
      </c>
      <c r="C23" s="23">
        <f t="shared" si="0"/>
        <v>4.8186625064574606E-3</v>
      </c>
      <c r="D23" s="24">
        <v>-1.4583333333333393E-2</v>
      </c>
      <c r="E23" s="22" t="s">
        <v>140</v>
      </c>
      <c r="F23" s="22">
        <v>14.19</v>
      </c>
      <c r="G23" s="23">
        <f t="shared" si="1"/>
        <v>-1.4583333333333393E-2</v>
      </c>
      <c r="I23" s="22" t="s">
        <v>140</v>
      </c>
      <c r="J23" s="22">
        <v>12.62</v>
      </c>
      <c r="K23" s="24">
        <f t="shared" si="2"/>
        <v>2.1862348178137703E-2</v>
      </c>
      <c r="L23" s="22"/>
      <c r="M23" s="22"/>
      <c r="N23" s="22"/>
      <c r="O23" s="23">
        <f t="shared" si="3"/>
        <v>1.4208755060728773E-2</v>
      </c>
    </row>
    <row r="24" spans="1:15" s="21" customFormat="1" ht="18.75" x14ac:dyDescent="0.3">
      <c r="A24" s="22" t="s">
        <v>146</v>
      </c>
      <c r="B24" s="22">
        <v>75707.73</v>
      </c>
      <c r="C24" s="23">
        <f t="shared" si="0"/>
        <v>6.9320927565084123E-3</v>
      </c>
      <c r="D24" s="24">
        <v>-1.3698630136986245E-2</v>
      </c>
      <c r="E24" s="22" t="s">
        <v>146</v>
      </c>
      <c r="F24" s="22">
        <v>14.4</v>
      </c>
      <c r="G24" s="23">
        <f t="shared" si="1"/>
        <v>-1.3698630136986245E-2</v>
      </c>
      <c r="I24" s="22" t="s">
        <v>146</v>
      </c>
      <c r="J24" s="22">
        <v>12.35</v>
      </c>
      <c r="K24" s="24">
        <f t="shared" si="2"/>
        <v>2.4350649350648457E-3</v>
      </c>
      <c r="L24" s="22"/>
      <c r="M24" s="22"/>
      <c r="N24" s="22"/>
      <c r="O24" s="23">
        <f t="shared" si="3"/>
        <v>-9.5301103006588308E-4</v>
      </c>
    </row>
    <row r="25" spans="1:15" s="21" customFormat="1" ht="18.75" x14ac:dyDescent="0.3">
      <c r="A25" s="22" t="s">
        <v>152</v>
      </c>
      <c r="B25" s="22">
        <v>75186.53</v>
      </c>
      <c r="C25" s="23">
        <f t="shared" si="0"/>
        <v>7.0674265769588018E-4</v>
      </c>
      <c r="D25" s="24">
        <v>1.388888888888884E-2</v>
      </c>
      <c r="E25" s="22" t="s">
        <v>152</v>
      </c>
      <c r="F25" s="22">
        <v>14.6</v>
      </c>
      <c r="G25" s="23">
        <f t="shared" si="1"/>
        <v>1.388888888888884E-2</v>
      </c>
      <c r="I25" s="22" t="s">
        <v>152</v>
      </c>
      <c r="J25" s="22">
        <v>12.32</v>
      </c>
      <c r="K25" s="24">
        <f t="shared" si="2"/>
        <v>1.6260162601626771E-3</v>
      </c>
      <c r="L25" s="22"/>
      <c r="M25" s="22"/>
      <c r="N25" s="22"/>
      <c r="O25" s="23">
        <f t="shared" si="3"/>
        <v>4.2012195121951717E-3</v>
      </c>
    </row>
    <row r="26" spans="1:15" s="21" customFormat="1" ht="18.75" x14ac:dyDescent="0.3">
      <c r="A26" s="22" t="s">
        <v>157</v>
      </c>
      <c r="B26" s="22">
        <v>75133.429999999993</v>
      </c>
      <c r="C26" s="23">
        <f t="shared" si="0"/>
        <v>2.4076209708911334E-2</v>
      </c>
      <c r="D26" s="24">
        <v>3.4482758620689724E-2</v>
      </c>
      <c r="E26" s="22" t="s">
        <v>157</v>
      </c>
      <c r="F26" s="22">
        <v>14.4</v>
      </c>
      <c r="G26" s="23">
        <f t="shared" si="1"/>
        <v>3.4482758620689724E-2</v>
      </c>
      <c r="I26" s="22" t="s">
        <v>157</v>
      </c>
      <c r="J26" s="22">
        <v>12.3</v>
      </c>
      <c r="K26" s="24">
        <f t="shared" si="2"/>
        <v>4.9019607843137081E-3</v>
      </c>
      <c r="L26" s="22"/>
      <c r="M26" s="22"/>
      <c r="N26" s="22"/>
      <c r="O26" s="23">
        <f t="shared" si="3"/>
        <v>1.1113928329952671E-2</v>
      </c>
    </row>
    <row r="27" spans="1:15" s="21" customFormat="1" ht="18.75" x14ac:dyDescent="0.3">
      <c r="A27" s="22" t="s">
        <v>162</v>
      </c>
      <c r="B27" s="22">
        <v>73367.03</v>
      </c>
      <c r="C27" s="23">
        <f t="shared" si="0"/>
        <v>9.4476679191368707E-3</v>
      </c>
      <c r="D27" s="24">
        <v>1.2363636363636354E-2</v>
      </c>
      <c r="E27" s="22" t="s">
        <v>162</v>
      </c>
      <c r="F27" s="22">
        <v>13.92</v>
      </c>
      <c r="G27" s="23">
        <f t="shared" si="1"/>
        <v>1.2363636363636354E-2</v>
      </c>
      <c r="I27" s="22" t="s">
        <v>162</v>
      </c>
      <c r="J27" s="22">
        <v>12.24</v>
      </c>
      <c r="K27" s="24">
        <f t="shared" si="2"/>
        <v>1.830282861896837E-2</v>
      </c>
      <c r="L27" s="22"/>
      <c r="M27" s="22"/>
      <c r="N27" s="22"/>
      <c r="O27" s="23">
        <f t="shared" si="3"/>
        <v>1.7055598245348649E-2</v>
      </c>
    </row>
    <row r="28" spans="1:15" s="21" customFormat="1" ht="18.75" x14ac:dyDescent="0.3">
      <c r="A28" s="22" t="s">
        <v>168</v>
      </c>
      <c r="B28" s="22">
        <v>72680.37</v>
      </c>
      <c r="C28" s="23">
        <f t="shared" si="0"/>
        <v>-5.950589102576842E-3</v>
      </c>
      <c r="D28" s="24">
        <v>-6.5028901734104361E-3</v>
      </c>
      <c r="E28" s="22" t="s">
        <v>168</v>
      </c>
      <c r="F28" s="22">
        <v>13.75</v>
      </c>
      <c r="G28" s="23">
        <f t="shared" si="1"/>
        <v>-6.5028901734104361E-3</v>
      </c>
      <c r="I28" s="22" t="s">
        <v>168</v>
      </c>
      <c r="J28" s="22">
        <v>12.02</v>
      </c>
      <c r="K28" s="24">
        <f t="shared" si="2"/>
        <v>8.3263946711076287E-4</v>
      </c>
      <c r="L28" s="22"/>
      <c r="M28" s="22"/>
      <c r="N28" s="22"/>
      <c r="O28" s="23">
        <f t="shared" si="3"/>
        <v>-7.0782175739868877E-4</v>
      </c>
    </row>
    <row r="29" spans="1:15" s="21" customFormat="1" ht="18.75" x14ac:dyDescent="0.3">
      <c r="A29" s="22" t="s">
        <v>174</v>
      </c>
      <c r="B29" s="22">
        <v>73115.45</v>
      </c>
      <c r="C29" s="23">
        <f t="shared" si="0"/>
        <v>6.9930599647145542E-3</v>
      </c>
      <c r="D29" s="24">
        <v>7.2306579898762102E-4</v>
      </c>
      <c r="E29" s="22" t="s">
        <v>174</v>
      </c>
      <c r="F29" s="22">
        <v>13.84</v>
      </c>
      <c r="G29" s="23">
        <f t="shared" si="1"/>
        <v>7.2306579898762102E-4</v>
      </c>
      <c r="I29" s="22" t="s">
        <v>174</v>
      </c>
      <c r="J29" s="22">
        <v>12.01</v>
      </c>
      <c r="K29" s="24">
        <f t="shared" si="2"/>
        <v>6.0017652250661913E-2</v>
      </c>
      <c r="L29" s="22"/>
      <c r="M29" s="22"/>
      <c r="N29" s="22"/>
      <c r="O29" s="23">
        <f t="shared" si="3"/>
        <v>4.7565789095810315E-2</v>
      </c>
    </row>
    <row r="30" spans="1:15" s="21" customFormat="1" ht="18.75" x14ac:dyDescent="0.3">
      <c r="A30" s="22" t="s">
        <v>180</v>
      </c>
      <c r="B30" s="22">
        <v>72607.7</v>
      </c>
      <c r="C30" s="23">
        <f t="shared" si="0"/>
        <v>2.4682126327146836E-3</v>
      </c>
      <c r="D30" s="24">
        <v>1.3929618768328433E-2</v>
      </c>
      <c r="E30" s="22" t="s">
        <v>180</v>
      </c>
      <c r="F30" s="22">
        <v>13.83</v>
      </c>
      <c r="G30" s="23">
        <f t="shared" si="1"/>
        <v>1.3929618768328433E-2</v>
      </c>
      <c r="I30" s="22" t="s">
        <v>180</v>
      </c>
      <c r="J30" s="22">
        <v>11.33</v>
      </c>
      <c r="K30" s="24">
        <f t="shared" si="2"/>
        <v>-2.074330164217808E-2</v>
      </c>
      <c r="L30" s="22"/>
      <c r="M30" s="22"/>
      <c r="N30" s="22"/>
      <c r="O30" s="23">
        <f t="shared" si="3"/>
        <v>-1.3461988355971715E-2</v>
      </c>
    </row>
    <row r="31" spans="1:15" s="21" customFormat="1" ht="18.75" x14ac:dyDescent="0.3">
      <c r="A31" s="22" t="s">
        <v>185</v>
      </c>
      <c r="B31" s="22">
        <v>72428.929999999993</v>
      </c>
      <c r="C31" s="23">
        <f t="shared" si="0"/>
        <v>-6.6571276181239813E-3</v>
      </c>
      <c r="D31" s="24">
        <v>-1.7998560115190743E-2</v>
      </c>
      <c r="E31" s="22" t="s">
        <v>185</v>
      </c>
      <c r="F31" s="22">
        <v>13.64</v>
      </c>
      <c r="G31" s="23">
        <f t="shared" si="1"/>
        <v>-1.7998560115190743E-2</v>
      </c>
      <c r="I31" s="22" t="s">
        <v>185</v>
      </c>
      <c r="J31" s="22">
        <v>11.57</v>
      </c>
      <c r="K31" s="24">
        <f t="shared" si="2"/>
        <v>-2.4451939291736835E-2</v>
      </c>
      <c r="L31" s="22"/>
      <c r="M31" s="22"/>
      <c r="N31" s="22"/>
      <c r="O31" s="23">
        <f t="shared" si="3"/>
        <v>-2.3096729664662155E-2</v>
      </c>
    </row>
    <row r="32" spans="1:15" s="21" customFormat="1" ht="18.75" x14ac:dyDescent="0.3">
      <c r="A32" s="22" t="s">
        <v>191</v>
      </c>
      <c r="B32" s="22">
        <v>72914.33</v>
      </c>
      <c r="C32" s="23">
        <f t="shared" si="0"/>
        <v>-1.2182048467266005E-2</v>
      </c>
      <c r="D32" s="24">
        <v>0</v>
      </c>
      <c r="E32" s="22" t="s">
        <v>191</v>
      </c>
      <c r="F32" s="22">
        <v>13.89</v>
      </c>
      <c r="G32" s="23">
        <f t="shared" si="1"/>
        <v>0</v>
      </c>
      <c r="I32" s="22" t="s">
        <v>191</v>
      </c>
      <c r="J32" s="22">
        <v>11.86</v>
      </c>
      <c r="K32" s="24">
        <f t="shared" si="2"/>
        <v>-1.6583747927031545E-2</v>
      </c>
      <c r="L32" s="22"/>
      <c r="M32" s="22"/>
      <c r="N32" s="22"/>
      <c r="O32" s="23">
        <f t="shared" si="3"/>
        <v>-1.3101160862354921E-2</v>
      </c>
    </row>
    <row r="33" spans="1:15" s="21" customFormat="1" ht="18.75" x14ac:dyDescent="0.3">
      <c r="A33" s="22" t="s">
        <v>195</v>
      </c>
      <c r="B33" s="22">
        <v>73813.53</v>
      </c>
      <c r="C33" s="23">
        <f t="shared" si="0"/>
        <v>1.3921558284858193E-2</v>
      </c>
      <c r="D33" s="24">
        <v>-7.1942446043160579E-4</v>
      </c>
      <c r="E33" s="22" t="s">
        <v>195</v>
      </c>
      <c r="F33" s="22">
        <v>13.89</v>
      </c>
      <c r="G33" s="23">
        <f t="shared" si="1"/>
        <v>-7.1942446043160579E-4</v>
      </c>
      <c r="I33" s="22" t="s">
        <v>195</v>
      </c>
      <c r="J33" s="22">
        <v>12.06</v>
      </c>
      <c r="K33" s="24">
        <f t="shared" si="2"/>
        <v>-1.9512195121951237E-2</v>
      </c>
      <c r="L33" s="22"/>
      <c r="M33" s="22"/>
      <c r="N33" s="22"/>
      <c r="O33" s="23">
        <f t="shared" si="3"/>
        <v>-1.5565713283032113E-2</v>
      </c>
    </row>
    <row r="34" spans="1:15" s="21" customFormat="1" ht="18.75" x14ac:dyDescent="0.3">
      <c r="A34" s="22" t="s">
        <v>201</v>
      </c>
      <c r="B34" s="22">
        <v>72800.039999999994</v>
      </c>
      <c r="C34" s="23">
        <f t="shared" si="0"/>
        <v>9.3769111299812913E-4</v>
      </c>
      <c r="D34" s="24">
        <v>-1.5580736543909235E-2</v>
      </c>
      <c r="E34" s="22" t="s">
        <v>201</v>
      </c>
      <c r="F34" s="22">
        <v>13.9</v>
      </c>
      <c r="G34" s="23">
        <f t="shared" si="1"/>
        <v>-1.5580736543909235E-2</v>
      </c>
      <c r="I34" s="22" t="s">
        <v>201</v>
      </c>
      <c r="J34" s="22">
        <v>12.3</v>
      </c>
      <c r="K34" s="24">
        <f t="shared" si="2"/>
        <v>-1.4423076923076872E-2</v>
      </c>
      <c r="L34" s="22"/>
      <c r="M34" s="22"/>
      <c r="N34" s="22"/>
      <c r="O34" s="23">
        <f t="shared" si="3"/>
        <v>-1.4666185443451669E-2</v>
      </c>
    </row>
    <row r="35" spans="1:15" s="21" customFormat="1" ht="18.75" x14ac:dyDescent="0.3">
      <c r="A35" s="22" t="s">
        <v>206</v>
      </c>
      <c r="B35" s="22">
        <v>72731.839999999997</v>
      </c>
      <c r="C35" s="23">
        <f t="shared" si="0"/>
        <v>3.3713417465586204E-3</v>
      </c>
      <c r="D35" s="24">
        <v>-1.8080667593880495E-2</v>
      </c>
      <c r="E35" s="22" t="s">
        <v>206</v>
      </c>
      <c r="F35" s="22">
        <v>14.12</v>
      </c>
      <c r="G35" s="23">
        <f t="shared" si="1"/>
        <v>-1.8080667593880495E-2</v>
      </c>
      <c r="I35" s="22" t="s">
        <v>206</v>
      </c>
      <c r="J35" s="22">
        <v>12.48</v>
      </c>
      <c r="K35" s="24">
        <f t="shared" si="2"/>
        <v>-8.0064051240991141E-4</v>
      </c>
      <c r="L35" s="22"/>
      <c r="M35" s="22"/>
      <c r="N35" s="22"/>
      <c r="O35" s="23">
        <f t="shared" si="3"/>
        <v>-4.4294461995187341E-3</v>
      </c>
    </row>
    <row r="36" spans="1:15" s="21" customFormat="1" ht="18.75" x14ac:dyDescent="0.3">
      <c r="A36" s="22" t="s">
        <v>212</v>
      </c>
      <c r="B36" s="22">
        <v>72487.460000000006</v>
      </c>
      <c r="C36" s="23">
        <f t="shared" si="0"/>
        <v>-1.0657944392087448E-2</v>
      </c>
      <c r="D36" s="24">
        <v>-6.9492703266160749E-4</v>
      </c>
      <c r="E36" s="22" t="s">
        <v>212</v>
      </c>
      <c r="F36" s="22">
        <v>14.38</v>
      </c>
      <c r="G36" s="23">
        <f t="shared" si="1"/>
        <v>-6.9492703266160749E-4</v>
      </c>
      <c r="I36" s="22" t="s">
        <v>212</v>
      </c>
      <c r="J36" s="22">
        <v>12.49</v>
      </c>
      <c r="K36" s="24">
        <f t="shared" si="2"/>
        <v>-2.8771384136858424E-2</v>
      </c>
      <c r="L36" s="22"/>
      <c r="M36" s="22"/>
      <c r="N36" s="22"/>
      <c r="O36" s="23">
        <f t="shared" si="3"/>
        <v>-2.2875328144977093E-2</v>
      </c>
    </row>
    <row r="37" spans="1:15" s="21" customFormat="1" ht="18.75" x14ac:dyDescent="0.3">
      <c r="A37" s="22" t="s">
        <v>216</v>
      </c>
      <c r="B37" s="22">
        <v>73268.350000000006</v>
      </c>
      <c r="C37" s="23">
        <f t="shared" si="0"/>
        <v>9.9547639799593135E-3</v>
      </c>
      <c r="D37" s="24">
        <v>-6.9013112491372874E-3</v>
      </c>
      <c r="E37" s="22" t="s">
        <v>216</v>
      </c>
      <c r="F37" s="22">
        <v>14.39</v>
      </c>
      <c r="G37" s="23">
        <f t="shared" si="1"/>
        <v>-6.9013112491372874E-3</v>
      </c>
      <c r="I37" s="22" t="s">
        <v>216</v>
      </c>
      <c r="J37" s="22">
        <v>12.86</v>
      </c>
      <c r="K37" s="24">
        <f t="shared" si="2"/>
        <v>2.4701195219123395E-2</v>
      </c>
      <c r="L37" s="22"/>
      <c r="M37" s="22"/>
      <c r="N37" s="22"/>
      <c r="O37" s="23">
        <f t="shared" si="3"/>
        <v>1.8064668860788651E-2</v>
      </c>
    </row>
    <row r="38" spans="1:15" s="21" customFormat="1" ht="18.75" x14ac:dyDescent="0.3">
      <c r="A38" s="22" t="s">
        <v>220</v>
      </c>
      <c r="B38" s="22">
        <v>72546.17</v>
      </c>
      <c r="C38" s="23">
        <f t="shared" si="0"/>
        <v>-7.4428613314211356E-3</v>
      </c>
      <c r="D38" s="24">
        <v>5.5517002081888478E-3</v>
      </c>
      <c r="E38" s="22" t="s">
        <v>220</v>
      </c>
      <c r="F38" s="22">
        <v>14.49</v>
      </c>
      <c r="G38" s="23">
        <f t="shared" si="1"/>
        <v>5.5517002081888478E-3</v>
      </c>
      <c r="I38" s="22" t="s">
        <v>220</v>
      </c>
      <c r="J38" s="22">
        <v>12.55</v>
      </c>
      <c r="K38" s="24">
        <f t="shared" si="2"/>
        <v>-1.953125E-2</v>
      </c>
      <c r="L38" s="22"/>
      <c r="M38" s="22"/>
      <c r="N38" s="22"/>
      <c r="O38" s="23">
        <f t="shared" si="3"/>
        <v>-1.4263830456280343E-2</v>
      </c>
    </row>
    <row r="39" spans="1:15" s="21" customFormat="1" ht="18.75" x14ac:dyDescent="0.3">
      <c r="A39" s="22" t="s">
        <v>226</v>
      </c>
      <c r="B39" s="22">
        <v>73090.17</v>
      </c>
      <c r="C39" s="23">
        <f t="shared" si="0"/>
        <v>1.1426365245982062E-2</v>
      </c>
      <c r="D39" s="24">
        <v>1.5503875968992276E-2</v>
      </c>
      <c r="E39" s="22" t="s">
        <v>226</v>
      </c>
      <c r="F39" s="22">
        <v>14.41</v>
      </c>
      <c r="G39" s="23">
        <f t="shared" si="1"/>
        <v>1.5503875968992276E-2</v>
      </c>
      <c r="I39" s="22" t="s">
        <v>226</v>
      </c>
      <c r="J39" s="22">
        <v>12.8</v>
      </c>
      <c r="K39" s="24">
        <f t="shared" si="2"/>
        <v>3.9215686274509665E-3</v>
      </c>
      <c r="L39" s="22"/>
      <c r="M39" s="22"/>
      <c r="N39" s="22"/>
      <c r="O39" s="23">
        <f t="shared" si="3"/>
        <v>6.3538531691746409E-3</v>
      </c>
    </row>
    <row r="40" spans="1:15" s="21" customFormat="1" ht="18.75" x14ac:dyDescent="0.3">
      <c r="A40" s="22" t="s">
        <v>230</v>
      </c>
      <c r="B40" s="22">
        <v>72264.45</v>
      </c>
      <c r="C40" s="23">
        <f t="shared" si="0"/>
        <v>4.0774762164588196E-3</v>
      </c>
      <c r="D40" s="24">
        <v>1.0683760683760646E-2</v>
      </c>
      <c r="E40" s="22" t="s">
        <v>230</v>
      </c>
      <c r="F40" s="22">
        <v>14.19</v>
      </c>
      <c r="G40" s="23">
        <f t="shared" si="1"/>
        <v>1.0683760683760646E-2</v>
      </c>
      <c r="I40" s="22" t="s">
        <v>230</v>
      </c>
      <c r="J40" s="22">
        <v>12.75</v>
      </c>
      <c r="K40" s="24">
        <f t="shared" si="2"/>
        <v>-2.0737327188940058E-2</v>
      </c>
      <c r="L40" s="22"/>
      <c r="M40" s="22"/>
      <c r="N40" s="22"/>
      <c r="O40" s="23">
        <f t="shared" si="3"/>
        <v>-1.4138898735672912E-2</v>
      </c>
    </row>
    <row r="41" spans="1:15" s="21" customFormat="1" ht="18.75" x14ac:dyDescent="0.3">
      <c r="A41" s="22" t="s">
        <v>234</v>
      </c>
      <c r="B41" s="22">
        <v>71970.990000000005</v>
      </c>
      <c r="C41" s="23">
        <f t="shared" si="0"/>
        <v>-1.0033775581856696E-2</v>
      </c>
      <c r="D41" s="24">
        <v>-2.8373702422145319E-2</v>
      </c>
      <c r="E41" s="22" t="s">
        <v>234</v>
      </c>
      <c r="F41" s="22">
        <v>14.04</v>
      </c>
      <c r="G41" s="23">
        <f t="shared" si="1"/>
        <v>-2.8373702422145319E-2</v>
      </c>
      <c r="I41" s="22" t="s">
        <v>234</v>
      </c>
      <c r="J41" s="22">
        <v>13.02</v>
      </c>
      <c r="K41" s="24">
        <f t="shared" si="2"/>
        <v>1.7187499999999911E-2</v>
      </c>
      <c r="L41" s="22"/>
      <c r="M41" s="22"/>
      <c r="N41" s="22"/>
      <c r="O41" s="23">
        <f t="shared" si="3"/>
        <v>7.6196474913494136E-3</v>
      </c>
    </row>
    <row r="42" spans="1:15" s="21" customFormat="1" ht="18.75" x14ac:dyDescent="0.3">
      <c r="A42" s="22" t="s">
        <v>239</v>
      </c>
      <c r="B42" s="22">
        <v>72700.45</v>
      </c>
      <c r="C42" s="23">
        <f t="shared" si="0"/>
        <v>-1.9412940863547945E-2</v>
      </c>
      <c r="D42" s="24">
        <v>-2.6280323450134757E-2</v>
      </c>
      <c r="E42" s="22" t="s">
        <v>239</v>
      </c>
      <c r="F42" s="22">
        <v>14.45</v>
      </c>
      <c r="G42" s="23">
        <f t="shared" si="1"/>
        <v>-2.6280323450134757E-2</v>
      </c>
      <c r="I42" s="22" t="s">
        <v>239</v>
      </c>
      <c r="J42" s="22">
        <v>12.8</v>
      </c>
      <c r="K42" s="24">
        <f t="shared" si="2"/>
        <v>-2.2154316271963292E-2</v>
      </c>
      <c r="L42" s="22"/>
      <c r="M42" s="22"/>
      <c r="N42" s="22"/>
      <c r="O42" s="23">
        <f t="shared" si="3"/>
        <v>-2.30207777793793E-2</v>
      </c>
    </row>
    <row r="43" spans="1:15" s="21" customFormat="1" ht="18.75" x14ac:dyDescent="0.3">
      <c r="A43" s="22" t="s">
        <v>244</v>
      </c>
      <c r="B43" s="22">
        <v>74139.72</v>
      </c>
      <c r="C43" s="23">
        <f t="shared" si="0"/>
        <v>1.091023201526653E-3</v>
      </c>
      <c r="D43" s="24">
        <v>1.2969283276450527E-2</v>
      </c>
      <c r="E43" s="22" t="s">
        <v>244</v>
      </c>
      <c r="F43" s="22">
        <v>14.84</v>
      </c>
      <c r="G43" s="23">
        <f t="shared" si="1"/>
        <v>1.2969283276450527E-2</v>
      </c>
      <c r="I43" s="22" t="s">
        <v>244</v>
      </c>
      <c r="J43" s="22">
        <v>13.09</v>
      </c>
      <c r="K43" s="24">
        <f t="shared" si="2"/>
        <v>1.0810810810810922E-2</v>
      </c>
      <c r="L43" s="22"/>
      <c r="M43" s="22"/>
      <c r="N43" s="22"/>
      <c r="O43" s="23">
        <f t="shared" si="3"/>
        <v>1.126409002859524E-2</v>
      </c>
    </row>
    <row r="44" spans="1:15" s="21" customFormat="1" ht="18.75" x14ac:dyDescent="0.3">
      <c r="A44" s="22" t="s">
        <v>248</v>
      </c>
      <c r="B44" s="22">
        <v>74058.92</v>
      </c>
      <c r="C44" s="23">
        <f t="shared" si="0"/>
        <v>-1.3275821405208665E-3</v>
      </c>
      <c r="D44" s="24">
        <v>3.0239099859352914E-2</v>
      </c>
      <c r="E44" s="22" t="s">
        <v>248</v>
      </c>
      <c r="F44" s="22">
        <v>14.65</v>
      </c>
      <c r="G44" s="23">
        <f t="shared" si="1"/>
        <v>3.0239099859352914E-2</v>
      </c>
      <c r="I44" s="22" t="s">
        <v>248</v>
      </c>
      <c r="J44" s="22">
        <v>12.95</v>
      </c>
      <c r="K44" s="24">
        <f t="shared" si="2"/>
        <v>4.6547711404187897E-3</v>
      </c>
      <c r="L44" s="22"/>
      <c r="M44" s="22"/>
      <c r="N44" s="22"/>
      <c r="O44" s="23">
        <f t="shared" si="3"/>
        <v>1.0027480171394956E-2</v>
      </c>
    </row>
    <row r="45" spans="1:15" s="21" customFormat="1" ht="18.75" x14ac:dyDescent="0.3">
      <c r="A45" s="22" t="s">
        <v>253</v>
      </c>
      <c r="B45" s="22">
        <v>74157.37</v>
      </c>
      <c r="C45" s="23">
        <f t="shared" si="0"/>
        <v>-4.4197223177652178E-3</v>
      </c>
      <c r="D45" s="24">
        <v>-9.0592334494772331E-3</v>
      </c>
      <c r="E45" s="22" t="s">
        <v>253</v>
      </c>
      <c r="F45" s="22">
        <v>14.22</v>
      </c>
      <c r="G45" s="23">
        <f t="shared" si="1"/>
        <v>-9.0592334494772331E-3</v>
      </c>
      <c r="I45" s="22" t="s">
        <v>253</v>
      </c>
      <c r="J45" s="22">
        <v>12.89</v>
      </c>
      <c r="K45" s="24">
        <f t="shared" si="2"/>
        <v>-1.6030534351144987E-2</v>
      </c>
      <c r="L45" s="22"/>
      <c r="M45" s="22"/>
      <c r="N45" s="22"/>
      <c r="O45" s="23">
        <f t="shared" si="3"/>
        <v>-1.456656116179476E-2</v>
      </c>
    </row>
    <row r="46" spans="1:15" s="21" customFormat="1" ht="18.75" x14ac:dyDescent="0.3">
      <c r="A46" s="22" t="s">
        <v>256</v>
      </c>
      <c r="B46" s="22">
        <v>74486.58</v>
      </c>
      <c r="C46" s="23">
        <f t="shared" si="0"/>
        <v>-4.3223997598451636E-4</v>
      </c>
      <c r="D46" s="24">
        <v>1.0563380281690238E-2</v>
      </c>
      <c r="E46" s="22" t="s">
        <v>256</v>
      </c>
      <c r="F46" s="22">
        <v>14.35</v>
      </c>
      <c r="G46" s="23">
        <f t="shared" si="1"/>
        <v>1.0563380281690238E-2</v>
      </c>
      <c r="I46" s="22" t="s">
        <v>256</v>
      </c>
      <c r="J46" s="22">
        <v>13.1</v>
      </c>
      <c r="K46" s="24">
        <f t="shared" si="2"/>
        <v>-1.8726591760299671E-2</v>
      </c>
      <c r="L46" s="22"/>
      <c r="M46" s="22"/>
      <c r="N46" s="22"/>
      <c r="O46" s="23">
        <f t="shared" si="3"/>
        <v>-1.2575697631481791E-2</v>
      </c>
    </row>
    <row r="47" spans="1:15" s="21" customFormat="1" ht="18.75" x14ac:dyDescent="0.3">
      <c r="A47" s="22" t="s">
        <v>261</v>
      </c>
      <c r="B47" s="22">
        <v>74518.789999999994</v>
      </c>
      <c r="C47" s="23">
        <f t="shared" si="0"/>
        <v>-1.0164273263176815E-3</v>
      </c>
      <c r="D47" s="24">
        <v>-3.5087719298245723E-3</v>
      </c>
      <c r="E47" s="22" t="s">
        <v>261</v>
      </c>
      <c r="F47" s="22">
        <v>14.2</v>
      </c>
      <c r="G47" s="23">
        <f t="shared" si="1"/>
        <v>-3.5087719298245723E-3</v>
      </c>
      <c r="I47" s="22" t="s">
        <v>261</v>
      </c>
      <c r="J47" s="22">
        <v>13.35</v>
      </c>
      <c r="K47" s="24">
        <f t="shared" si="2"/>
        <v>2.8505392912172578E-2</v>
      </c>
      <c r="L47" s="22"/>
      <c r="M47" s="22"/>
      <c r="N47" s="22"/>
      <c r="O47" s="23">
        <f t="shared" si="3"/>
        <v>2.1782418295353177E-2</v>
      </c>
    </row>
    <row r="48" spans="1:15" s="21" customFormat="1" ht="18.75" x14ac:dyDescent="0.3">
      <c r="A48" s="22" t="s">
        <v>264</v>
      </c>
      <c r="B48" s="22">
        <v>74594.61</v>
      </c>
      <c r="C48" s="23">
        <f t="shared" si="0"/>
        <v>1.5759434445284493E-2</v>
      </c>
      <c r="D48" s="24">
        <v>4.933726067746691E-2</v>
      </c>
      <c r="E48" s="22" t="s">
        <v>264</v>
      </c>
      <c r="F48" s="22">
        <v>14.25</v>
      </c>
      <c r="G48" s="23">
        <f t="shared" si="1"/>
        <v>4.933726067746691E-2</v>
      </c>
      <c r="I48" s="22" t="s">
        <v>264</v>
      </c>
      <c r="J48" s="22">
        <v>12.98</v>
      </c>
      <c r="K48" s="24">
        <f t="shared" si="2"/>
        <v>5.9591836734693926E-2</v>
      </c>
      <c r="L48" s="22"/>
      <c r="M48" s="22"/>
      <c r="N48" s="22"/>
      <c r="O48" s="23">
        <f t="shared" si="3"/>
        <v>5.7438375762676255E-2</v>
      </c>
    </row>
    <row r="49" spans="1:15" s="21" customFormat="1" ht="18.75" x14ac:dyDescent="0.3">
      <c r="A49" s="22" t="s">
        <v>268</v>
      </c>
      <c r="B49" s="22">
        <v>73437.279999999999</v>
      </c>
      <c r="C49" s="23">
        <f t="shared" si="0"/>
        <v>1.2763303733089648E-2</v>
      </c>
      <c r="D49" s="24">
        <v>3.9020657995409325E-2</v>
      </c>
      <c r="E49" s="22" t="s">
        <v>268</v>
      </c>
      <c r="F49" s="22">
        <v>13.58</v>
      </c>
      <c r="G49" s="23">
        <f t="shared" si="1"/>
        <v>3.9020657995409325E-2</v>
      </c>
      <c r="I49" s="22" t="s">
        <v>268</v>
      </c>
      <c r="J49" s="22">
        <v>12.25</v>
      </c>
      <c r="K49" s="24">
        <f t="shared" si="2"/>
        <v>1.6597510373443924E-2</v>
      </c>
      <c r="L49" s="22"/>
      <c r="M49" s="22"/>
      <c r="N49" s="22"/>
      <c r="O49" s="23">
        <f t="shared" si="3"/>
        <v>2.1306371374056658E-2</v>
      </c>
    </row>
    <row r="50" spans="1:15" s="21" customFormat="1" ht="18.75" x14ac:dyDescent="0.3">
      <c r="A50" s="22" t="s">
        <v>274</v>
      </c>
      <c r="B50" s="22">
        <v>72511.789999999994</v>
      </c>
      <c r="C50" s="23">
        <f t="shared" si="0"/>
        <v>2.3793323947969292E-2</v>
      </c>
      <c r="D50" s="24">
        <v>4.9799196787148725E-2</v>
      </c>
      <c r="E50" s="22" t="s">
        <v>274</v>
      </c>
      <c r="F50" s="22">
        <v>13.07</v>
      </c>
      <c r="G50" s="23">
        <f t="shared" si="1"/>
        <v>4.9799196787148725E-2</v>
      </c>
      <c r="I50" s="22" t="s">
        <v>274</v>
      </c>
      <c r="J50" s="22">
        <v>12.05</v>
      </c>
      <c r="K50" s="24">
        <f t="shared" si="2"/>
        <v>2.5531914893617058E-2</v>
      </c>
      <c r="L50" s="22"/>
      <c r="M50" s="22"/>
      <c r="N50" s="22"/>
      <c r="O50" s="23">
        <f t="shared" si="3"/>
        <v>3.0628044091258709E-2</v>
      </c>
    </row>
    <row r="51" spans="1:15" s="21" customFormat="1" ht="18.75" x14ac:dyDescent="0.3">
      <c r="A51" s="22" t="s">
        <v>280</v>
      </c>
      <c r="B51" s="22">
        <v>70826.59</v>
      </c>
      <c r="C51" s="23">
        <f t="shared" si="0"/>
        <v>-2.2746824878092764E-2</v>
      </c>
      <c r="D51" s="24">
        <v>-2.6583268178264285E-2</v>
      </c>
      <c r="E51" s="22" t="s">
        <v>280</v>
      </c>
      <c r="F51" s="22">
        <v>12.45</v>
      </c>
      <c r="G51" s="23">
        <f t="shared" si="1"/>
        <v>-2.6583268178264285E-2</v>
      </c>
      <c r="I51" s="22" t="s">
        <v>280</v>
      </c>
      <c r="J51" s="22">
        <v>11.75</v>
      </c>
      <c r="K51" s="24">
        <f t="shared" si="2"/>
        <v>-2.4896265560165998E-2</v>
      </c>
      <c r="L51" s="22"/>
      <c r="M51" s="22"/>
      <c r="N51" s="22"/>
      <c r="O51" s="23">
        <f t="shared" si="3"/>
        <v>-2.5250536109966637E-2</v>
      </c>
    </row>
    <row r="52" spans="1:15" s="21" customFormat="1" ht="18.75" x14ac:dyDescent="0.3">
      <c r="A52" s="22" t="s">
        <v>285</v>
      </c>
      <c r="B52" s="22">
        <v>72475.17</v>
      </c>
      <c r="C52" s="23">
        <f t="shared" si="0"/>
        <v>4.2891603261607791E-3</v>
      </c>
      <c r="D52" s="24">
        <v>-4.1947565543071219E-2</v>
      </c>
      <c r="E52" s="22" t="s">
        <v>285</v>
      </c>
      <c r="F52" s="22">
        <v>12.79</v>
      </c>
      <c r="G52" s="23">
        <f t="shared" si="1"/>
        <v>-4.1947565543071219E-2</v>
      </c>
      <c r="I52" s="22" t="s">
        <v>285</v>
      </c>
      <c r="J52" s="22">
        <v>12.05</v>
      </c>
      <c r="K52" s="24">
        <f t="shared" si="2"/>
        <v>5.2401746724890952E-2</v>
      </c>
      <c r="L52" s="22"/>
      <c r="M52" s="22"/>
      <c r="N52" s="22"/>
      <c r="O52" s="23">
        <f t="shared" si="3"/>
        <v>3.2588391148618896E-2</v>
      </c>
    </row>
    <row r="53" spans="1:15" s="21" customFormat="1" ht="18.75" x14ac:dyDescent="0.3">
      <c r="A53" s="22" t="s">
        <v>290</v>
      </c>
      <c r="B53" s="22">
        <v>72165.64</v>
      </c>
      <c r="C53" s="23">
        <f t="shared" si="0"/>
        <v>-1.0490096830291895E-2</v>
      </c>
      <c r="D53" s="24">
        <v>-1.6212232866617549E-2</v>
      </c>
      <c r="E53" s="22" t="s">
        <v>290</v>
      </c>
      <c r="F53" s="22">
        <v>13.35</v>
      </c>
      <c r="G53" s="23">
        <f t="shared" si="1"/>
        <v>-1.6212232866617549E-2</v>
      </c>
      <c r="I53" s="22" t="s">
        <v>290</v>
      </c>
      <c r="J53" s="22">
        <v>11.45</v>
      </c>
      <c r="K53" s="24">
        <f t="shared" si="2"/>
        <v>-6.2244062244062315E-2</v>
      </c>
      <c r="L53" s="22"/>
      <c r="M53" s="22"/>
      <c r="N53" s="22"/>
      <c r="O53" s="23">
        <f t="shared" si="3"/>
        <v>-5.2577378074798918E-2</v>
      </c>
    </row>
    <row r="54" spans="1:15" s="21" customFormat="1" ht="18.75" x14ac:dyDescent="0.3">
      <c r="A54" s="22" t="s">
        <v>296</v>
      </c>
      <c r="B54" s="22">
        <v>72930.69</v>
      </c>
      <c r="C54" s="23">
        <f t="shared" si="0"/>
        <v>-1.9262771752614483E-2</v>
      </c>
      <c r="D54" s="24">
        <v>-3.0021443888491817E-2</v>
      </c>
      <c r="E54" s="22" t="s">
        <v>296</v>
      </c>
      <c r="F54" s="22">
        <v>13.57</v>
      </c>
      <c r="G54" s="23">
        <f t="shared" si="1"/>
        <v>-3.0021443888491817E-2</v>
      </c>
      <c r="I54" s="22" t="s">
        <v>296</v>
      </c>
      <c r="J54" s="22">
        <v>12.21</v>
      </c>
      <c r="K54" s="24">
        <f t="shared" si="2"/>
        <v>-3.0952380952380842E-2</v>
      </c>
      <c r="L54" s="22"/>
      <c r="M54" s="22"/>
      <c r="N54" s="22"/>
      <c r="O54" s="23">
        <f t="shared" si="3"/>
        <v>-3.075688416896415E-2</v>
      </c>
    </row>
    <row r="55" spans="1:15" s="21" customFormat="1" ht="18.75" x14ac:dyDescent="0.3">
      <c r="A55" s="22" t="s">
        <v>301</v>
      </c>
      <c r="B55" s="22">
        <v>74363.13</v>
      </c>
      <c r="C55" s="23">
        <f t="shared" si="0"/>
        <v>2.6904000945662032E-2</v>
      </c>
      <c r="D55" s="24">
        <v>0.12459807073954998</v>
      </c>
      <c r="E55" s="22" t="s">
        <v>301</v>
      </c>
      <c r="F55" s="22">
        <v>13.99</v>
      </c>
      <c r="G55" s="23">
        <f t="shared" si="1"/>
        <v>0.12459807073954998</v>
      </c>
      <c r="I55" s="22" t="s">
        <v>301</v>
      </c>
      <c r="J55" s="22">
        <v>12.6</v>
      </c>
      <c r="K55" s="24">
        <f t="shared" si="2"/>
        <v>5.8823529411764719E-2</v>
      </c>
      <c r="L55" s="22"/>
      <c r="M55" s="22"/>
      <c r="N55" s="22"/>
      <c r="O55" s="23">
        <f t="shared" si="3"/>
        <v>7.2636183090599632E-2</v>
      </c>
    </row>
    <row r="56" spans="1:15" s="21" customFormat="1" ht="18.75" x14ac:dyDescent="0.3">
      <c r="A56" s="22" t="s">
        <v>307</v>
      </c>
      <c r="B56" s="22">
        <v>72414.880000000005</v>
      </c>
      <c r="C56" s="23">
        <f t="shared" si="0"/>
        <v>-2.5513253189745289E-2</v>
      </c>
      <c r="D56" s="24">
        <v>-5.97127739984884E-2</v>
      </c>
      <c r="E56" s="22" t="s">
        <v>307</v>
      </c>
      <c r="F56" s="22">
        <v>12.44</v>
      </c>
      <c r="G56" s="23">
        <f t="shared" si="1"/>
        <v>-5.97127739984884E-2</v>
      </c>
      <c r="I56" s="22" t="s">
        <v>307</v>
      </c>
      <c r="J56" s="22">
        <v>11.9</v>
      </c>
      <c r="K56" s="24">
        <f t="shared" si="2"/>
        <v>-3.3306255077172997E-2</v>
      </c>
      <c r="L56" s="22"/>
      <c r="M56" s="22"/>
      <c r="N56" s="22"/>
      <c r="O56" s="23">
        <f t="shared" si="3"/>
        <v>-3.8851624050649236E-2</v>
      </c>
    </row>
    <row r="57" spans="1:15" s="21" customFormat="1" ht="18.75" x14ac:dyDescent="0.3">
      <c r="A57" s="22" t="s">
        <v>313</v>
      </c>
      <c r="B57" s="22">
        <v>74310.789999999994</v>
      </c>
      <c r="C57" s="23">
        <f t="shared" si="0"/>
        <v>5.3488155314798114E-3</v>
      </c>
      <c r="D57" s="24">
        <v>3.0326004548901775E-3</v>
      </c>
      <c r="E57" s="22" t="s">
        <v>313</v>
      </c>
      <c r="F57" s="22">
        <v>13.23</v>
      </c>
      <c r="G57" s="23">
        <f t="shared" si="1"/>
        <v>3.0326004548901775E-3</v>
      </c>
      <c r="I57" s="22" t="s">
        <v>313</v>
      </c>
      <c r="J57" s="22">
        <v>12.31</v>
      </c>
      <c r="K57" s="24">
        <f t="shared" si="2"/>
        <v>8.1300813008122752E-4</v>
      </c>
      <c r="L57" s="22"/>
      <c r="M57" s="22"/>
      <c r="N57" s="22"/>
      <c r="O57" s="23">
        <f t="shared" si="3"/>
        <v>1.279122518291107E-3</v>
      </c>
    </row>
    <row r="58" spans="1:15" s="21" customFormat="1" ht="18.75" x14ac:dyDescent="0.3">
      <c r="A58" s="22" t="s">
        <v>319</v>
      </c>
      <c r="B58" s="22">
        <v>73915.429999999993</v>
      </c>
      <c r="C58" s="23">
        <f t="shared" si="0"/>
        <v>1.2420123933030158E-3</v>
      </c>
      <c r="D58" s="24">
        <v>-4.834054834054835E-2</v>
      </c>
      <c r="E58" s="22" t="s">
        <v>319</v>
      </c>
      <c r="F58" s="22">
        <v>13.19</v>
      </c>
      <c r="G58" s="23">
        <f t="shared" si="1"/>
        <v>-4.834054834054835E-2</v>
      </c>
      <c r="I58" s="22" t="s">
        <v>319</v>
      </c>
      <c r="J58" s="22">
        <v>12.3</v>
      </c>
      <c r="K58" s="24">
        <f t="shared" si="2"/>
        <v>4.0816326530612734E-3</v>
      </c>
      <c r="L58" s="22"/>
      <c r="M58" s="22"/>
      <c r="N58" s="22"/>
      <c r="O58" s="23">
        <f t="shared" si="3"/>
        <v>-6.9270253555967463E-3</v>
      </c>
    </row>
    <row r="59" spans="1:15" s="21" customFormat="1" ht="18.75" x14ac:dyDescent="0.3">
      <c r="A59" s="22" t="s">
        <v>323</v>
      </c>
      <c r="B59" s="22">
        <v>73823.740000000005</v>
      </c>
      <c r="C59" s="23">
        <f t="shared" si="0"/>
        <v>-6.5234806951399715E-3</v>
      </c>
      <c r="D59" s="24">
        <v>7.2202166064982976E-4</v>
      </c>
      <c r="E59" s="22" t="s">
        <v>323</v>
      </c>
      <c r="F59" s="22">
        <v>13.86</v>
      </c>
      <c r="G59" s="23">
        <f t="shared" si="1"/>
        <v>7.2202166064982976E-4</v>
      </c>
      <c r="I59" s="22" t="s">
        <v>323</v>
      </c>
      <c r="J59" s="22">
        <v>12.25</v>
      </c>
      <c r="K59" s="24">
        <f t="shared" si="2"/>
        <v>-3.5433070866141669E-2</v>
      </c>
      <c r="L59" s="22"/>
      <c r="M59" s="22"/>
      <c r="N59" s="22"/>
      <c r="O59" s="23">
        <f t="shared" si="3"/>
        <v>-2.7840501435515454E-2</v>
      </c>
    </row>
    <row r="60" spans="1:15" s="21" customFormat="1" ht="18.75" x14ac:dyDescent="0.3">
      <c r="A60" s="22" t="s">
        <v>327</v>
      </c>
      <c r="B60" s="22">
        <v>74308.490000000005</v>
      </c>
      <c r="C60" s="23">
        <f t="shared" si="0"/>
        <v>-6.575372060524276E-3</v>
      </c>
      <c r="D60" s="24">
        <v>-2.4647887323943629E-2</v>
      </c>
      <c r="E60" s="22" t="s">
        <v>327</v>
      </c>
      <c r="F60" s="22">
        <v>13.85</v>
      </c>
      <c r="G60" s="23">
        <f t="shared" si="1"/>
        <v>-2.4647887323943629E-2</v>
      </c>
      <c r="I60" s="22" t="s">
        <v>327</v>
      </c>
      <c r="J60" s="22">
        <v>12.7</v>
      </c>
      <c r="K60" s="24">
        <f t="shared" si="2"/>
        <v>-7.812500000000111E-3</v>
      </c>
      <c r="L60" s="22"/>
      <c r="M60" s="22"/>
      <c r="N60" s="22"/>
      <c r="O60" s="23">
        <f t="shared" si="3"/>
        <v>-1.134793133802825E-2</v>
      </c>
    </row>
    <row r="61" spans="1:15" s="21" customFormat="1" ht="18.75" x14ac:dyDescent="0.3">
      <c r="A61" s="22" t="s">
        <v>331</v>
      </c>
      <c r="B61" s="22">
        <v>74800.33</v>
      </c>
      <c r="C61" s="23">
        <f t="shared" si="0"/>
        <v>-1.5470470759667898E-2</v>
      </c>
      <c r="D61" s="24">
        <v>-5.2701801200800591E-2</v>
      </c>
      <c r="E61" s="22" t="s">
        <v>331</v>
      </c>
      <c r="F61" s="22">
        <v>14.2</v>
      </c>
      <c r="G61" s="23">
        <f t="shared" si="1"/>
        <v>-5.2701801200800591E-2</v>
      </c>
      <c r="I61" s="22" t="s">
        <v>331</v>
      </c>
      <c r="J61" s="22">
        <v>12.8</v>
      </c>
      <c r="K61" s="24">
        <f t="shared" si="2"/>
        <v>-3.5418236623963706E-2</v>
      </c>
      <c r="L61" s="22"/>
      <c r="M61" s="22"/>
      <c r="N61" s="22"/>
      <c r="O61" s="23">
        <f t="shared" si="3"/>
        <v>-3.9047785185099451E-2</v>
      </c>
    </row>
    <row r="62" spans="1:15" s="21" customFormat="1" ht="18.75" x14ac:dyDescent="0.3">
      <c r="A62" s="22" t="s">
        <v>334</v>
      </c>
      <c r="B62" s="22">
        <v>75975.710000000006</v>
      </c>
      <c r="C62" s="23">
        <f t="shared" si="0"/>
        <v>1.045636581996412E-3</v>
      </c>
      <c r="D62" s="24">
        <v>1.903467029231809E-2</v>
      </c>
      <c r="E62" s="22" t="s">
        <v>334</v>
      </c>
      <c r="F62" s="22">
        <v>14.99</v>
      </c>
      <c r="G62" s="23">
        <f t="shared" si="1"/>
        <v>1.903467029231809E-2</v>
      </c>
      <c r="I62" s="22" t="s">
        <v>334</v>
      </c>
      <c r="J62" s="22">
        <v>13.27</v>
      </c>
      <c r="K62" s="24">
        <f t="shared" si="2"/>
        <v>1.920122887864828E-2</v>
      </c>
      <c r="L62" s="22"/>
      <c r="M62" s="22"/>
      <c r="N62" s="22"/>
      <c r="O62" s="23">
        <f t="shared" si="3"/>
        <v>1.916625157551894E-2</v>
      </c>
    </row>
    <row r="63" spans="1:15" s="21" customFormat="1" ht="18.75" x14ac:dyDescent="0.3">
      <c r="A63" s="22" t="s">
        <v>338</v>
      </c>
      <c r="B63" s="22">
        <v>75896.350000000006</v>
      </c>
      <c r="C63" s="23">
        <f t="shared" si="0"/>
        <v>-1.0105237786374066E-2</v>
      </c>
      <c r="D63" s="24">
        <v>-2.6472534745201726E-2</v>
      </c>
      <c r="E63" s="22" t="s">
        <v>338</v>
      </c>
      <c r="F63" s="22">
        <v>14.71</v>
      </c>
      <c r="G63" s="23">
        <f t="shared" si="1"/>
        <v>-2.6472534745201726E-2</v>
      </c>
      <c r="I63" s="22" t="s">
        <v>338</v>
      </c>
      <c r="J63" s="22">
        <v>13.02</v>
      </c>
      <c r="K63" s="24">
        <f t="shared" si="2"/>
        <v>-2.3988005997001571E-2</v>
      </c>
      <c r="L63" s="22"/>
      <c r="M63" s="22"/>
      <c r="N63" s="22"/>
      <c r="O63" s="23">
        <f t="shared" si="3"/>
        <v>-2.4509757034123603E-2</v>
      </c>
    </row>
    <row r="64" spans="1:15" s="21" customFormat="1" ht="18.75" x14ac:dyDescent="0.3">
      <c r="A64" s="22" t="s">
        <v>342</v>
      </c>
      <c r="B64" s="22">
        <v>76671.13</v>
      </c>
      <c r="C64" s="23">
        <f t="shared" si="0"/>
        <v>4.2035258851353952E-3</v>
      </c>
      <c r="D64" s="24">
        <v>-9.8296199213631086E-3</v>
      </c>
      <c r="E64" s="22" t="s">
        <v>342</v>
      </c>
      <c r="F64" s="22">
        <v>15.11</v>
      </c>
      <c r="G64" s="23">
        <f t="shared" si="1"/>
        <v>-9.8296199213631086E-3</v>
      </c>
      <c r="I64" s="22" t="s">
        <v>342</v>
      </c>
      <c r="J64" s="22">
        <v>13.34</v>
      </c>
      <c r="K64" s="24">
        <f t="shared" si="2"/>
        <v>-7.4906367041194244E-4</v>
      </c>
      <c r="L64" s="22"/>
      <c r="M64" s="22"/>
      <c r="N64" s="22"/>
      <c r="O64" s="23">
        <f t="shared" si="3"/>
        <v>-2.655980483111687E-3</v>
      </c>
    </row>
    <row r="65" spans="1:15" s="21" customFormat="1" ht="18.75" x14ac:dyDescent="0.3">
      <c r="A65" s="22" t="s">
        <v>347</v>
      </c>
      <c r="B65" s="22">
        <v>76350.19</v>
      </c>
      <c r="C65" s="23">
        <f t="shared" si="0"/>
        <v>1.2425687675342356E-2</v>
      </c>
      <c r="D65" s="24">
        <v>3.8095238095238182E-2</v>
      </c>
      <c r="E65" s="22" t="s">
        <v>347</v>
      </c>
      <c r="F65" s="22">
        <v>15.26</v>
      </c>
      <c r="G65" s="23">
        <f t="shared" si="1"/>
        <v>3.8095238095238182E-2</v>
      </c>
      <c r="I65" s="22" t="s">
        <v>347</v>
      </c>
      <c r="J65" s="22">
        <v>13.35</v>
      </c>
      <c r="K65" s="24">
        <f t="shared" si="2"/>
        <v>3.759398496240518E-3</v>
      </c>
      <c r="L65" s="22"/>
      <c r="M65" s="22"/>
      <c r="N65" s="22"/>
      <c r="O65" s="23">
        <f t="shared" si="3"/>
        <v>1.0969924812030027E-2</v>
      </c>
    </row>
    <row r="66" spans="1:15" s="21" customFormat="1" ht="18.75" x14ac:dyDescent="0.3">
      <c r="A66" s="22" t="s">
        <v>350</v>
      </c>
      <c r="B66" s="22">
        <v>75413.13</v>
      </c>
      <c r="C66" s="23">
        <f t="shared" si="0"/>
        <v>-1.2794521204269826E-2</v>
      </c>
      <c r="D66" s="24">
        <v>-3.4799737360472816E-2</v>
      </c>
      <c r="E66" s="22" t="s">
        <v>350</v>
      </c>
      <c r="F66" s="22">
        <v>14.7</v>
      </c>
      <c r="G66" s="23">
        <f t="shared" si="1"/>
        <v>-3.4799737360472816E-2</v>
      </c>
      <c r="I66" s="22" t="s">
        <v>350</v>
      </c>
      <c r="J66" s="22">
        <v>13.3</v>
      </c>
      <c r="K66" s="24">
        <f t="shared" si="2"/>
        <v>-1.6272189349112343E-2</v>
      </c>
      <c r="L66" s="22"/>
      <c r="M66" s="22"/>
      <c r="N66" s="22"/>
      <c r="O66" s="23">
        <f t="shared" si="3"/>
        <v>-2.0162974431498042E-2</v>
      </c>
    </row>
    <row r="67" spans="1:15" s="21" customFormat="1" ht="18.75" x14ac:dyDescent="0.3">
      <c r="A67" s="22" t="s">
        <v>354</v>
      </c>
      <c r="B67" s="22">
        <v>76390.509999999995</v>
      </c>
      <c r="C67" s="23">
        <f t="shared" si="0"/>
        <v>1.407256857214545E-3</v>
      </c>
      <c r="D67" s="24">
        <v>1.8048128342246006E-2</v>
      </c>
      <c r="E67" s="22" t="s">
        <v>354</v>
      </c>
      <c r="F67" s="22">
        <v>15.23</v>
      </c>
      <c r="G67" s="23">
        <f t="shared" si="1"/>
        <v>1.8048128342246006E-2</v>
      </c>
      <c r="I67" s="22" t="s">
        <v>354</v>
      </c>
      <c r="J67" s="22">
        <v>13.52</v>
      </c>
      <c r="K67" s="24">
        <f t="shared" si="2"/>
        <v>3.2061068702289974E-2</v>
      </c>
      <c r="L67" s="22"/>
      <c r="M67" s="22"/>
      <c r="N67" s="22"/>
      <c r="O67" s="23">
        <f t="shared" si="3"/>
        <v>2.9118351226680744E-2</v>
      </c>
    </row>
    <row r="68" spans="1:15" s="21" customFormat="1" ht="18.75" x14ac:dyDescent="0.3">
      <c r="A68" s="22" t="s">
        <v>358</v>
      </c>
      <c r="B68" s="22">
        <v>76283.16</v>
      </c>
      <c r="C68" s="23">
        <f t="shared" ref="C68:C131" si="4">B68/B69-1</f>
        <v>-4.0204415422210316E-3</v>
      </c>
      <c r="D68" s="24">
        <v>-6.6401062416998613E-3</v>
      </c>
      <c r="E68" s="22" t="s">
        <v>358</v>
      </c>
      <c r="F68" s="22">
        <v>14.96</v>
      </c>
      <c r="G68" s="23">
        <f t="shared" ref="G68:G131" si="5">F68/F69-1</f>
        <v>-6.6401062416998613E-3</v>
      </c>
      <c r="I68" s="22" t="s">
        <v>358</v>
      </c>
      <c r="J68" s="22">
        <v>13.1</v>
      </c>
      <c r="K68" s="24">
        <f t="shared" ref="K68:K131" si="6">J68/J69-1</f>
        <v>-1.2810851544837965E-2</v>
      </c>
      <c r="L68" s="22"/>
      <c r="M68" s="22"/>
      <c r="N68" s="22"/>
      <c r="O68" s="23">
        <f t="shared" si="3"/>
        <v>-1.1514995031178964E-2</v>
      </c>
    </row>
    <row r="69" spans="1:15" s="21" customFormat="1" ht="18.75" x14ac:dyDescent="0.3">
      <c r="A69" s="22" t="s">
        <v>361</v>
      </c>
      <c r="B69" s="22">
        <v>76591.09</v>
      </c>
      <c r="C69" s="23">
        <f t="shared" si="4"/>
        <v>5.1159265760074568E-3</v>
      </c>
      <c r="D69" s="24">
        <v>4.5833333333333393E-2</v>
      </c>
      <c r="E69" s="22" t="s">
        <v>361</v>
      </c>
      <c r="F69" s="22">
        <v>15.06</v>
      </c>
      <c r="G69" s="23">
        <f t="shared" si="5"/>
        <v>4.5833333333333393E-2</v>
      </c>
      <c r="I69" s="22" t="s">
        <v>361</v>
      </c>
      <c r="J69" s="22">
        <v>13.27</v>
      </c>
      <c r="K69" s="24">
        <f t="shared" si="6"/>
        <v>1.607963246554367E-2</v>
      </c>
      <c r="L69" s="22"/>
      <c r="M69" s="22"/>
      <c r="N69" s="22"/>
      <c r="O69" s="23">
        <f t="shared" ref="O69:O132" si="7">0.21*G69+0.79*K69</f>
        <v>2.2327909647779511E-2</v>
      </c>
    </row>
    <row r="70" spans="1:15" s="21" customFormat="1" ht="18.75" x14ac:dyDescent="0.3">
      <c r="A70" s="22" t="s">
        <v>364</v>
      </c>
      <c r="B70" s="22">
        <v>76201.25</v>
      </c>
      <c r="C70" s="23">
        <f t="shared" si="4"/>
        <v>-8.9813171332614461E-3</v>
      </c>
      <c r="D70" s="24">
        <v>-1.098901098901095E-2</v>
      </c>
      <c r="E70" s="22" t="s">
        <v>364</v>
      </c>
      <c r="F70" s="22">
        <v>14.4</v>
      </c>
      <c r="G70" s="23">
        <f t="shared" si="5"/>
        <v>-1.098901098901095E-2</v>
      </c>
      <c r="I70" s="22" t="s">
        <v>364</v>
      </c>
      <c r="J70" s="22">
        <v>13.06</v>
      </c>
      <c r="K70" s="24">
        <f t="shared" si="6"/>
        <v>-1.8045112781954864E-2</v>
      </c>
      <c r="L70" s="22"/>
      <c r="M70" s="22"/>
      <c r="N70" s="22"/>
      <c r="O70" s="23">
        <f t="shared" si="7"/>
        <v>-1.6563331405436643E-2</v>
      </c>
    </row>
    <row r="71" spans="1:15" s="21" customFormat="1" ht="18.75" x14ac:dyDescent="0.3">
      <c r="A71" s="22" t="s">
        <v>367</v>
      </c>
      <c r="B71" s="22">
        <v>76891.839999999997</v>
      </c>
      <c r="C71" s="23">
        <f t="shared" si="4"/>
        <v>-1.272246618674977E-3</v>
      </c>
      <c r="D71" s="24">
        <v>-4.2105263157894646E-2</v>
      </c>
      <c r="E71" s="22" t="s">
        <v>367</v>
      </c>
      <c r="F71" s="22">
        <v>14.56</v>
      </c>
      <c r="G71" s="23">
        <f t="shared" si="5"/>
        <v>-4.2105263157894646E-2</v>
      </c>
      <c r="I71" s="22" t="s">
        <v>367</v>
      </c>
      <c r="J71" s="22">
        <v>13.3</v>
      </c>
      <c r="K71" s="24">
        <f t="shared" si="6"/>
        <v>1.6819571865443583E-2</v>
      </c>
      <c r="L71" s="22"/>
      <c r="M71" s="22"/>
      <c r="N71" s="22"/>
      <c r="O71" s="23">
        <f t="shared" si="7"/>
        <v>4.4453565105425571E-3</v>
      </c>
    </row>
    <row r="72" spans="1:15" s="21" customFormat="1" ht="18.75" x14ac:dyDescent="0.3">
      <c r="A72" s="22" t="s">
        <v>370</v>
      </c>
      <c r="B72" s="22">
        <v>76989.789999999994</v>
      </c>
      <c r="C72" s="23">
        <f t="shared" si="4"/>
        <v>4.3046029340017E-3</v>
      </c>
      <c r="D72" s="24">
        <v>-1.7453135100193973E-2</v>
      </c>
      <c r="E72" s="22" t="s">
        <v>370</v>
      </c>
      <c r="F72" s="22">
        <v>15.2</v>
      </c>
      <c r="G72" s="23">
        <f t="shared" si="5"/>
        <v>-1.7453135100193973E-2</v>
      </c>
      <c r="I72" s="22" t="s">
        <v>370</v>
      </c>
      <c r="J72" s="22">
        <v>13.08</v>
      </c>
      <c r="K72" s="24">
        <f t="shared" si="6"/>
        <v>2.2988505747125743E-3</v>
      </c>
      <c r="L72" s="22"/>
      <c r="M72" s="22"/>
      <c r="N72" s="22"/>
      <c r="O72" s="23">
        <f t="shared" si="7"/>
        <v>-1.8490664170178004E-3</v>
      </c>
    </row>
    <row r="73" spans="1:15" s="21" customFormat="1" ht="18.75" x14ac:dyDescent="0.3">
      <c r="A73" s="22" t="s">
        <v>374</v>
      </c>
      <c r="B73" s="22">
        <v>76659.8</v>
      </c>
      <c r="C73" s="23">
        <f t="shared" si="4"/>
        <v>-3.0873681893011096E-3</v>
      </c>
      <c r="D73" s="24">
        <v>-8.3333333333333037E-3</v>
      </c>
      <c r="E73" s="22" t="s">
        <v>374</v>
      </c>
      <c r="F73" s="22">
        <v>15.47</v>
      </c>
      <c r="G73" s="23">
        <f t="shared" si="5"/>
        <v>-8.3333333333333037E-3</v>
      </c>
      <c r="I73" s="22" t="s">
        <v>374</v>
      </c>
      <c r="J73" s="22">
        <v>13.05</v>
      </c>
      <c r="K73" s="24">
        <f t="shared" si="6"/>
        <v>7.7220077220079286E-3</v>
      </c>
      <c r="L73" s="22"/>
      <c r="M73" s="22"/>
      <c r="N73" s="22"/>
      <c r="O73" s="23">
        <f t="shared" si="7"/>
        <v>4.35038610038627E-3</v>
      </c>
    </row>
    <row r="74" spans="1:15" s="21" customFormat="1" ht="18.75" x14ac:dyDescent="0.3">
      <c r="A74" s="22" t="s">
        <v>378</v>
      </c>
      <c r="B74" s="22">
        <v>76897.210000000006</v>
      </c>
      <c r="C74" s="23">
        <f t="shared" si="4"/>
        <v>1.5455556625190159E-2</v>
      </c>
      <c r="D74" s="24">
        <v>1.0362694300518172E-2</v>
      </c>
      <c r="E74" s="22" t="s">
        <v>378</v>
      </c>
      <c r="F74" s="22">
        <v>15.6</v>
      </c>
      <c r="G74" s="23">
        <f t="shared" si="5"/>
        <v>1.0362694300518172E-2</v>
      </c>
      <c r="I74" s="22" t="s">
        <v>378</v>
      </c>
      <c r="J74" s="22">
        <v>12.95</v>
      </c>
      <c r="K74" s="24">
        <f t="shared" si="6"/>
        <v>3.6829463570856591E-2</v>
      </c>
      <c r="L74" s="22"/>
      <c r="M74" s="22"/>
      <c r="N74" s="22"/>
      <c r="O74" s="23">
        <f t="shared" si="7"/>
        <v>3.1271442024085522E-2</v>
      </c>
    </row>
    <row r="75" spans="1:15" s="21" customFormat="1" ht="18.75" x14ac:dyDescent="0.3">
      <c r="A75" s="22" t="s">
        <v>382</v>
      </c>
      <c r="B75" s="22">
        <v>75726.81</v>
      </c>
      <c r="C75" s="23">
        <f t="shared" si="4"/>
        <v>-4.311500982450589E-3</v>
      </c>
      <c r="D75" s="24">
        <v>1.2970168612191912E-3</v>
      </c>
      <c r="E75" s="22" t="s">
        <v>382</v>
      </c>
      <c r="F75" s="22">
        <v>15.44</v>
      </c>
      <c r="G75" s="23">
        <f t="shared" si="5"/>
        <v>1.2970168612191912E-3</v>
      </c>
      <c r="I75" s="22" t="s">
        <v>382</v>
      </c>
      <c r="J75" s="22">
        <v>12.49</v>
      </c>
      <c r="K75" s="24">
        <f t="shared" si="6"/>
        <v>2.7983539094650123E-2</v>
      </c>
      <c r="L75" s="22"/>
      <c r="M75" s="22"/>
      <c r="N75" s="22"/>
      <c r="O75" s="23">
        <f t="shared" si="7"/>
        <v>2.2379369425629628E-2</v>
      </c>
    </row>
    <row r="76" spans="1:15" s="21" customFormat="1" ht="18.75" x14ac:dyDescent="0.3">
      <c r="A76" s="22" t="s">
        <v>386</v>
      </c>
      <c r="B76" s="22">
        <v>76054.720000000001</v>
      </c>
      <c r="C76" s="23">
        <f t="shared" si="4"/>
        <v>-7.3457079600451891E-3</v>
      </c>
      <c r="D76" s="24">
        <v>1.6479894528675043E-2</v>
      </c>
      <c r="E76" s="22" t="s">
        <v>386</v>
      </c>
      <c r="F76" s="22">
        <v>15.42</v>
      </c>
      <c r="G76" s="23">
        <f t="shared" si="5"/>
        <v>1.6479894528675043E-2</v>
      </c>
      <c r="I76" s="22" t="s">
        <v>386</v>
      </c>
      <c r="J76" s="22">
        <v>12.15</v>
      </c>
      <c r="K76" s="24">
        <f t="shared" si="6"/>
        <v>-1.0586319218240936E-2</v>
      </c>
      <c r="L76" s="22"/>
      <c r="M76" s="22"/>
      <c r="N76" s="22"/>
      <c r="O76" s="23">
        <f t="shared" si="7"/>
        <v>-4.9024143313885814E-3</v>
      </c>
    </row>
    <row r="77" spans="1:15" s="21" customFormat="1" ht="18.75" x14ac:dyDescent="0.3">
      <c r="A77" s="22" t="s">
        <v>390</v>
      </c>
      <c r="B77" s="22">
        <v>76617.53</v>
      </c>
      <c r="C77" s="23">
        <f t="shared" si="4"/>
        <v>3.4063858833310867E-4</v>
      </c>
      <c r="D77" s="24">
        <v>6.0839160839160744E-2</v>
      </c>
      <c r="E77" s="22" t="s">
        <v>390</v>
      </c>
      <c r="F77" s="22">
        <v>15.17</v>
      </c>
      <c r="G77" s="23">
        <f t="shared" si="5"/>
        <v>6.0839160839160744E-2</v>
      </c>
      <c r="I77" s="22" t="s">
        <v>390</v>
      </c>
      <c r="J77" s="22">
        <v>12.28</v>
      </c>
      <c r="K77" s="24">
        <f t="shared" si="6"/>
        <v>-2.7711797307996999E-2</v>
      </c>
      <c r="L77" s="22"/>
      <c r="M77" s="22"/>
      <c r="N77" s="22"/>
      <c r="O77" s="23">
        <f t="shared" si="7"/>
        <v>-9.1160960970938752E-3</v>
      </c>
    </row>
    <row r="78" spans="1:15" s="21" customFormat="1" ht="18.75" x14ac:dyDescent="0.3">
      <c r="A78" s="22" t="s">
        <v>392</v>
      </c>
      <c r="B78" s="22">
        <v>76591.44</v>
      </c>
      <c r="C78" s="23">
        <f t="shared" si="4"/>
        <v>-2.2337610702877209E-3</v>
      </c>
      <c r="D78" s="24">
        <v>-6.9444444444444198E-3</v>
      </c>
      <c r="E78" s="22" t="s">
        <v>392</v>
      </c>
      <c r="F78" s="22">
        <v>14.3</v>
      </c>
      <c r="G78" s="23">
        <f t="shared" si="5"/>
        <v>-6.9444444444444198E-3</v>
      </c>
      <c r="I78" s="22" t="s">
        <v>392</v>
      </c>
      <c r="J78" s="22">
        <v>12.63</v>
      </c>
      <c r="K78" s="24">
        <f t="shared" si="6"/>
        <v>-1.3281250000000022E-2</v>
      </c>
      <c r="L78" s="22"/>
      <c r="M78" s="22"/>
      <c r="N78" s="22"/>
      <c r="O78" s="23">
        <f t="shared" si="7"/>
        <v>-1.1950520833333348E-2</v>
      </c>
    </row>
    <row r="79" spans="1:15" s="21" customFormat="1" ht="18.75" x14ac:dyDescent="0.3">
      <c r="A79" s="22" t="s">
        <v>395</v>
      </c>
      <c r="B79" s="22">
        <v>76762.91</v>
      </c>
      <c r="C79" s="23">
        <f t="shared" si="4"/>
        <v>3.2316910891270201E-2</v>
      </c>
      <c r="D79" s="24">
        <v>6.1164333087693423E-2</v>
      </c>
      <c r="E79" s="22" t="s">
        <v>395</v>
      </c>
      <c r="F79" s="22">
        <v>14.4</v>
      </c>
      <c r="G79" s="23">
        <f t="shared" si="5"/>
        <v>6.1164333087693423E-2</v>
      </c>
      <c r="I79" s="22" t="s">
        <v>395</v>
      </c>
      <c r="J79" s="22">
        <v>12.8</v>
      </c>
      <c r="K79" s="24">
        <f t="shared" si="6"/>
        <v>4.4897959183673564E-2</v>
      </c>
      <c r="L79" s="22"/>
      <c r="M79" s="22"/>
      <c r="N79" s="22"/>
      <c r="O79" s="23">
        <f t="shared" si="7"/>
        <v>4.8313897703517739E-2</v>
      </c>
    </row>
    <row r="80" spans="1:15" s="21" customFormat="1" ht="18.75" x14ac:dyDescent="0.3">
      <c r="A80" s="22" t="s">
        <v>398</v>
      </c>
      <c r="B80" s="22">
        <v>74359.83</v>
      </c>
      <c r="C80" s="23">
        <f t="shared" si="4"/>
        <v>8.9267555133698551E-4</v>
      </c>
      <c r="D80" s="24">
        <v>1.6479400749063622E-2</v>
      </c>
      <c r="E80" s="22" t="s">
        <v>398</v>
      </c>
      <c r="F80" s="22">
        <v>13.57</v>
      </c>
      <c r="G80" s="23">
        <f t="shared" si="5"/>
        <v>1.6479400749063622E-2</v>
      </c>
      <c r="I80" s="22" t="s">
        <v>398</v>
      </c>
      <c r="J80" s="22">
        <v>12.25</v>
      </c>
      <c r="K80" s="24">
        <f t="shared" si="6"/>
        <v>1.3234077750206685E-2</v>
      </c>
      <c r="L80" s="22"/>
      <c r="M80" s="22"/>
      <c r="N80" s="22"/>
      <c r="O80" s="23">
        <f t="shared" si="7"/>
        <v>1.3915595579966642E-2</v>
      </c>
    </row>
    <row r="81" spans="1:15" s="21" customFormat="1" ht="18.75" x14ac:dyDescent="0.3">
      <c r="A81" s="22" t="s">
        <v>402</v>
      </c>
      <c r="B81" s="22">
        <v>74293.509999999995</v>
      </c>
      <c r="C81" s="23">
        <f t="shared" si="4"/>
        <v>9.8720558400646752E-3</v>
      </c>
      <c r="D81" s="24">
        <v>5.1181102362204856E-2</v>
      </c>
      <c r="E81" s="22" t="s">
        <v>402</v>
      </c>
      <c r="F81" s="22">
        <v>13.35</v>
      </c>
      <c r="G81" s="23">
        <f t="shared" si="5"/>
        <v>5.1181102362204856E-2</v>
      </c>
      <c r="I81" s="22" t="s">
        <v>402</v>
      </c>
      <c r="J81" s="22">
        <v>12.09</v>
      </c>
      <c r="K81" s="24">
        <f t="shared" si="6"/>
        <v>3.3333333333333437E-2</v>
      </c>
      <c r="L81" s="22"/>
      <c r="M81" s="22"/>
      <c r="N81" s="22"/>
      <c r="O81" s="23">
        <f t="shared" si="7"/>
        <v>3.7081364829396432E-2</v>
      </c>
    </row>
    <row r="82" spans="1:15" s="21" customFormat="1" ht="18.75" x14ac:dyDescent="0.3">
      <c r="A82" s="22" t="s">
        <v>408</v>
      </c>
      <c r="B82" s="22">
        <v>73567.25</v>
      </c>
      <c r="C82" s="23">
        <f t="shared" si="4"/>
        <v>-3.1093527069161464E-3</v>
      </c>
      <c r="D82" s="24">
        <v>-1.1673151750972832E-2</v>
      </c>
      <c r="E82" s="22" t="s">
        <v>408</v>
      </c>
      <c r="F82" s="22">
        <v>12.7</v>
      </c>
      <c r="G82" s="23">
        <f t="shared" si="5"/>
        <v>-1.1673151750972832E-2</v>
      </c>
      <c r="I82" s="22" t="s">
        <v>408</v>
      </c>
      <c r="J82" s="22">
        <v>11.7</v>
      </c>
      <c r="K82" s="24">
        <f t="shared" si="6"/>
        <v>9.4909404659189178E-3</v>
      </c>
      <c r="L82" s="22"/>
      <c r="M82" s="22"/>
      <c r="N82" s="22"/>
      <c r="O82" s="23">
        <f t="shared" si="7"/>
        <v>5.0464811003716505E-3</v>
      </c>
    </row>
    <row r="83" spans="1:15" s="21" customFormat="1" ht="18.75" x14ac:dyDescent="0.3">
      <c r="A83" s="22" t="s">
        <v>413</v>
      </c>
      <c r="B83" s="22">
        <v>73796.710000000006</v>
      </c>
      <c r="C83" s="23">
        <f t="shared" si="4"/>
        <v>-7.0239369031113164E-3</v>
      </c>
      <c r="D83" s="24">
        <v>-1.9832189168573544E-2</v>
      </c>
      <c r="E83" s="22" t="s">
        <v>413</v>
      </c>
      <c r="F83" s="22">
        <v>12.85</v>
      </c>
      <c r="G83" s="23">
        <f t="shared" si="5"/>
        <v>-1.9832189168573544E-2</v>
      </c>
      <c r="I83" s="22" t="s">
        <v>413</v>
      </c>
      <c r="J83" s="22">
        <v>11.59</v>
      </c>
      <c r="K83" s="24">
        <f t="shared" si="6"/>
        <v>2.1145374449339283E-2</v>
      </c>
      <c r="L83" s="22"/>
      <c r="M83" s="22"/>
      <c r="N83" s="22"/>
      <c r="O83" s="23">
        <f t="shared" si="7"/>
        <v>1.2540086089577587E-2</v>
      </c>
    </row>
    <row r="84" spans="1:15" s="21" customFormat="1" ht="18.75" x14ac:dyDescent="0.3">
      <c r="A84" s="22" t="s">
        <v>417</v>
      </c>
      <c r="B84" s="22">
        <v>74318.720000000001</v>
      </c>
      <c r="C84" s="23">
        <f t="shared" si="4"/>
        <v>-1.6757682037121802E-3</v>
      </c>
      <c r="D84" s="24">
        <v>-1.7977528089887618E-2</v>
      </c>
      <c r="E84" s="22" t="s">
        <v>417</v>
      </c>
      <c r="F84" s="22">
        <v>13.11</v>
      </c>
      <c r="G84" s="23">
        <f t="shared" si="5"/>
        <v>-1.7977528089887618E-2</v>
      </c>
      <c r="I84" s="22" t="s">
        <v>417</v>
      </c>
      <c r="J84" s="22">
        <v>11.35</v>
      </c>
      <c r="K84" s="24">
        <f t="shared" si="6"/>
        <v>1.8850987432674993E-2</v>
      </c>
      <c r="L84" s="22"/>
      <c r="M84" s="22"/>
      <c r="N84" s="22"/>
      <c r="O84" s="23">
        <f t="shared" si="7"/>
        <v>1.1116999172936846E-2</v>
      </c>
    </row>
    <row r="85" spans="1:15" s="21" customFormat="1" ht="18.75" x14ac:dyDescent="0.3">
      <c r="A85" s="22" t="s">
        <v>421</v>
      </c>
      <c r="B85" s="22">
        <v>74443.47</v>
      </c>
      <c r="C85" s="23">
        <f t="shared" si="4"/>
        <v>-1.2551838943622995E-2</v>
      </c>
      <c r="D85" s="24">
        <v>-2.8384279475982543E-2</v>
      </c>
      <c r="E85" s="22" t="s">
        <v>421</v>
      </c>
      <c r="F85" s="22">
        <v>13.35</v>
      </c>
      <c r="G85" s="23">
        <f t="shared" si="5"/>
        <v>-2.8384279475982543E-2</v>
      </c>
      <c r="I85" s="22" t="s">
        <v>421</v>
      </c>
      <c r="J85" s="22">
        <v>11.14</v>
      </c>
      <c r="K85" s="24">
        <f t="shared" si="6"/>
        <v>2.7675276752767486E-2</v>
      </c>
      <c r="L85" s="22"/>
      <c r="M85" s="22"/>
      <c r="N85" s="22"/>
      <c r="O85" s="23">
        <f t="shared" si="7"/>
        <v>1.5902769944729979E-2</v>
      </c>
    </row>
    <row r="86" spans="1:15" s="21" customFormat="1" ht="18.75" x14ac:dyDescent="0.3">
      <c r="A86" s="22" t="s">
        <v>423</v>
      </c>
      <c r="B86" s="22">
        <v>75389.75</v>
      </c>
      <c r="C86" s="23">
        <f t="shared" si="4"/>
        <v>-2.8383291223756935E-3</v>
      </c>
      <c r="D86" s="24">
        <v>-2.4840312278211485E-2</v>
      </c>
      <c r="E86" s="22" t="s">
        <v>423</v>
      </c>
      <c r="F86" s="22">
        <v>13.74</v>
      </c>
      <c r="G86" s="23">
        <f t="shared" si="5"/>
        <v>-2.4840312278211485E-2</v>
      </c>
      <c r="I86" s="22" t="s">
        <v>423</v>
      </c>
      <c r="J86" s="22">
        <v>10.84</v>
      </c>
      <c r="K86" s="24">
        <f t="shared" si="6"/>
        <v>4.3310875842155871E-2</v>
      </c>
      <c r="L86" s="22"/>
      <c r="M86" s="22"/>
      <c r="N86" s="22"/>
      <c r="O86" s="23">
        <f t="shared" si="7"/>
        <v>2.899912633687873E-2</v>
      </c>
    </row>
    <row r="87" spans="1:15" s="21" customFormat="1" ht="18.75" x14ac:dyDescent="0.3">
      <c r="A87" s="22" t="s">
        <v>425</v>
      </c>
      <c r="B87" s="22">
        <v>75604.34</v>
      </c>
      <c r="C87" s="23">
        <f t="shared" si="4"/>
        <v>-5.2603706508130843E-3</v>
      </c>
      <c r="D87" s="24">
        <v>3.8319823139277842E-2</v>
      </c>
      <c r="E87" s="22" t="s">
        <v>425</v>
      </c>
      <c r="F87" s="22">
        <v>14.09</v>
      </c>
      <c r="G87" s="23">
        <f t="shared" si="5"/>
        <v>3.8319823139277842E-2</v>
      </c>
      <c r="I87" s="22" t="s">
        <v>425</v>
      </c>
      <c r="J87" s="22">
        <v>10.39</v>
      </c>
      <c r="K87" s="24">
        <f t="shared" si="6"/>
        <v>-9.5328884652049473E-3</v>
      </c>
      <c r="L87" s="22"/>
      <c r="M87" s="22"/>
      <c r="N87" s="22"/>
      <c r="O87" s="23">
        <f t="shared" si="7"/>
        <v>5.1618097173643761E-4</v>
      </c>
    </row>
    <row r="88" spans="1:15" s="21" customFormat="1" ht="18.75" x14ac:dyDescent="0.3">
      <c r="A88" s="22" t="s">
        <v>430</v>
      </c>
      <c r="B88" s="22">
        <v>76004.149999999994</v>
      </c>
      <c r="C88" s="23">
        <f t="shared" si="4"/>
        <v>3.9447612333565196E-4</v>
      </c>
      <c r="D88" s="24">
        <v>-1.380813953488369E-2</v>
      </c>
      <c r="E88" s="22" t="s">
        <v>430</v>
      </c>
      <c r="F88" s="22">
        <v>13.57</v>
      </c>
      <c r="G88" s="23">
        <f t="shared" si="5"/>
        <v>-1.380813953488369E-2</v>
      </c>
      <c r="I88" s="22" t="s">
        <v>430</v>
      </c>
      <c r="J88" s="22">
        <v>10.49</v>
      </c>
      <c r="K88" s="24">
        <f t="shared" si="6"/>
        <v>-7.5685903500473106E-3</v>
      </c>
      <c r="L88" s="22"/>
      <c r="M88" s="22"/>
      <c r="N88" s="22"/>
      <c r="O88" s="23">
        <f t="shared" si="7"/>
        <v>-8.8788956788629497E-3</v>
      </c>
    </row>
    <row r="89" spans="1:15" s="21" customFormat="1" ht="18.75" x14ac:dyDescent="0.3">
      <c r="A89" s="22" t="s">
        <v>433</v>
      </c>
      <c r="B89" s="22">
        <v>75974.179999999993</v>
      </c>
      <c r="C89" s="23">
        <f t="shared" si="4"/>
        <v>-2.1357958195000748E-4</v>
      </c>
      <c r="D89" s="24">
        <v>-3.6205648081101272E-3</v>
      </c>
      <c r="E89" s="22" t="s">
        <v>433</v>
      </c>
      <c r="F89" s="22">
        <v>13.76</v>
      </c>
      <c r="G89" s="23">
        <f t="shared" si="5"/>
        <v>-3.6205648081101272E-3</v>
      </c>
      <c r="I89" s="22" t="s">
        <v>433</v>
      </c>
      <c r="J89" s="22">
        <v>10.57</v>
      </c>
      <c r="K89" s="24">
        <f t="shared" si="6"/>
        <v>6.6666666666665986E-3</v>
      </c>
      <c r="L89" s="22"/>
      <c r="M89" s="22"/>
      <c r="N89" s="22"/>
      <c r="O89" s="23">
        <f t="shared" si="7"/>
        <v>4.5063480569634863E-3</v>
      </c>
    </row>
    <row r="90" spans="1:15" s="21" customFormat="1" ht="18.75" x14ac:dyDescent="0.3">
      <c r="A90" s="22" t="s">
        <v>436</v>
      </c>
      <c r="B90" s="22">
        <v>75990.41</v>
      </c>
      <c r="C90" s="23">
        <f t="shared" si="4"/>
        <v>3.087391025881292E-3</v>
      </c>
      <c r="D90" s="24">
        <v>2.2962962962963074E-2</v>
      </c>
      <c r="E90" s="22" t="s">
        <v>436</v>
      </c>
      <c r="F90" s="22">
        <v>13.81</v>
      </c>
      <c r="G90" s="23">
        <f t="shared" si="5"/>
        <v>2.2962962962963074E-2</v>
      </c>
      <c r="I90" s="22" t="s">
        <v>436</v>
      </c>
      <c r="J90" s="22">
        <v>10.5</v>
      </c>
      <c r="K90" s="24">
        <f t="shared" si="6"/>
        <v>2.941176470588247E-2</v>
      </c>
      <c r="L90" s="22"/>
      <c r="M90" s="22"/>
      <c r="N90" s="22"/>
      <c r="O90" s="23">
        <f t="shared" si="7"/>
        <v>2.8057516339869398E-2</v>
      </c>
    </row>
    <row r="91" spans="1:15" s="21" customFormat="1" ht="18.75" x14ac:dyDescent="0.3">
      <c r="A91" s="22" t="s">
        <v>439</v>
      </c>
      <c r="B91" s="22">
        <v>75756.52</v>
      </c>
      <c r="C91" s="23">
        <f t="shared" si="4"/>
        <v>1.473197040104135E-2</v>
      </c>
      <c r="D91" s="24">
        <v>9.7232610321615898E-3</v>
      </c>
      <c r="E91" s="22" t="s">
        <v>439</v>
      </c>
      <c r="F91" s="22">
        <v>13.5</v>
      </c>
      <c r="G91" s="23">
        <f t="shared" si="5"/>
        <v>9.7232610321615898E-3</v>
      </c>
      <c r="I91" s="22" t="s">
        <v>439</v>
      </c>
      <c r="J91" s="22">
        <v>10.199999999999999</v>
      </c>
      <c r="K91" s="24">
        <f t="shared" si="6"/>
        <v>2.5125628140703515E-2</v>
      </c>
      <c r="L91" s="22"/>
      <c r="M91" s="22"/>
      <c r="N91" s="22"/>
      <c r="O91" s="23">
        <f t="shared" si="7"/>
        <v>2.1891131047909712E-2</v>
      </c>
    </row>
    <row r="92" spans="1:15" s="21" customFormat="1" ht="18.75" x14ac:dyDescent="0.3">
      <c r="A92" s="22" t="s">
        <v>443</v>
      </c>
      <c r="B92" s="22">
        <v>74656.679999999993</v>
      </c>
      <c r="C92" s="23">
        <f t="shared" si="4"/>
        <v>-1.7501571450979636E-3</v>
      </c>
      <c r="D92" s="24">
        <v>2.9253271747498033E-2</v>
      </c>
      <c r="E92" s="22" t="s">
        <v>443</v>
      </c>
      <c r="F92" s="22">
        <v>13.37</v>
      </c>
      <c r="G92" s="23">
        <f t="shared" si="5"/>
        <v>2.9253271747498033E-2</v>
      </c>
      <c r="I92" s="22" t="s">
        <v>443</v>
      </c>
      <c r="J92" s="22">
        <v>9.9499999999999993</v>
      </c>
      <c r="K92" s="24">
        <f t="shared" si="6"/>
        <v>1.1178861788617933E-2</v>
      </c>
      <c r="L92" s="22"/>
      <c r="M92" s="22"/>
      <c r="N92" s="22"/>
      <c r="O92" s="23">
        <f t="shared" si="7"/>
        <v>1.4974487879982755E-2</v>
      </c>
    </row>
    <row r="93" spans="1:15" s="21" customFormat="1" ht="18.75" x14ac:dyDescent="0.3">
      <c r="A93" s="22" t="s">
        <v>448</v>
      </c>
      <c r="B93" s="22">
        <v>74787.570000000007</v>
      </c>
      <c r="C93" s="23">
        <f t="shared" si="4"/>
        <v>3.3408216285399917E-3</v>
      </c>
      <c r="D93" s="24">
        <v>1.8823529411764683E-2</v>
      </c>
      <c r="E93" s="22" t="s">
        <v>448</v>
      </c>
      <c r="F93" s="22">
        <v>12.99</v>
      </c>
      <c r="G93" s="23">
        <f t="shared" si="5"/>
        <v>1.8823529411764683E-2</v>
      </c>
      <c r="I93" s="22" t="s">
        <v>448</v>
      </c>
      <c r="J93" s="22">
        <v>9.84</v>
      </c>
      <c r="K93" s="24">
        <f t="shared" si="6"/>
        <v>2.0366598778003286E-3</v>
      </c>
      <c r="L93" s="22"/>
      <c r="M93" s="22"/>
      <c r="N93" s="22"/>
      <c r="O93" s="23">
        <f t="shared" si="7"/>
        <v>5.5619024799328431E-3</v>
      </c>
    </row>
    <row r="94" spans="1:15" s="21" customFormat="1" ht="18.75" x14ac:dyDescent="0.3">
      <c r="A94" s="22" t="s">
        <v>453</v>
      </c>
      <c r="B94" s="22">
        <v>74538.55</v>
      </c>
      <c r="C94" s="23">
        <f t="shared" si="4"/>
        <v>2.951188131414817E-3</v>
      </c>
      <c r="D94" s="24">
        <v>-1.1627906976744207E-2</v>
      </c>
      <c r="E94" s="22" t="s">
        <v>453</v>
      </c>
      <c r="F94" s="22">
        <v>12.75</v>
      </c>
      <c r="G94" s="23">
        <f t="shared" si="5"/>
        <v>-1.1627906976744207E-2</v>
      </c>
      <c r="I94" s="22" t="s">
        <v>453</v>
      </c>
      <c r="J94" s="22">
        <v>9.82</v>
      </c>
      <c r="K94" s="24">
        <f t="shared" si="6"/>
        <v>-8.0808080808081328E-3</v>
      </c>
      <c r="L94" s="22"/>
      <c r="M94" s="22"/>
      <c r="N94" s="22"/>
      <c r="O94" s="23">
        <f t="shared" si="7"/>
        <v>-8.8256988489547085E-3</v>
      </c>
    </row>
    <row r="95" spans="1:15" s="21" customFormat="1" ht="18.75" x14ac:dyDescent="0.3">
      <c r="A95" s="22" t="s">
        <v>457</v>
      </c>
      <c r="B95" s="22">
        <v>74319.22</v>
      </c>
      <c r="C95" s="23">
        <f t="shared" si="4"/>
        <v>1.697303665834915E-2</v>
      </c>
      <c r="D95" s="24">
        <v>2.5437201907790197E-2</v>
      </c>
      <c r="E95" s="22" t="s">
        <v>457</v>
      </c>
      <c r="F95" s="22">
        <v>12.9</v>
      </c>
      <c r="G95" s="23">
        <f t="shared" si="5"/>
        <v>2.5437201907790197E-2</v>
      </c>
      <c r="I95" s="22" t="s">
        <v>457</v>
      </c>
      <c r="J95" s="22">
        <v>9.9</v>
      </c>
      <c r="K95" s="24">
        <f t="shared" si="6"/>
        <v>4.0567951318459805E-3</v>
      </c>
      <c r="L95" s="22"/>
      <c r="M95" s="22"/>
      <c r="N95" s="22"/>
      <c r="O95" s="23">
        <f t="shared" si="7"/>
        <v>8.5466805547942653E-3</v>
      </c>
    </row>
    <row r="96" spans="1:15" s="21" customFormat="1" ht="18.75" x14ac:dyDescent="0.3">
      <c r="A96" s="22" t="s">
        <v>461</v>
      </c>
      <c r="B96" s="22">
        <v>73078.850000000006</v>
      </c>
      <c r="C96" s="23">
        <f t="shared" si="4"/>
        <v>-4.543645958496656E-3</v>
      </c>
      <c r="D96" s="24">
        <v>-1.4106583072100332E-2</v>
      </c>
      <c r="E96" s="22" t="s">
        <v>461</v>
      </c>
      <c r="F96" s="22">
        <v>12.58</v>
      </c>
      <c r="G96" s="23">
        <f t="shared" si="5"/>
        <v>-1.4106583072100332E-2</v>
      </c>
      <c r="I96" s="22" t="s">
        <v>461</v>
      </c>
      <c r="J96" s="22">
        <v>9.86</v>
      </c>
      <c r="K96" s="24">
        <f t="shared" si="6"/>
        <v>1.1282051282051286E-2</v>
      </c>
      <c r="L96" s="22"/>
      <c r="M96" s="22"/>
      <c r="N96" s="22"/>
      <c r="O96" s="23">
        <f t="shared" si="7"/>
        <v>5.9504380676794477E-3</v>
      </c>
    </row>
    <row r="97" spans="1:15" s="21" customFormat="1" ht="18.75" x14ac:dyDescent="0.3">
      <c r="A97" s="22" t="s">
        <v>466</v>
      </c>
      <c r="B97" s="22">
        <v>73412.41</v>
      </c>
      <c r="C97" s="23">
        <f t="shared" si="4"/>
        <v>1.7484610028318359E-2</v>
      </c>
      <c r="D97" s="24">
        <v>2.2435897435897356E-2</v>
      </c>
      <c r="E97" s="22" t="s">
        <v>466</v>
      </c>
      <c r="F97" s="22">
        <v>12.76</v>
      </c>
      <c r="G97" s="23">
        <f t="shared" si="5"/>
        <v>2.2435897435897356E-2</v>
      </c>
      <c r="I97" s="22" t="s">
        <v>466</v>
      </c>
      <c r="J97" s="22">
        <v>9.75</v>
      </c>
      <c r="K97" s="24">
        <f t="shared" si="6"/>
        <v>-3.8461538461538547E-2</v>
      </c>
      <c r="L97" s="22"/>
      <c r="M97" s="22"/>
      <c r="N97" s="22"/>
      <c r="O97" s="23">
        <f t="shared" si="7"/>
        <v>-2.567307692307701E-2</v>
      </c>
    </row>
    <row r="98" spans="1:15" s="21" customFormat="1" ht="18.75" x14ac:dyDescent="0.3">
      <c r="A98" s="22" t="s">
        <v>472</v>
      </c>
      <c r="B98" s="22">
        <v>72150.880000000005</v>
      </c>
      <c r="C98" s="23">
        <f t="shared" si="4"/>
        <v>3.0570300391685734E-4</v>
      </c>
      <c r="D98" s="24">
        <v>7.5862068965517393E-2</v>
      </c>
      <c r="E98" s="22" t="s">
        <v>472</v>
      </c>
      <c r="F98" s="22">
        <v>12.48</v>
      </c>
      <c r="G98" s="23">
        <f t="shared" si="5"/>
        <v>7.5862068965517393E-2</v>
      </c>
      <c r="I98" s="22" t="s">
        <v>472</v>
      </c>
      <c r="J98" s="22">
        <v>10.14</v>
      </c>
      <c r="K98" s="24">
        <f t="shared" si="6"/>
        <v>3.9603960396039639E-3</v>
      </c>
      <c r="L98" s="22"/>
      <c r="M98" s="22"/>
      <c r="N98" s="22"/>
      <c r="O98" s="23">
        <f t="shared" si="7"/>
        <v>1.9059747354045784E-2</v>
      </c>
    </row>
    <row r="99" spans="1:15" s="21" customFormat="1" ht="18.75" x14ac:dyDescent="0.3">
      <c r="A99" s="22" t="s">
        <v>478</v>
      </c>
      <c r="B99" s="22">
        <v>72128.83</v>
      </c>
      <c r="C99" s="23">
        <f t="shared" si="4"/>
        <v>2.8602767594450018E-3</v>
      </c>
      <c r="D99" s="24">
        <v>1.9332161687170446E-2</v>
      </c>
      <c r="E99" s="22" t="s">
        <v>478</v>
      </c>
      <c r="F99" s="22">
        <v>11.6</v>
      </c>
      <c r="G99" s="23">
        <f t="shared" si="5"/>
        <v>1.9332161687170446E-2</v>
      </c>
      <c r="I99" s="22" t="s">
        <v>478</v>
      </c>
      <c r="J99" s="22">
        <v>10.1</v>
      </c>
      <c r="K99" s="24">
        <f t="shared" si="6"/>
        <v>-2.4154589371980673E-2</v>
      </c>
      <c r="L99" s="22"/>
      <c r="M99" s="22"/>
      <c r="N99" s="22"/>
      <c r="O99" s="23">
        <f t="shared" si="7"/>
        <v>-1.5022371649558938E-2</v>
      </c>
    </row>
    <row r="100" spans="1:15" s="21" customFormat="1" ht="18.75" x14ac:dyDescent="0.3">
      <c r="A100" s="22" t="s">
        <v>483</v>
      </c>
      <c r="B100" s="22">
        <v>71923.11</v>
      </c>
      <c r="C100" s="23">
        <f t="shared" si="4"/>
        <v>1.5360474793199019E-2</v>
      </c>
      <c r="D100" s="24">
        <v>4.4130626654899086E-3</v>
      </c>
      <c r="E100" s="22" t="s">
        <v>483</v>
      </c>
      <c r="F100" s="22">
        <v>11.38</v>
      </c>
      <c r="G100" s="23">
        <f t="shared" si="5"/>
        <v>4.4130626654899086E-3</v>
      </c>
      <c r="I100" s="22" t="s">
        <v>483</v>
      </c>
      <c r="J100" s="22">
        <v>10.35</v>
      </c>
      <c r="K100" s="24">
        <f t="shared" si="6"/>
        <v>1.9361084220717029E-3</v>
      </c>
      <c r="L100" s="22"/>
      <c r="M100" s="22"/>
      <c r="N100" s="22"/>
      <c r="O100" s="23">
        <f t="shared" si="7"/>
        <v>2.4562688131895263E-3</v>
      </c>
    </row>
    <row r="101" spans="1:15" s="21" customFormat="1" ht="18.75" x14ac:dyDescent="0.3">
      <c r="A101" s="22" t="s">
        <v>488</v>
      </c>
      <c r="B101" s="22">
        <v>70835.05</v>
      </c>
      <c r="C101" s="23">
        <f t="shared" si="4"/>
        <v>-7.2242490998952746E-4</v>
      </c>
      <c r="D101" s="24">
        <v>1.7969451931715952E-2</v>
      </c>
      <c r="E101" s="22" t="s">
        <v>488</v>
      </c>
      <c r="F101" s="22">
        <v>11.33</v>
      </c>
      <c r="G101" s="23">
        <f t="shared" si="5"/>
        <v>1.7969451931715952E-2</v>
      </c>
      <c r="I101" s="22" t="s">
        <v>488</v>
      </c>
      <c r="J101" s="22">
        <v>10.33</v>
      </c>
      <c r="K101" s="24">
        <f t="shared" si="6"/>
        <v>-3.8572806171648377E-3</v>
      </c>
      <c r="L101" s="22"/>
      <c r="M101" s="22"/>
      <c r="N101" s="22"/>
      <c r="O101" s="23">
        <f t="shared" si="7"/>
        <v>7.2633321810012781E-4</v>
      </c>
    </row>
    <row r="102" spans="1:15" s="21" customFormat="1" ht="18.75" x14ac:dyDescent="0.3">
      <c r="A102" s="22" t="s">
        <v>492</v>
      </c>
      <c r="B102" s="22">
        <v>70886.259999999995</v>
      </c>
      <c r="C102" s="23">
        <f t="shared" si="4"/>
        <v>-6.218855079605623E-3</v>
      </c>
      <c r="D102" s="24">
        <v>2.7027027027028971E-3</v>
      </c>
      <c r="E102" s="22" t="s">
        <v>492</v>
      </c>
      <c r="F102" s="22">
        <v>11.13</v>
      </c>
      <c r="G102" s="23">
        <f t="shared" si="5"/>
        <v>2.7027027027028971E-3</v>
      </c>
      <c r="I102" s="22" t="s">
        <v>492</v>
      </c>
      <c r="J102" s="22">
        <v>10.37</v>
      </c>
      <c r="K102" s="24">
        <f t="shared" si="6"/>
        <v>-1.2380952380952492E-2</v>
      </c>
      <c r="L102" s="22"/>
      <c r="M102" s="22"/>
      <c r="N102" s="22"/>
      <c r="O102" s="23">
        <f t="shared" si="7"/>
        <v>-9.213384813384861E-3</v>
      </c>
    </row>
    <row r="103" spans="1:15" s="21" customFormat="1" ht="18.75" x14ac:dyDescent="0.3">
      <c r="A103" s="22" t="s">
        <v>497</v>
      </c>
      <c r="B103" s="22">
        <v>71329.850000000006</v>
      </c>
      <c r="C103" s="23">
        <f t="shared" si="4"/>
        <v>4.411081973944464E-3</v>
      </c>
      <c r="D103" s="24">
        <v>1.0009099181073733E-2</v>
      </c>
      <c r="E103" s="22" t="s">
        <v>497</v>
      </c>
      <c r="F103" s="22">
        <v>11.1</v>
      </c>
      <c r="G103" s="23">
        <f t="shared" si="5"/>
        <v>1.0009099181073733E-2</v>
      </c>
      <c r="I103" s="22" t="s">
        <v>497</v>
      </c>
      <c r="J103" s="22">
        <v>10.5</v>
      </c>
      <c r="K103" s="24">
        <f t="shared" si="6"/>
        <v>9.5328884652046142E-4</v>
      </c>
      <c r="L103" s="22"/>
      <c r="M103" s="22"/>
      <c r="N103" s="22"/>
      <c r="O103" s="23">
        <f t="shared" si="7"/>
        <v>2.8550090167766486E-3</v>
      </c>
    </row>
    <row r="104" spans="1:15" s="21" customFormat="1" ht="18.75" x14ac:dyDescent="0.3">
      <c r="A104" s="22" t="s">
        <v>503</v>
      </c>
      <c r="B104" s="22">
        <v>71016.59</v>
      </c>
      <c r="C104" s="23">
        <f t="shared" si="4"/>
        <v>-8.0282917790208685E-4</v>
      </c>
      <c r="D104" s="24">
        <v>1.4773776546629813E-2</v>
      </c>
      <c r="E104" s="22" t="s">
        <v>503</v>
      </c>
      <c r="F104" s="22">
        <v>10.99</v>
      </c>
      <c r="G104" s="23">
        <f t="shared" si="5"/>
        <v>1.4773776546629813E-2</v>
      </c>
      <c r="I104" s="22" t="s">
        <v>503</v>
      </c>
      <c r="J104" s="22">
        <v>10.49</v>
      </c>
      <c r="K104" s="24">
        <f t="shared" si="6"/>
        <v>1.6472868217054293E-2</v>
      </c>
      <c r="L104" s="22"/>
      <c r="M104" s="22"/>
      <c r="N104" s="22"/>
      <c r="O104" s="23">
        <f t="shared" si="7"/>
        <v>1.6116058966265154E-2</v>
      </c>
    </row>
    <row r="105" spans="1:15" s="21" customFormat="1" ht="18.75" x14ac:dyDescent="0.3">
      <c r="A105" s="22" t="s">
        <v>508</v>
      </c>
      <c r="B105" s="22">
        <v>71073.649999999994</v>
      </c>
      <c r="C105" s="23">
        <f t="shared" si="4"/>
        <v>-8.3154325430756515E-4</v>
      </c>
      <c r="D105" s="24">
        <v>6.4896755162241915E-2</v>
      </c>
      <c r="E105" s="22" t="s">
        <v>508</v>
      </c>
      <c r="F105" s="22">
        <v>10.83</v>
      </c>
      <c r="G105" s="23">
        <f t="shared" si="5"/>
        <v>6.4896755162241915E-2</v>
      </c>
      <c r="I105" s="22" t="s">
        <v>508</v>
      </c>
      <c r="J105" s="22">
        <v>10.32</v>
      </c>
      <c r="K105" s="24">
        <f t="shared" si="6"/>
        <v>-1.4326647564469996E-2</v>
      </c>
      <c r="L105" s="22"/>
      <c r="M105" s="22"/>
      <c r="N105" s="22"/>
      <c r="O105" s="23">
        <f t="shared" si="7"/>
        <v>2.3102670081395025E-3</v>
      </c>
    </row>
    <row r="106" spans="1:15" s="21" customFormat="1" ht="18.75" x14ac:dyDescent="0.3">
      <c r="A106" s="22" t="s">
        <v>513</v>
      </c>
      <c r="B106" s="22">
        <v>71132.800000000003</v>
      </c>
      <c r="C106" s="23">
        <f t="shared" si="4"/>
        <v>9.2961412011158817E-3</v>
      </c>
      <c r="D106" s="24">
        <v>1.1940298507462588E-2</v>
      </c>
      <c r="E106" s="22" t="s">
        <v>513</v>
      </c>
      <c r="F106" s="22">
        <v>10.17</v>
      </c>
      <c r="G106" s="23">
        <f t="shared" si="5"/>
        <v>1.1940298507462588E-2</v>
      </c>
      <c r="I106" s="22" t="s">
        <v>513</v>
      </c>
      <c r="J106" s="22">
        <v>10.47</v>
      </c>
      <c r="K106" s="24">
        <f t="shared" si="6"/>
        <v>4.7984644913627861E-3</v>
      </c>
      <c r="L106" s="22"/>
      <c r="M106" s="22"/>
      <c r="N106" s="22"/>
      <c r="O106" s="23">
        <f t="shared" si="7"/>
        <v>6.2982496347437442E-3</v>
      </c>
    </row>
    <row r="107" spans="1:15" s="21" customFormat="1" ht="18.75" x14ac:dyDescent="0.3">
      <c r="A107" s="22" t="s">
        <v>520</v>
      </c>
      <c r="B107" s="22">
        <v>70477.63</v>
      </c>
      <c r="C107" s="23">
        <f t="shared" si="4"/>
        <v>6.6615008302237655E-3</v>
      </c>
      <c r="D107" s="24">
        <v>-1.4705882352941013E-2</v>
      </c>
      <c r="E107" s="22" t="s">
        <v>520</v>
      </c>
      <c r="F107" s="22">
        <v>10.050000000000001</v>
      </c>
      <c r="G107" s="23">
        <f t="shared" si="5"/>
        <v>-1.4705882352941013E-2</v>
      </c>
      <c r="I107" s="22" t="s">
        <v>520</v>
      </c>
      <c r="J107" s="22">
        <v>10.42</v>
      </c>
      <c r="K107" s="24">
        <f t="shared" si="6"/>
        <v>8.7124878993223298E-3</v>
      </c>
      <c r="L107" s="22"/>
      <c r="M107" s="22"/>
      <c r="N107" s="22"/>
      <c r="O107" s="23">
        <f t="shared" si="7"/>
        <v>3.794630146347028E-3</v>
      </c>
    </row>
    <row r="108" spans="1:15" s="21" customFormat="1" ht="18.75" x14ac:dyDescent="0.3">
      <c r="A108" s="22" t="s">
        <v>526</v>
      </c>
      <c r="B108" s="22">
        <v>70011.25</v>
      </c>
      <c r="C108" s="23">
        <f t="shared" si="4"/>
        <v>2.0056924600038162E-2</v>
      </c>
      <c r="D108" s="24">
        <v>-1.9569471624267809E-3</v>
      </c>
      <c r="E108" s="22" t="s">
        <v>526</v>
      </c>
      <c r="F108" s="22">
        <v>10.199999999999999</v>
      </c>
      <c r="G108" s="23">
        <f t="shared" si="5"/>
        <v>-1.9569471624267809E-3</v>
      </c>
      <c r="I108" s="22" t="s">
        <v>526</v>
      </c>
      <c r="J108" s="22">
        <v>10.33</v>
      </c>
      <c r="K108" s="24">
        <f t="shared" si="6"/>
        <v>2.4801587301587213E-2</v>
      </c>
      <c r="L108" s="22"/>
      <c r="M108" s="22"/>
      <c r="N108" s="22"/>
      <c r="O108" s="23">
        <f t="shared" si="7"/>
        <v>1.9182295064144275E-2</v>
      </c>
    </row>
    <row r="109" spans="1:15" s="21" customFormat="1" ht="18.75" x14ac:dyDescent="0.3">
      <c r="A109" s="22" t="s">
        <v>532</v>
      </c>
      <c r="B109" s="22">
        <v>68634.649999999994</v>
      </c>
      <c r="C109" s="23">
        <f t="shared" si="4"/>
        <v>-1.1643803520240414E-3</v>
      </c>
      <c r="D109" s="24">
        <v>4.7131147540983687E-2</v>
      </c>
      <c r="E109" s="22" t="s">
        <v>532</v>
      </c>
      <c r="F109" s="22">
        <v>10.220000000000001</v>
      </c>
      <c r="G109" s="23">
        <f t="shared" si="5"/>
        <v>4.7131147540983687E-2</v>
      </c>
      <c r="I109" s="22" t="s">
        <v>532</v>
      </c>
      <c r="J109" s="22">
        <v>10.08</v>
      </c>
      <c r="K109" s="24">
        <f t="shared" si="6"/>
        <v>-1.4662756598240456E-2</v>
      </c>
      <c r="L109" s="22"/>
      <c r="M109" s="22"/>
      <c r="N109" s="22"/>
      <c r="O109" s="23">
        <f t="shared" si="7"/>
        <v>-1.6860367290033873E-3</v>
      </c>
    </row>
    <row r="110" spans="1:15" s="21" customFormat="1" ht="18.75" x14ac:dyDescent="0.3">
      <c r="A110" s="22" t="s">
        <v>538</v>
      </c>
      <c r="B110" s="22">
        <v>68714.66</v>
      </c>
      <c r="C110" s="23">
        <f t="shared" si="4"/>
        <v>1.0854585682174012E-2</v>
      </c>
      <c r="D110" s="24">
        <v>1.349948078920038E-2</v>
      </c>
      <c r="E110" s="22" t="s">
        <v>538</v>
      </c>
      <c r="F110" s="22">
        <v>9.76</v>
      </c>
      <c r="G110" s="23">
        <f t="shared" si="5"/>
        <v>1.349948078920038E-2</v>
      </c>
      <c r="I110" s="22" t="s">
        <v>538</v>
      </c>
      <c r="J110" s="22">
        <v>10.23</v>
      </c>
      <c r="K110" s="24">
        <f t="shared" si="6"/>
        <v>1.2871287128712883E-2</v>
      </c>
      <c r="L110" s="22"/>
      <c r="M110" s="22"/>
      <c r="N110" s="22"/>
      <c r="O110" s="23">
        <f t="shared" si="7"/>
        <v>1.3003207797415258E-2</v>
      </c>
    </row>
    <row r="111" spans="1:15" s="21" customFormat="1" ht="18.75" x14ac:dyDescent="0.3">
      <c r="A111" s="22" t="s">
        <v>545</v>
      </c>
      <c r="B111" s="22">
        <v>67976.800000000003</v>
      </c>
      <c r="C111" s="23">
        <f t="shared" si="4"/>
        <v>-9.0020612502875741E-3</v>
      </c>
      <c r="D111" s="24">
        <v>-2.2335025380710527E-2</v>
      </c>
      <c r="E111" s="22" t="s">
        <v>545</v>
      </c>
      <c r="F111" s="22">
        <v>9.6300000000000008</v>
      </c>
      <c r="G111" s="23">
        <f t="shared" si="5"/>
        <v>-2.2335025380710527E-2</v>
      </c>
      <c r="I111" s="22" t="s">
        <v>545</v>
      </c>
      <c r="J111" s="22">
        <v>10.1</v>
      </c>
      <c r="K111" s="24">
        <f t="shared" si="6"/>
        <v>-1.6553067185978598E-2</v>
      </c>
      <c r="L111" s="22"/>
      <c r="M111" s="22"/>
      <c r="N111" s="22"/>
      <c r="O111" s="23">
        <f t="shared" si="7"/>
        <v>-1.7767278406872304E-2</v>
      </c>
    </row>
    <row r="112" spans="1:15" s="21" customFormat="1" ht="18.75" x14ac:dyDescent="0.3">
      <c r="A112" s="22" t="s">
        <v>551</v>
      </c>
      <c r="B112" s="22">
        <v>68594.289999999994</v>
      </c>
      <c r="C112" s="23">
        <f t="shared" si="4"/>
        <v>3.498933218170075E-3</v>
      </c>
      <c r="D112" s="24">
        <v>-4.0444893832154438E-3</v>
      </c>
      <c r="E112" s="22" t="s">
        <v>551</v>
      </c>
      <c r="F112" s="22">
        <v>9.85</v>
      </c>
      <c r="G112" s="23">
        <f t="shared" si="5"/>
        <v>-4.0444893832154438E-3</v>
      </c>
      <c r="I112" s="22" t="s">
        <v>551</v>
      </c>
      <c r="J112" s="22">
        <v>10.27</v>
      </c>
      <c r="K112" s="24">
        <f t="shared" si="6"/>
        <v>1.9860973187686204E-2</v>
      </c>
      <c r="L112" s="22"/>
      <c r="M112" s="22"/>
      <c r="N112" s="22"/>
      <c r="O112" s="23">
        <f t="shared" si="7"/>
        <v>1.4840826047796856E-2</v>
      </c>
    </row>
    <row r="113" spans="1:15" s="21" customFormat="1" ht="18.75" x14ac:dyDescent="0.3">
      <c r="A113" s="22" t="s">
        <v>556</v>
      </c>
      <c r="B113" s="22">
        <v>68355.12</v>
      </c>
      <c r="C113" s="23">
        <f t="shared" si="4"/>
        <v>1.0318569353642282E-3</v>
      </c>
      <c r="D113" s="24">
        <v>9.1836734693877542E-3</v>
      </c>
      <c r="E113" s="22" t="s">
        <v>556</v>
      </c>
      <c r="F113" s="22">
        <v>9.89</v>
      </c>
      <c r="G113" s="23">
        <f t="shared" si="5"/>
        <v>9.1836734693877542E-3</v>
      </c>
      <c r="I113" s="22" t="s">
        <v>556</v>
      </c>
      <c r="J113" s="22">
        <v>10.07</v>
      </c>
      <c r="K113" s="24">
        <f t="shared" si="6"/>
        <v>-2.6112185686653744E-2</v>
      </c>
      <c r="L113" s="22"/>
      <c r="M113" s="22"/>
      <c r="N113" s="22"/>
      <c r="O113" s="23">
        <f t="shared" si="7"/>
        <v>-1.8700055263885029E-2</v>
      </c>
    </row>
    <row r="114" spans="1:15" s="21" customFormat="1" ht="18.75" x14ac:dyDescent="0.3">
      <c r="A114" s="22" t="s">
        <v>562</v>
      </c>
      <c r="B114" s="22">
        <v>68284.66</v>
      </c>
      <c r="C114" s="23">
        <f t="shared" si="4"/>
        <v>1.3748357856065763E-2</v>
      </c>
      <c r="D114" s="24">
        <v>1.5544041450777257E-2</v>
      </c>
      <c r="E114" s="22" t="s">
        <v>562</v>
      </c>
      <c r="F114" s="22">
        <v>9.8000000000000007</v>
      </c>
      <c r="G114" s="23">
        <f t="shared" si="5"/>
        <v>1.5544041450777257E-2</v>
      </c>
      <c r="I114" s="22" t="s">
        <v>562</v>
      </c>
      <c r="J114" s="22">
        <v>10.34</v>
      </c>
      <c r="K114" s="24">
        <f t="shared" si="6"/>
        <v>-3.8535645472062008E-3</v>
      </c>
      <c r="L114" s="22"/>
      <c r="M114" s="22"/>
      <c r="N114" s="22"/>
      <c r="O114" s="23">
        <f t="shared" si="7"/>
        <v>2.1993271237032543E-4</v>
      </c>
    </row>
    <row r="115" spans="1:15" s="21" customFormat="1" ht="18.75" x14ac:dyDescent="0.3">
      <c r="A115" s="22" t="s">
        <v>567</v>
      </c>
      <c r="B115" s="22">
        <v>67358.59</v>
      </c>
      <c r="C115" s="23">
        <f t="shared" si="4"/>
        <v>5.470795134171702E-3</v>
      </c>
      <c r="D115" s="24">
        <v>-3.1124497991967925E-2</v>
      </c>
      <c r="E115" s="22" t="s">
        <v>567</v>
      </c>
      <c r="F115" s="22">
        <v>9.65</v>
      </c>
      <c r="G115" s="23">
        <f t="shared" si="5"/>
        <v>-3.1124497991967925E-2</v>
      </c>
      <c r="I115" s="22" t="s">
        <v>567</v>
      </c>
      <c r="J115" s="22">
        <v>10.38</v>
      </c>
      <c r="K115" s="24">
        <f t="shared" si="6"/>
        <v>-6.6985645933013149E-3</v>
      </c>
      <c r="L115" s="22"/>
      <c r="M115" s="22"/>
      <c r="N115" s="22"/>
      <c r="O115" s="23">
        <f t="shared" si="7"/>
        <v>-1.1828010607021303E-2</v>
      </c>
    </row>
    <row r="116" spans="1:15" s="21" customFormat="1" ht="18.75" x14ac:dyDescent="0.3">
      <c r="A116" s="22" t="s">
        <v>573</v>
      </c>
      <c r="B116" s="22">
        <v>66992.09</v>
      </c>
      <c r="C116" s="23">
        <f t="shared" si="4"/>
        <v>-1.0033534270996625E-2</v>
      </c>
      <c r="D116" s="24">
        <v>-4.9618320610686939E-2</v>
      </c>
      <c r="E116" s="22" t="s">
        <v>573</v>
      </c>
      <c r="F116" s="22">
        <v>9.9600000000000009</v>
      </c>
      <c r="G116" s="23">
        <f t="shared" si="5"/>
        <v>-4.9618320610686939E-2</v>
      </c>
      <c r="I116" s="22" t="s">
        <v>573</v>
      </c>
      <c r="J116" s="22">
        <v>10.45</v>
      </c>
      <c r="K116" s="24">
        <f t="shared" si="6"/>
        <v>-2.7001862197392978E-2</v>
      </c>
      <c r="L116" s="22"/>
      <c r="M116" s="22"/>
      <c r="N116" s="22"/>
      <c r="O116" s="23">
        <f t="shared" si="7"/>
        <v>-3.1751318464184712E-2</v>
      </c>
    </row>
    <row r="117" spans="1:15" s="21" customFormat="1" ht="18.75" x14ac:dyDescent="0.3">
      <c r="A117" s="22" t="s">
        <v>577</v>
      </c>
      <c r="B117" s="22">
        <v>67671.070000000007</v>
      </c>
      <c r="C117" s="23">
        <f t="shared" si="4"/>
        <v>-3.3560170453322824E-3</v>
      </c>
      <c r="D117" s="24">
        <v>6.2880324543610699E-2</v>
      </c>
      <c r="E117" s="22" t="s">
        <v>577</v>
      </c>
      <c r="F117" s="22">
        <v>10.48</v>
      </c>
      <c r="G117" s="23">
        <f t="shared" si="5"/>
        <v>6.2880324543610699E-2</v>
      </c>
      <c r="I117" s="22" t="s">
        <v>577</v>
      </c>
      <c r="J117" s="22">
        <v>10.74</v>
      </c>
      <c r="K117" s="24">
        <f t="shared" si="6"/>
        <v>-1.0138248847926246E-2</v>
      </c>
      <c r="L117" s="22"/>
      <c r="M117" s="22"/>
      <c r="N117" s="22"/>
      <c r="O117" s="23">
        <f t="shared" si="7"/>
        <v>5.1956515642965131E-3</v>
      </c>
    </row>
    <row r="118" spans="1:15" s="21" customFormat="1" ht="18.75" x14ac:dyDescent="0.3">
      <c r="A118" s="22" t="s">
        <v>581</v>
      </c>
      <c r="B118" s="22">
        <v>67898.94</v>
      </c>
      <c r="C118" s="23">
        <f t="shared" si="4"/>
        <v>-5.9935536916144727E-4</v>
      </c>
      <c r="D118" s="24">
        <v>1.8595041322313932E-2</v>
      </c>
      <c r="E118" s="22" t="s">
        <v>581</v>
      </c>
      <c r="F118" s="22">
        <v>9.86</v>
      </c>
      <c r="G118" s="23">
        <f t="shared" si="5"/>
        <v>1.8595041322313932E-2</v>
      </c>
      <c r="I118" s="22" t="s">
        <v>581</v>
      </c>
      <c r="J118" s="22">
        <v>10.85</v>
      </c>
      <c r="K118" s="24">
        <f t="shared" si="6"/>
        <v>-2.7573529411766273E-3</v>
      </c>
      <c r="L118" s="22"/>
      <c r="M118" s="22"/>
      <c r="N118" s="22"/>
      <c r="O118" s="23">
        <f t="shared" si="7"/>
        <v>1.72664985415639E-3</v>
      </c>
    </row>
    <row r="119" spans="1:15" s="21" customFormat="1" ht="18.75" x14ac:dyDescent="0.3">
      <c r="A119" s="22" t="s">
        <v>587</v>
      </c>
      <c r="B119" s="22">
        <v>67939.66</v>
      </c>
      <c r="C119" s="23">
        <f t="shared" si="4"/>
        <v>1.5571020893153875E-2</v>
      </c>
      <c r="D119" s="24">
        <v>-5.1387461459404538E-3</v>
      </c>
      <c r="E119" s="22" t="s">
        <v>587</v>
      </c>
      <c r="F119" s="22">
        <v>9.68</v>
      </c>
      <c r="G119" s="23">
        <f t="shared" si="5"/>
        <v>-5.1387461459404538E-3</v>
      </c>
      <c r="I119" s="22" t="s">
        <v>587</v>
      </c>
      <c r="J119" s="22">
        <v>10.88</v>
      </c>
      <c r="K119" s="24">
        <f t="shared" si="6"/>
        <v>4.6168051708217472E-3</v>
      </c>
      <c r="L119" s="22"/>
      <c r="M119" s="22"/>
      <c r="N119" s="22"/>
      <c r="O119" s="23">
        <f t="shared" si="7"/>
        <v>2.5681393943016856E-3</v>
      </c>
    </row>
    <row r="120" spans="1:15" s="21" customFormat="1" ht="18.75" x14ac:dyDescent="0.3">
      <c r="A120" s="22" t="s">
        <v>593</v>
      </c>
      <c r="B120" s="22">
        <v>66897.990000000005</v>
      </c>
      <c r="C120" s="23">
        <f t="shared" si="4"/>
        <v>1.8099010843981578E-3</v>
      </c>
      <c r="D120" s="24">
        <v>2.854122621564481E-2</v>
      </c>
      <c r="E120" s="22" t="s">
        <v>593</v>
      </c>
      <c r="F120" s="22">
        <v>9.73</v>
      </c>
      <c r="G120" s="23">
        <f t="shared" si="5"/>
        <v>2.854122621564481E-2</v>
      </c>
      <c r="I120" s="22" t="s">
        <v>593</v>
      </c>
      <c r="J120" s="22">
        <v>10.83</v>
      </c>
      <c r="K120" s="24">
        <f t="shared" si="6"/>
        <v>9.242144177448175E-4</v>
      </c>
      <c r="L120" s="22"/>
      <c r="M120" s="22"/>
      <c r="N120" s="22"/>
      <c r="O120" s="23">
        <f t="shared" si="7"/>
        <v>6.7237868953038162E-3</v>
      </c>
    </row>
    <row r="121" spans="1:15" s="21" customFormat="1" ht="18.75" x14ac:dyDescent="0.3">
      <c r="A121" s="22" t="s">
        <v>597</v>
      </c>
      <c r="B121" s="22">
        <v>66777.13</v>
      </c>
      <c r="C121" s="23">
        <f t="shared" si="4"/>
        <v>-5.345270100284516E-3</v>
      </c>
      <c r="D121" s="24">
        <v>6.382978723404209E-3</v>
      </c>
      <c r="E121" s="22" t="s">
        <v>597</v>
      </c>
      <c r="F121" s="22">
        <v>9.4600000000000009</v>
      </c>
      <c r="G121" s="23">
        <f t="shared" si="5"/>
        <v>6.382978723404209E-3</v>
      </c>
      <c r="I121" s="22" t="s">
        <v>597</v>
      </c>
      <c r="J121" s="22">
        <v>10.82</v>
      </c>
      <c r="K121" s="24">
        <f t="shared" si="6"/>
        <v>-1.3673655423883324E-2</v>
      </c>
      <c r="L121" s="22"/>
      <c r="M121" s="22"/>
      <c r="N121" s="22"/>
      <c r="O121" s="23">
        <f t="shared" si="7"/>
        <v>-9.4617622529529419E-3</v>
      </c>
    </row>
    <row r="122" spans="1:15" s="21" customFormat="1" ht="18.75" x14ac:dyDescent="0.3">
      <c r="A122" s="22" t="s">
        <v>604</v>
      </c>
      <c r="B122" s="22">
        <v>67135.990000000005</v>
      </c>
      <c r="C122" s="23">
        <f t="shared" si="4"/>
        <v>9.3172734959161563E-3</v>
      </c>
      <c r="D122" s="24">
        <v>3.524229074889873E-2</v>
      </c>
      <c r="E122" s="22" t="s">
        <v>604</v>
      </c>
      <c r="F122" s="22">
        <v>9.4</v>
      </c>
      <c r="G122" s="23">
        <f t="shared" si="5"/>
        <v>3.524229074889873E-2</v>
      </c>
      <c r="I122" s="22" t="s">
        <v>604</v>
      </c>
      <c r="J122" s="22">
        <v>10.97</v>
      </c>
      <c r="K122" s="24">
        <f t="shared" si="6"/>
        <v>6.5048543689320448E-2</v>
      </c>
      <c r="L122" s="22"/>
      <c r="M122" s="22"/>
      <c r="N122" s="22"/>
      <c r="O122" s="23">
        <f t="shared" si="7"/>
        <v>5.8789230571831885E-2</v>
      </c>
    </row>
    <row r="123" spans="1:15" s="21" customFormat="1" ht="18.75" x14ac:dyDescent="0.3">
      <c r="A123" s="22" t="s">
        <v>611</v>
      </c>
      <c r="B123" s="22">
        <v>66516.240000000005</v>
      </c>
      <c r="C123" s="23">
        <f t="shared" si="4"/>
        <v>9.0393923819591659E-3</v>
      </c>
      <c r="D123" s="24">
        <v>1.4525139664804509E-2</v>
      </c>
      <c r="E123" s="22" t="s">
        <v>611</v>
      </c>
      <c r="F123" s="22">
        <v>9.08</v>
      </c>
      <c r="G123" s="23">
        <f t="shared" si="5"/>
        <v>1.4525139664804509E-2</v>
      </c>
      <c r="I123" s="22" t="s">
        <v>611</v>
      </c>
      <c r="J123" s="22">
        <v>10.3</v>
      </c>
      <c r="K123" s="24">
        <f t="shared" si="6"/>
        <v>-3.8684719535782008E-3</v>
      </c>
      <c r="L123" s="22"/>
      <c r="M123" s="22"/>
      <c r="N123" s="22"/>
      <c r="O123" s="23">
        <f t="shared" si="7"/>
        <v>-5.8135137178320744E-6</v>
      </c>
    </row>
    <row r="124" spans="1:15" s="21" customFormat="1" ht="18.75" x14ac:dyDescent="0.3">
      <c r="A124" s="22" t="s">
        <v>617</v>
      </c>
      <c r="B124" s="22">
        <v>65920.36</v>
      </c>
      <c r="C124" s="23">
        <f t="shared" si="4"/>
        <v>6.4618098533477664E-3</v>
      </c>
      <c r="D124" s="24">
        <v>4.0697674418604501E-2</v>
      </c>
      <c r="E124" s="22" t="s">
        <v>617</v>
      </c>
      <c r="F124" s="22">
        <v>8.9499999999999993</v>
      </c>
      <c r="G124" s="23">
        <f t="shared" si="5"/>
        <v>4.0697674418604501E-2</v>
      </c>
      <c r="I124" s="22" t="s">
        <v>617</v>
      </c>
      <c r="J124" s="22">
        <v>10.34</v>
      </c>
      <c r="K124" s="24">
        <f t="shared" si="6"/>
        <v>-7.6775431861804133E-3</v>
      </c>
      <c r="L124" s="22"/>
      <c r="M124" s="22"/>
      <c r="N124" s="22"/>
      <c r="O124" s="23">
        <f t="shared" si="7"/>
        <v>2.4812525108244181E-3</v>
      </c>
    </row>
    <row r="125" spans="1:15" s="21" customFormat="1" ht="18.75" x14ac:dyDescent="0.3">
      <c r="A125" s="22" t="s">
        <v>624</v>
      </c>
      <c r="B125" s="22">
        <v>65497.13</v>
      </c>
      <c r="C125" s="23">
        <f t="shared" si="4"/>
        <v>3.3664034922971098E-3</v>
      </c>
      <c r="D125" s="24">
        <v>0</v>
      </c>
      <c r="E125" s="22" t="s">
        <v>624</v>
      </c>
      <c r="F125" s="22">
        <v>8.6</v>
      </c>
      <c r="G125" s="23">
        <f t="shared" si="5"/>
        <v>0</v>
      </c>
      <c r="I125" s="22" t="s">
        <v>624</v>
      </c>
      <c r="J125" s="22">
        <v>10.42</v>
      </c>
      <c r="K125" s="24">
        <f t="shared" si="6"/>
        <v>2.2571148184494572E-2</v>
      </c>
      <c r="L125" s="22"/>
      <c r="M125" s="22"/>
      <c r="N125" s="22"/>
      <c r="O125" s="23">
        <f t="shared" si="7"/>
        <v>1.7831207065750712E-2</v>
      </c>
    </row>
    <row r="126" spans="1:15" s="21" customFormat="1" ht="18.75" x14ac:dyDescent="0.3">
      <c r="A126" s="22" t="s">
        <v>629</v>
      </c>
      <c r="B126" s="22">
        <v>65277.38</v>
      </c>
      <c r="C126" s="23">
        <f t="shared" si="4"/>
        <v>4.1041018406697827E-3</v>
      </c>
      <c r="D126" s="24">
        <v>-3.1531531531531654E-2</v>
      </c>
      <c r="E126" s="22" t="s">
        <v>629</v>
      </c>
      <c r="F126" s="22">
        <v>8.6</v>
      </c>
      <c r="G126" s="23">
        <f t="shared" si="5"/>
        <v>-3.1531531531531654E-2</v>
      </c>
      <c r="I126" s="22" t="s">
        <v>629</v>
      </c>
      <c r="J126" s="22">
        <v>10.19</v>
      </c>
      <c r="K126" s="24">
        <f t="shared" si="6"/>
        <v>1.0912698412698374E-2</v>
      </c>
      <c r="L126" s="22"/>
      <c r="M126" s="22"/>
      <c r="N126" s="22"/>
      <c r="O126" s="23">
        <f t="shared" si="7"/>
        <v>1.9994101244100683E-3</v>
      </c>
    </row>
    <row r="127" spans="1:15" s="21" customFormat="1" ht="18.75" x14ac:dyDescent="0.3">
      <c r="A127" s="22" t="s">
        <v>635</v>
      </c>
      <c r="B127" s="22">
        <v>65010.57</v>
      </c>
      <c r="C127" s="23">
        <f t="shared" si="4"/>
        <v>-1.0005692303147184E-2</v>
      </c>
      <c r="D127" s="24">
        <v>-2.7382256297918905E-2</v>
      </c>
      <c r="E127" s="22" t="s">
        <v>635</v>
      </c>
      <c r="F127" s="22">
        <v>8.8800000000000008</v>
      </c>
      <c r="G127" s="23">
        <f t="shared" si="5"/>
        <v>-2.7382256297918905E-2</v>
      </c>
      <c r="I127" s="22" t="s">
        <v>635</v>
      </c>
      <c r="J127" s="22">
        <v>10.08</v>
      </c>
      <c r="K127" s="24">
        <f t="shared" si="6"/>
        <v>-1.1764705882352899E-2</v>
      </c>
      <c r="L127" s="22"/>
      <c r="M127" s="22"/>
      <c r="N127" s="22"/>
      <c r="O127" s="23">
        <f t="shared" si="7"/>
        <v>-1.5044391469621762E-2</v>
      </c>
    </row>
    <row r="128" spans="1:15" s="21" customFormat="1" ht="18.75" x14ac:dyDescent="0.3">
      <c r="A128" s="22" t="s">
        <v>640</v>
      </c>
      <c r="B128" s="22">
        <v>65667.62</v>
      </c>
      <c r="C128" s="23">
        <f t="shared" si="4"/>
        <v>8.726173990449837E-3</v>
      </c>
      <c r="D128" s="24">
        <v>8.8397790055247949E-3</v>
      </c>
      <c r="E128" s="22" t="s">
        <v>640</v>
      </c>
      <c r="F128" s="22">
        <v>9.1300000000000008</v>
      </c>
      <c r="G128" s="23">
        <f t="shared" si="5"/>
        <v>8.8397790055247949E-3</v>
      </c>
      <c r="I128" s="22" t="s">
        <v>640</v>
      </c>
      <c r="J128" s="22">
        <v>10.199999999999999</v>
      </c>
      <c r="K128" s="24">
        <f t="shared" si="6"/>
        <v>3.937007874015741E-3</v>
      </c>
      <c r="L128" s="22"/>
      <c r="M128" s="22"/>
      <c r="N128" s="22"/>
      <c r="O128" s="23">
        <f t="shared" si="7"/>
        <v>4.9665898116326426E-3</v>
      </c>
    </row>
    <row r="129" spans="1:15" s="21" customFormat="1" ht="18.75" x14ac:dyDescent="0.3">
      <c r="A129" s="22" t="s">
        <v>646</v>
      </c>
      <c r="B129" s="22">
        <v>65099.55</v>
      </c>
      <c r="C129" s="23">
        <f t="shared" si="4"/>
        <v>6.4215083193448486E-3</v>
      </c>
      <c r="D129" s="24">
        <v>-9.8468271334791746E-3</v>
      </c>
      <c r="E129" s="22" t="s">
        <v>646</v>
      </c>
      <c r="F129" s="22">
        <v>9.0500000000000007</v>
      </c>
      <c r="G129" s="23">
        <f t="shared" si="5"/>
        <v>-9.8468271334791746E-3</v>
      </c>
      <c r="I129" s="22" t="s">
        <v>646</v>
      </c>
      <c r="J129" s="22">
        <v>10.16</v>
      </c>
      <c r="K129" s="24">
        <f t="shared" si="6"/>
        <v>2.1105527638191068E-2</v>
      </c>
      <c r="L129" s="22"/>
      <c r="M129" s="22"/>
      <c r="N129" s="22"/>
      <c r="O129" s="23">
        <f t="shared" si="7"/>
        <v>1.460553313614032E-2</v>
      </c>
    </row>
    <row r="130" spans="1:15" s="21" customFormat="1" ht="18.75" x14ac:dyDescent="0.3">
      <c r="A130" s="22" t="s">
        <v>650</v>
      </c>
      <c r="B130" s="22">
        <v>64684.18</v>
      </c>
      <c r="C130" s="23">
        <f t="shared" si="4"/>
        <v>-3.9089581111342309E-3</v>
      </c>
      <c r="D130" s="24">
        <v>-1.7204301075268824E-2</v>
      </c>
      <c r="E130" s="22" t="s">
        <v>650</v>
      </c>
      <c r="F130" s="22">
        <v>9.14</v>
      </c>
      <c r="G130" s="23">
        <f t="shared" si="5"/>
        <v>-1.7204301075268824E-2</v>
      </c>
      <c r="I130" s="22" t="s">
        <v>650</v>
      </c>
      <c r="J130" s="22">
        <v>9.9499999999999993</v>
      </c>
      <c r="K130" s="24">
        <f t="shared" si="6"/>
        <v>3.1088082901554293E-2</v>
      </c>
      <c r="L130" s="22"/>
      <c r="M130" s="22"/>
      <c r="N130" s="22"/>
      <c r="O130" s="23">
        <f t="shared" si="7"/>
        <v>2.0946682266421438E-2</v>
      </c>
    </row>
    <row r="131" spans="1:15" s="21" customFormat="1" ht="18.75" x14ac:dyDescent="0.3">
      <c r="A131" s="22" t="s">
        <v>653</v>
      </c>
      <c r="B131" s="22">
        <v>64938.02</v>
      </c>
      <c r="C131" s="23">
        <f t="shared" si="4"/>
        <v>-3.7112656781413955E-3</v>
      </c>
      <c r="D131" s="24">
        <v>-2.4134312696746929E-2</v>
      </c>
      <c r="E131" s="22" t="s">
        <v>653</v>
      </c>
      <c r="F131" s="22">
        <v>9.3000000000000007</v>
      </c>
      <c r="G131" s="23">
        <f t="shared" si="5"/>
        <v>-2.4134312696746929E-2</v>
      </c>
      <c r="I131" s="22" t="s">
        <v>653</v>
      </c>
      <c r="J131" s="22">
        <v>9.65</v>
      </c>
      <c r="K131" s="24">
        <f t="shared" si="6"/>
        <v>0</v>
      </c>
      <c r="L131" s="22"/>
      <c r="M131" s="22"/>
      <c r="N131" s="22"/>
      <c r="O131" s="23">
        <f t="shared" si="7"/>
        <v>-5.0682056663168551E-3</v>
      </c>
    </row>
    <row r="132" spans="1:15" s="21" customFormat="1" ht="18.75" x14ac:dyDescent="0.3">
      <c r="A132" s="22" t="s">
        <v>660</v>
      </c>
      <c r="B132" s="22">
        <v>65179.92</v>
      </c>
      <c r="C132" s="23">
        <f t="shared" ref="C132:C195" si="8">B132/B133-1</f>
        <v>-2.4143805556580133E-3</v>
      </c>
      <c r="D132" s="24">
        <v>2.103049421661396E-3</v>
      </c>
      <c r="E132" s="22" t="s">
        <v>660</v>
      </c>
      <c r="F132" s="22">
        <v>9.5299999999999994</v>
      </c>
      <c r="G132" s="23">
        <f t="shared" ref="G132:G195" si="9">F132/F133-1</f>
        <v>2.103049421661396E-3</v>
      </c>
      <c r="I132" s="22" t="s">
        <v>660</v>
      </c>
      <c r="J132" s="22">
        <v>9.65</v>
      </c>
      <c r="K132" s="24">
        <f t="shared" ref="K132:K195" si="10">J132/J133-1</f>
        <v>5.2083333333334814E-3</v>
      </c>
      <c r="L132" s="22"/>
      <c r="M132" s="22"/>
      <c r="N132" s="22"/>
      <c r="O132" s="23">
        <f t="shared" si="7"/>
        <v>4.5562237118823429E-3</v>
      </c>
    </row>
    <row r="133" spans="1:15" s="21" customFormat="1" ht="18.75" x14ac:dyDescent="0.3">
      <c r="A133" s="22" t="s">
        <v>664</v>
      </c>
      <c r="B133" s="22">
        <v>65337.67</v>
      </c>
      <c r="C133" s="23">
        <f t="shared" si="8"/>
        <v>1.9223364423066602E-3</v>
      </c>
      <c r="D133" s="24">
        <v>-1.5527950310559091E-2</v>
      </c>
      <c r="E133" s="22" t="s">
        <v>664</v>
      </c>
      <c r="F133" s="22">
        <v>9.51</v>
      </c>
      <c r="G133" s="23">
        <f t="shared" si="9"/>
        <v>-1.5527950310559091E-2</v>
      </c>
      <c r="I133" s="22" t="s">
        <v>664</v>
      </c>
      <c r="J133" s="22">
        <v>9.6</v>
      </c>
      <c r="K133" s="24">
        <f t="shared" si="10"/>
        <v>1.6949152542372836E-2</v>
      </c>
      <c r="L133" s="22"/>
      <c r="M133" s="22"/>
      <c r="N133" s="22"/>
      <c r="O133" s="23">
        <f t="shared" ref="O133:O196" si="11">0.21*G133+0.79*K133</f>
        <v>1.0128960943257131E-2</v>
      </c>
    </row>
    <row r="134" spans="1:15" s="21" customFormat="1" ht="18.75" x14ac:dyDescent="0.3">
      <c r="A134" s="22" t="s">
        <v>666</v>
      </c>
      <c r="B134" s="22">
        <v>65212.31</v>
      </c>
      <c r="C134" s="23">
        <f t="shared" si="8"/>
        <v>-3.4211960417005471E-3</v>
      </c>
      <c r="D134" s="24">
        <v>4.658721560130008E-2</v>
      </c>
      <c r="E134" s="22" t="s">
        <v>666</v>
      </c>
      <c r="F134" s="22">
        <v>9.66</v>
      </c>
      <c r="G134" s="23">
        <f t="shared" si="9"/>
        <v>4.658721560130008E-2</v>
      </c>
      <c r="I134" s="22" t="s">
        <v>666</v>
      </c>
      <c r="J134" s="22">
        <v>9.44</v>
      </c>
      <c r="K134" s="24">
        <f t="shared" si="10"/>
        <v>-1.5641293013555879E-2</v>
      </c>
      <c r="L134" s="22"/>
      <c r="M134" s="22"/>
      <c r="N134" s="22"/>
      <c r="O134" s="23">
        <f t="shared" si="11"/>
        <v>-2.5733062044361269E-3</v>
      </c>
    </row>
    <row r="135" spans="1:15" s="21" customFormat="1" ht="18.75" x14ac:dyDescent="0.3">
      <c r="A135" s="22" t="s">
        <v>671</v>
      </c>
      <c r="B135" s="22">
        <v>65436.18</v>
      </c>
      <c r="C135" s="23">
        <f t="shared" si="8"/>
        <v>3.9557613839564798E-3</v>
      </c>
      <c r="D135" s="24">
        <v>-2.1621621621621401E-3</v>
      </c>
      <c r="E135" s="22" t="s">
        <v>671</v>
      </c>
      <c r="F135" s="22">
        <v>9.23</v>
      </c>
      <c r="G135" s="23">
        <f t="shared" si="9"/>
        <v>-2.1621621621621401E-3</v>
      </c>
      <c r="I135" s="22" t="s">
        <v>671</v>
      </c>
      <c r="J135" s="22">
        <v>9.59</v>
      </c>
      <c r="K135" s="24">
        <f t="shared" si="10"/>
        <v>1.4814814814814836E-2</v>
      </c>
      <c r="L135" s="22"/>
      <c r="M135" s="22"/>
      <c r="N135" s="22"/>
      <c r="O135" s="23">
        <f t="shared" si="11"/>
        <v>1.1249649649649671E-2</v>
      </c>
    </row>
    <row r="136" spans="1:15" s="21" customFormat="1" ht="18.75" x14ac:dyDescent="0.3">
      <c r="A136" s="22" t="s">
        <v>674</v>
      </c>
      <c r="B136" s="22">
        <v>65178.35</v>
      </c>
      <c r="C136" s="23">
        <f t="shared" si="8"/>
        <v>5.2872228275999689E-3</v>
      </c>
      <c r="D136" s="24">
        <v>-8.5744908896034921E-3</v>
      </c>
      <c r="E136" s="22" t="s">
        <v>674</v>
      </c>
      <c r="F136" s="22">
        <v>9.25</v>
      </c>
      <c r="G136" s="23">
        <f t="shared" si="9"/>
        <v>-8.5744908896034921E-3</v>
      </c>
      <c r="I136" s="22" t="s">
        <v>674</v>
      </c>
      <c r="J136" s="22">
        <v>9.4499999999999993</v>
      </c>
      <c r="K136" s="24">
        <f t="shared" si="10"/>
        <v>4.3046357615893927E-2</v>
      </c>
      <c r="L136" s="22"/>
      <c r="M136" s="22"/>
      <c r="N136" s="22"/>
      <c r="O136" s="23">
        <f t="shared" si="11"/>
        <v>3.2205979429739469E-2</v>
      </c>
    </row>
    <row r="137" spans="1:15" s="21" customFormat="1" ht="18.75" x14ac:dyDescent="0.3">
      <c r="A137" s="22" t="s">
        <v>680</v>
      </c>
      <c r="B137" s="22">
        <v>64835.55</v>
      </c>
      <c r="C137" s="23">
        <f t="shared" si="8"/>
        <v>1.5719351455340425E-2</v>
      </c>
      <c r="D137" s="24">
        <v>3.2079646017699304E-2</v>
      </c>
      <c r="E137" s="22" t="s">
        <v>680</v>
      </c>
      <c r="F137" s="22">
        <v>9.33</v>
      </c>
      <c r="G137" s="23">
        <f t="shared" si="9"/>
        <v>3.2079646017699304E-2</v>
      </c>
      <c r="I137" s="22" t="s">
        <v>680</v>
      </c>
      <c r="J137" s="22">
        <v>9.06</v>
      </c>
      <c r="K137" s="24">
        <f t="shared" si="10"/>
        <v>8.9086859688196629E-3</v>
      </c>
      <c r="L137" s="22"/>
      <c r="M137" s="22"/>
      <c r="N137" s="22"/>
      <c r="O137" s="23">
        <f t="shared" si="11"/>
        <v>1.3774587579084388E-2</v>
      </c>
    </row>
    <row r="138" spans="1:15" s="21" customFormat="1" ht="18.75" x14ac:dyDescent="0.3">
      <c r="A138" s="22" t="s">
        <v>685</v>
      </c>
      <c r="B138" s="22">
        <v>63832.15</v>
      </c>
      <c r="C138" s="23">
        <f t="shared" si="8"/>
        <v>1.2799269882477704E-2</v>
      </c>
      <c r="D138" s="24">
        <v>-1.3100436681222849E-2</v>
      </c>
      <c r="E138" s="22" t="s">
        <v>685</v>
      </c>
      <c r="F138" s="22">
        <v>9.0399999999999991</v>
      </c>
      <c r="G138" s="23">
        <f t="shared" si="9"/>
        <v>-1.3100436681222849E-2</v>
      </c>
      <c r="I138" s="22" t="s">
        <v>685</v>
      </c>
      <c r="J138" s="22">
        <v>8.98</v>
      </c>
      <c r="K138" s="24">
        <f t="shared" si="10"/>
        <v>1.9296254256526701E-2</v>
      </c>
      <c r="L138" s="22"/>
      <c r="M138" s="22"/>
      <c r="N138" s="22"/>
      <c r="O138" s="23">
        <f t="shared" si="11"/>
        <v>1.2492949159599295E-2</v>
      </c>
    </row>
    <row r="139" spans="1:15" s="21" customFormat="1" ht="18.75" x14ac:dyDescent="0.3">
      <c r="A139" s="22" t="s">
        <v>689</v>
      </c>
      <c r="B139" s="22">
        <v>63025.47</v>
      </c>
      <c r="C139" s="23">
        <f t="shared" si="8"/>
        <v>1.1281176591402042E-2</v>
      </c>
      <c r="D139" s="24">
        <v>5.895953757225425E-2</v>
      </c>
      <c r="E139" s="22" t="s">
        <v>689</v>
      </c>
      <c r="F139" s="22">
        <v>9.16</v>
      </c>
      <c r="G139" s="23">
        <f t="shared" si="9"/>
        <v>5.895953757225425E-2</v>
      </c>
      <c r="I139" s="22" t="s">
        <v>689</v>
      </c>
      <c r="J139" s="22">
        <v>8.81</v>
      </c>
      <c r="K139" s="24">
        <f t="shared" si="10"/>
        <v>1.1363636363637131E-3</v>
      </c>
      <c r="L139" s="22"/>
      <c r="M139" s="22"/>
      <c r="N139" s="22"/>
      <c r="O139" s="23">
        <f t="shared" si="11"/>
        <v>1.3279230162900725E-2</v>
      </c>
    </row>
    <row r="140" spans="1:15" s="21" customFormat="1" ht="18.75" x14ac:dyDescent="0.3">
      <c r="A140" s="22" t="s">
        <v>695</v>
      </c>
      <c r="B140" s="22">
        <v>62322.400000000001</v>
      </c>
      <c r="C140" s="23">
        <f t="shared" si="8"/>
        <v>-2.3680041389247952E-3</v>
      </c>
      <c r="D140" s="24">
        <v>5.4878048780487854E-2</v>
      </c>
      <c r="E140" s="22" t="s">
        <v>695</v>
      </c>
      <c r="F140" s="22">
        <v>8.65</v>
      </c>
      <c r="G140" s="23">
        <f t="shared" si="9"/>
        <v>5.4878048780487854E-2</v>
      </c>
      <c r="I140" s="22" t="s">
        <v>695</v>
      </c>
      <c r="J140" s="22">
        <v>8.8000000000000007</v>
      </c>
      <c r="K140" s="24">
        <f t="shared" si="10"/>
        <v>-1.2345679012345623E-2</v>
      </c>
      <c r="L140" s="22"/>
      <c r="M140" s="22"/>
      <c r="N140" s="22"/>
      <c r="O140" s="23">
        <f t="shared" si="11"/>
        <v>1.7713038241494068E-3</v>
      </c>
    </row>
    <row r="141" spans="1:15" s="21" customFormat="1" ht="18.75" x14ac:dyDescent="0.3">
      <c r="A141" s="22" t="s">
        <v>702</v>
      </c>
      <c r="B141" s="22">
        <v>62470.33</v>
      </c>
      <c r="C141" s="23">
        <f t="shared" si="8"/>
        <v>-1.0828105254173992E-2</v>
      </c>
      <c r="D141" s="24">
        <v>-1.2048192771084487E-2</v>
      </c>
      <c r="E141" s="22" t="s">
        <v>702</v>
      </c>
      <c r="F141" s="22">
        <v>8.1999999999999993</v>
      </c>
      <c r="G141" s="23">
        <f t="shared" si="9"/>
        <v>-1.2048192771084487E-2</v>
      </c>
      <c r="I141" s="22" t="s">
        <v>702</v>
      </c>
      <c r="J141" s="22">
        <v>8.91</v>
      </c>
      <c r="K141" s="24">
        <f t="shared" si="10"/>
        <v>-4.469273743016644E-3</v>
      </c>
      <c r="L141" s="22"/>
      <c r="M141" s="22"/>
      <c r="N141" s="22"/>
      <c r="O141" s="23">
        <f t="shared" si="11"/>
        <v>-6.0608467389108907E-3</v>
      </c>
    </row>
    <row r="142" spans="1:15" s="21" customFormat="1" ht="18.75" x14ac:dyDescent="0.3">
      <c r="A142" s="22" t="s">
        <v>708</v>
      </c>
      <c r="B142" s="22">
        <v>63154.17</v>
      </c>
      <c r="C142" s="23">
        <f t="shared" si="8"/>
        <v>-1.2243879997323459E-3</v>
      </c>
      <c r="D142" s="24">
        <v>0.12771739130434789</v>
      </c>
      <c r="E142" s="22" t="s">
        <v>708</v>
      </c>
      <c r="F142" s="22">
        <v>8.3000000000000007</v>
      </c>
      <c r="G142" s="23">
        <f t="shared" si="9"/>
        <v>0.12771739130434789</v>
      </c>
      <c r="I142" s="22" t="s">
        <v>708</v>
      </c>
      <c r="J142" s="22">
        <v>8.9499999999999993</v>
      </c>
      <c r="K142" s="24">
        <f t="shared" si="10"/>
        <v>2.2857142857142687E-2</v>
      </c>
      <c r="L142" s="22"/>
      <c r="M142" s="22"/>
      <c r="N142" s="22"/>
      <c r="O142" s="23">
        <f t="shared" si="11"/>
        <v>4.4877795031055781E-2</v>
      </c>
    </row>
    <row r="143" spans="1:15" s="21" customFormat="1" ht="18.75" x14ac:dyDescent="0.3">
      <c r="A143" s="22" t="s">
        <v>714</v>
      </c>
      <c r="B143" s="22">
        <v>63231.59</v>
      </c>
      <c r="C143" s="23">
        <f t="shared" si="8"/>
        <v>-7.5838050758247899E-4</v>
      </c>
      <c r="D143" s="24">
        <v>-8.0862533692721561E-3</v>
      </c>
      <c r="E143" s="22" t="s">
        <v>714</v>
      </c>
      <c r="F143" s="22">
        <v>7.36</v>
      </c>
      <c r="G143" s="23">
        <f t="shared" si="9"/>
        <v>-8.0862533692721561E-3</v>
      </c>
      <c r="I143" s="22" t="s">
        <v>714</v>
      </c>
      <c r="J143" s="22">
        <v>8.75</v>
      </c>
      <c r="K143" s="24">
        <f t="shared" si="10"/>
        <v>5.7471264367816577E-3</v>
      </c>
      <c r="L143" s="22"/>
      <c r="M143" s="22"/>
      <c r="N143" s="22"/>
      <c r="O143" s="23">
        <f t="shared" si="11"/>
        <v>2.8421166775103573E-3</v>
      </c>
    </row>
    <row r="144" spans="1:15" s="21" customFormat="1" ht="18.75" x14ac:dyDescent="0.3">
      <c r="A144" s="22" t="s">
        <v>719</v>
      </c>
      <c r="B144" s="22">
        <v>63279.58</v>
      </c>
      <c r="C144" s="23">
        <f t="shared" si="8"/>
        <v>6.0351380135792443E-3</v>
      </c>
      <c r="D144" s="24">
        <v>-1.7218543046357615E-2</v>
      </c>
      <c r="E144" s="22" t="s">
        <v>719</v>
      </c>
      <c r="F144" s="22">
        <v>7.42</v>
      </c>
      <c r="G144" s="23">
        <f t="shared" si="9"/>
        <v>-1.7218543046357615E-2</v>
      </c>
      <c r="I144" s="22" t="s">
        <v>719</v>
      </c>
      <c r="J144" s="22">
        <v>8.6999999999999993</v>
      </c>
      <c r="K144" s="24">
        <f t="shared" si="10"/>
        <v>5.7803468208090791E-3</v>
      </c>
      <c r="L144" s="22"/>
      <c r="M144" s="22"/>
      <c r="N144" s="22"/>
      <c r="O144" s="23">
        <f t="shared" si="11"/>
        <v>9.5057994870407407E-4</v>
      </c>
    </row>
    <row r="145" spans="1:15" s="21" customFormat="1" ht="18.75" x14ac:dyDescent="0.3">
      <c r="A145" s="22" t="s">
        <v>725</v>
      </c>
      <c r="B145" s="22">
        <v>62899.97</v>
      </c>
      <c r="C145" s="23">
        <f t="shared" si="8"/>
        <v>1.0620680458137688E-2</v>
      </c>
      <c r="D145" s="24">
        <v>1.8893387314439902E-2</v>
      </c>
      <c r="E145" s="22" t="s">
        <v>725</v>
      </c>
      <c r="F145" s="22">
        <v>7.55</v>
      </c>
      <c r="G145" s="23">
        <f t="shared" si="9"/>
        <v>1.8893387314439902E-2</v>
      </c>
      <c r="I145" s="22" t="s">
        <v>725</v>
      </c>
      <c r="J145" s="22">
        <v>8.65</v>
      </c>
      <c r="K145" s="24">
        <f t="shared" si="10"/>
        <v>2.609727164887321E-2</v>
      </c>
      <c r="L145" s="22"/>
      <c r="M145" s="22"/>
      <c r="N145" s="22"/>
      <c r="O145" s="23">
        <f t="shared" si="11"/>
        <v>2.4584455938642214E-2</v>
      </c>
    </row>
    <row r="146" spans="1:15" s="21" customFormat="1" ht="18.75" x14ac:dyDescent="0.3">
      <c r="A146" s="22" t="s">
        <v>728</v>
      </c>
      <c r="B146" s="22">
        <v>62238.95</v>
      </c>
      <c r="C146" s="23">
        <f t="shared" si="8"/>
        <v>3.5631608064565778E-3</v>
      </c>
      <c r="D146" s="24">
        <v>-1.3477088948786742E-3</v>
      </c>
      <c r="E146" s="22" t="s">
        <v>728</v>
      </c>
      <c r="F146" s="22">
        <v>7.41</v>
      </c>
      <c r="G146" s="23">
        <f t="shared" si="9"/>
        <v>-1.3477088948786742E-3</v>
      </c>
      <c r="I146" s="22" t="s">
        <v>728</v>
      </c>
      <c r="J146" s="22">
        <v>8.43</v>
      </c>
      <c r="K146" s="24">
        <f t="shared" si="10"/>
        <v>1.9347037484885199E-2</v>
      </c>
      <c r="L146" s="22"/>
      <c r="M146" s="22"/>
      <c r="N146" s="22"/>
      <c r="O146" s="23">
        <f t="shared" si="11"/>
        <v>1.5001140745134787E-2</v>
      </c>
    </row>
    <row r="147" spans="1:15" s="21" customFormat="1" ht="18.75" x14ac:dyDescent="0.3">
      <c r="A147" s="22" t="s">
        <v>733</v>
      </c>
      <c r="B147" s="22">
        <v>62017.97</v>
      </c>
      <c r="C147" s="23">
        <f t="shared" si="8"/>
        <v>5.5534243279256046E-3</v>
      </c>
      <c r="D147" s="24">
        <v>-4.0268456375839312E-3</v>
      </c>
      <c r="E147" s="22" t="s">
        <v>733</v>
      </c>
      <c r="F147" s="22">
        <v>7.42</v>
      </c>
      <c r="G147" s="23">
        <f t="shared" si="9"/>
        <v>-4.0268456375839312E-3</v>
      </c>
      <c r="I147" s="22" t="s">
        <v>733</v>
      </c>
      <c r="J147" s="22">
        <v>8.27</v>
      </c>
      <c r="K147" s="24">
        <f t="shared" si="10"/>
        <v>0</v>
      </c>
      <c r="L147" s="22"/>
      <c r="M147" s="22"/>
      <c r="N147" s="22"/>
      <c r="O147" s="23">
        <f t="shared" si="11"/>
        <v>-8.4563758389262554E-4</v>
      </c>
    </row>
    <row r="148" spans="1:15" s="21" customFormat="1" ht="18.75" x14ac:dyDescent="0.3">
      <c r="A148" s="22" t="s">
        <v>738</v>
      </c>
      <c r="B148" s="22">
        <v>61675.46</v>
      </c>
      <c r="C148" s="23">
        <f t="shared" si="8"/>
        <v>-8.2432182753964245E-3</v>
      </c>
      <c r="D148" s="24">
        <v>-2.4869109947643908E-2</v>
      </c>
      <c r="E148" s="22" t="s">
        <v>738</v>
      </c>
      <c r="F148" s="22">
        <v>7.45</v>
      </c>
      <c r="G148" s="23">
        <f t="shared" si="9"/>
        <v>-2.4869109947643908E-2</v>
      </c>
      <c r="I148" s="22" t="s">
        <v>738</v>
      </c>
      <c r="J148" s="22">
        <v>8.27</v>
      </c>
      <c r="K148" s="24">
        <f t="shared" si="10"/>
        <v>-1.0765550239234423E-2</v>
      </c>
      <c r="L148" s="22"/>
      <c r="M148" s="22"/>
      <c r="N148" s="22"/>
      <c r="O148" s="23">
        <f t="shared" si="11"/>
        <v>-1.3727297778000414E-2</v>
      </c>
    </row>
    <row r="149" spans="1:15" s="21" customFormat="1" ht="18.75" x14ac:dyDescent="0.3">
      <c r="A149" s="22" t="s">
        <v>744</v>
      </c>
      <c r="B149" s="22">
        <v>62188.09</v>
      </c>
      <c r="C149" s="23">
        <f t="shared" si="8"/>
        <v>1.8022614907163614E-2</v>
      </c>
      <c r="D149" s="24">
        <v>-6.5019505851756643E-3</v>
      </c>
      <c r="E149" s="22" t="s">
        <v>744</v>
      </c>
      <c r="F149" s="22">
        <v>7.64</v>
      </c>
      <c r="G149" s="23">
        <f t="shared" si="9"/>
        <v>-6.5019505851756643E-3</v>
      </c>
      <c r="I149" s="22" t="s">
        <v>744</v>
      </c>
      <c r="J149" s="22">
        <v>8.36</v>
      </c>
      <c r="K149" s="24">
        <f t="shared" si="10"/>
        <v>1.3333333333333197E-2</v>
      </c>
      <c r="L149" s="22"/>
      <c r="M149" s="22"/>
      <c r="N149" s="22"/>
      <c r="O149" s="23">
        <f t="shared" si="11"/>
        <v>9.1679237104463369E-3</v>
      </c>
    </row>
    <row r="150" spans="1:15" s="21" customFormat="1" ht="18.75" x14ac:dyDescent="0.3">
      <c r="A150" s="22" t="s">
        <v>748</v>
      </c>
      <c r="B150" s="22">
        <v>61087.14</v>
      </c>
      <c r="C150" s="23">
        <f t="shared" si="8"/>
        <v>-3.0206184793043489E-3</v>
      </c>
      <c r="D150" s="24">
        <v>-1.2987012987012436E-3</v>
      </c>
      <c r="E150" s="22" t="s">
        <v>748</v>
      </c>
      <c r="F150" s="22">
        <v>7.69</v>
      </c>
      <c r="G150" s="23">
        <f t="shared" si="9"/>
        <v>-1.2987012987012436E-3</v>
      </c>
      <c r="I150" s="22" t="s">
        <v>748</v>
      </c>
      <c r="J150" s="22">
        <v>8.25</v>
      </c>
      <c r="K150" s="24">
        <f t="shared" si="10"/>
        <v>-1.7857142857142905E-2</v>
      </c>
      <c r="L150" s="22"/>
      <c r="M150" s="22"/>
      <c r="N150" s="22"/>
      <c r="O150" s="23">
        <f t="shared" si="11"/>
        <v>-1.4379870129870157E-2</v>
      </c>
    </row>
    <row r="151" spans="1:15" s="21" customFormat="1" ht="18.75" x14ac:dyDescent="0.3">
      <c r="A151" s="22" t="s">
        <v>752</v>
      </c>
      <c r="B151" s="22">
        <v>61272.22</v>
      </c>
      <c r="C151" s="23">
        <f t="shared" si="8"/>
        <v>8.4013393954813775E-3</v>
      </c>
      <c r="D151" s="24">
        <v>3.3557046979865834E-2</v>
      </c>
      <c r="E151" s="22" t="s">
        <v>752</v>
      </c>
      <c r="F151" s="22">
        <v>7.7</v>
      </c>
      <c r="G151" s="23">
        <f t="shared" si="9"/>
        <v>3.3557046979865834E-2</v>
      </c>
      <c r="I151" s="22" t="s">
        <v>752</v>
      </c>
      <c r="J151" s="22">
        <v>8.4</v>
      </c>
      <c r="K151" s="24">
        <f t="shared" si="10"/>
        <v>3.3210332103321027E-2</v>
      </c>
      <c r="L151" s="22"/>
      <c r="M151" s="22"/>
      <c r="N151" s="22"/>
      <c r="O151" s="23">
        <f t="shared" si="11"/>
        <v>3.3283142227395437E-2</v>
      </c>
    </row>
    <row r="152" spans="1:15" s="21" customFormat="1" ht="18.75" x14ac:dyDescent="0.3">
      <c r="A152" s="22" t="s">
        <v>756</v>
      </c>
      <c r="B152" s="22">
        <v>60761.74</v>
      </c>
      <c r="C152" s="23">
        <f t="shared" si="8"/>
        <v>-7.2737852778725909E-5</v>
      </c>
      <c r="D152" s="24">
        <v>-1.9736842105263053E-2</v>
      </c>
      <c r="E152" s="22" t="s">
        <v>756</v>
      </c>
      <c r="F152" s="22">
        <v>7.45</v>
      </c>
      <c r="G152" s="23">
        <f t="shared" si="9"/>
        <v>-1.9736842105263053E-2</v>
      </c>
      <c r="I152" s="22" t="s">
        <v>756</v>
      </c>
      <c r="J152" s="22">
        <v>8.1300000000000008</v>
      </c>
      <c r="K152" s="24">
        <f t="shared" si="10"/>
        <v>1.2315270935963074E-3</v>
      </c>
      <c r="L152" s="22"/>
      <c r="M152" s="22"/>
      <c r="N152" s="22"/>
      <c r="O152" s="23">
        <f t="shared" si="11"/>
        <v>-3.1718304381641582E-3</v>
      </c>
    </row>
    <row r="153" spans="1:15" s="21" customFormat="1" ht="18.75" x14ac:dyDescent="0.3">
      <c r="A153" s="22" t="s">
        <v>761</v>
      </c>
      <c r="B153" s="22">
        <v>60766.16</v>
      </c>
      <c r="C153" s="23">
        <f t="shared" si="8"/>
        <v>-2.0122381983560755E-2</v>
      </c>
      <c r="D153" s="24">
        <v>-7.8328981723237989E-3</v>
      </c>
      <c r="E153" s="22" t="s">
        <v>761</v>
      </c>
      <c r="F153" s="22">
        <v>7.6</v>
      </c>
      <c r="G153" s="23">
        <f t="shared" si="9"/>
        <v>-7.8328981723237989E-3</v>
      </c>
      <c r="I153" s="22" t="s">
        <v>761</v>
      </c>
      <c r="J153" s="22">
        <v>8.1199999999999992</v>
      </c>
      <c r="K153" s="24">
        <f t="shared" si="10"/>
        <v>-2.6378896882494063E-2</v>
      </c>
      <c r="L153" s="22"/>
      <c r="M153" s="22"/>
      <c r="N153" s="22"/>
      <c r="O153" s="23">
        <f t="shared" si="11"/>
        <v>-2.2484237153358306E-2</v>
      </c>
    </row>
    <row r="154" spans="1:15" s="21" customFormat="1" ht="18.75" x14ac:dyDescent="0.3">
      <c r="A154" s="22" t="s">
        <v>768</v>
      </c>
      <c r="B154" s="22">
        <v>62014.03</v>
      </c>
      <c r="C154" s="23">
        <f t="shared" si="8"/>
        <v>6.2898358025398338E-3</v>
      </c>
      <c r="D154" s="24">
        <v>1.3071895424836555E-3</v>
      </c>
      <c r="E154" s="22" t="s">
        <v>768</v>
      </c>
      <c r="F154" s="22">
        <v>7.66</v>
      </c>
      <c r="G154" s="23">
        <f t="shared" si="9"/>
        <v>1.3071895424836555E-3</v>
      </c>
      <c r="I154" s="22" t="s">
        <v>768</v>
      </c>
      <c r="J154" s="22">
        <v>8.34</v>
      </c>
      <c r="K154" s="24">
        <f t="shared" si="10"/>
        <v>4.8192771084336616E-3</v>
      </c>
      <c r="L154" s="22"/>
      <c r="M154" s="22"/>
      <c r="N154" s="22"/>
      <c r="O154" s="23">
        <f t="shared" si="11"/>
        <v>4.0817387195841602E-3</v>
      </c>
    </row>
    <row r="155" spans="1:15" s="21" customFormat="1" ht="18.75" x14ac:dyDescent="0.3">
      <c r="A155" s="22" t="s">
        <v>770</v>
      </c>
      <c r="B155" s="22">
        <v>61626.41</v>
      </c>
      <c r="C155" s="23">
        <f t="shared" si="8"/>
        <v>-4.7885331007431198E-3</v>
      </c>
      <c r="D155" s="24">
        <v>-2.6717557251908386E-2</v>
      </c>
      <c r="E155" s="22" t="s">
        <v>770</v>
      </c>
      <c r="F155" s="22">
        <v>7.65</v>
      </c>
      <c r="G155" s="23">
        <f t="shared" si="9"/>
        <v>-2.6717557251908386E-2</v>
      </c>
      <c r="I155" s="22" t="s">
        <v>770</v>
      </c>
      <c r="J155" s="22">
        <v>8.3000000000000007</v>
      </c>
      <c r="K155" s="24">
        <f t="shared" si="10"/>
        <v>2.3427866831073008E-2</v>
      </c>
      <c r="L155" s="22"/>
      <c r="M155" s="22"/>
      <c r="N155" s="22"/>
      <c r="O155" s="23">
        <f t="shared" si="11"/>
        <v>1.2897327773646917E-2</v>
      </c>
    </row>
    <row r="156" spans="1:15" s="21" customFormat="1" ht="18.75" x14ac:dyDescent="0.3">
      <c r="A156" s="22" t="s">
        <v>775</v>
      </c>
      <c r="B156" s="22">
        <v>61922.93</v>
      </c>
      <c r="C156" s="23">
        <f t="shared" si="8"/>
        <v>1.5193520062353194E-3</v>
      </c>
      <c r="D156" s="24">
        <v>-5.0632911392405333E-3</v>
      </c>
      <c r="E156" s="22" t="s">
        <v>775</v>
      </c>
      <c r="F156" s="22">
        <v>7.86</v>
      </c>
      <c r="G156" s="23">
        <f t="shared" si="9"/>
        <v>-5.0632911392405333E-3</v>
      </c>
      <c r="I156" s="22" t="s">
        <v>775</v>
      </c>
      <c r="J156" s="22">
        <v>8.11</v>
      </c>
      <c r="K156" s="24">
        <f t="shared" si="10"/>
        <v>2.6582278481012578E-2</v>
      </c>
      <c r="L156" s="22"/>
      <c r="M156" s="22"/>
      <c r="N156" s="22"/>
      <c r="O156" s="23">
        <f t="shared" si="11"/>
        <v>1.9936708860759426E-2</v>
      </c>
    </row>
    <row r="157" spans="1:15" s="21" customFormat="1" ht="18.75" x14ac:dyDescent="0.3">
      <c r="A157" s="22" t="s">
        <v>778</v>
      </c>
      <c r="B157" s="22">
        <v>61828.99</v>
      </c>
      <c r="C157" s="23">
        <f t="shared" si="8"/>
        <v>2.0868641818676537E-3</v>
      </c>
      <c r="D157" s="24">
        <v>1.1523687580025754E-2</v>
      </c>
      <c r="E157" s="22" t="s">
        <v>778</v>
      </c>
      <c r="F157" s="22">
        <v>7.9</v>
      </c>
      <c r="G157" s="23">
        <f t="shared" si="9"/>
        <v>1.1523687580025754E-2</v>
      </c>
      <c r="I157" s="22" t="s">
        <v>778</v>
      </c>
      <c r="J157" s="22">
        <v>7.9</v>
      </c>
      <c r="K157" s="24">
        <f t="shared" si="10"/>
        <v>2.067183462532296E-2</v>
      </c>
      <c r="L157" s="22"/>
      <c r="M157" s="22"/>
      <c r="N157" s="22"/>
      <c r="O157" s="23">
        <f t="shared" si="11"/>
        <v>1.8750723745810549E-2</v>
      </c>
    </row>
    <row r="158" spans="1:15" s="21" customFormat="1" ht="18.75" x14ac:dyDescent="0.3">
      <c r="A158" s="22" t="s">
        <v>784</v>
      </c>
      <c r="B158" s="22">
        <v>61700.23</v>
      </c>
      <c r="C158" s="23">
        <f t="shared" si="8"/>
        <v>-8.2032696699723129E-3</v>
      </c>
      <c r="D158" s="24">
        <v>5.1480051480050637E-3</v>
      </c>
      <c r="E158" s="22" t="s">
        <v>784</v>
      </c>
      <c r="F158" s="22">
        <v>7.81</v>
      </c>
      <c r="G158" s="23">
        <f t="shared" si="9"/>
        <v>5.1480051480050637E-3</v>
      </c>
      <c r="I158" s="22" t="s">
        <v>784</v>
      </c>
      <c r="J158" s="22">
        <v>7.74</v>
      </c>
      <c r="K158" s="24">
        <f t="shared" si="10"/>
        <v>-1.7766497461928932E-2</v>
      </c>
      <c r="L158" s="22"/>
      <c r="M158" s="22"/>
      <c r="N158" s="22"/>
      <c r="O158" s="23">
        <f t="shared" si="11"/>
        <v>-1.2954451913842794E-2</v>
      </c>
    </row>
    <row r="159" spans="1:15" s="21" customFormat="1" ht="18.75" x14ac:dyDescent="0.3">
      <c r="A159" s="22" t="s">
        <v>789</v>
      </c>
      <c r="B159" s="22">
        <v>62210.559999999998</v>
      </c>
      <c r="C159" s="23">
        <f t="shared" si="8"/>
        <v>-8.6846474344827174E-3</v>
      </c>
      <c r="D159" s="24">
        <v>-1.6455696202531733E-2</v>
      </c>
      <c r="E159" s="22" t="s">
        <v>789</v>
      </c>
      <c r="F159" s="22">
        <v>7.77</v>
      </c>
      <c r="G159" s="23">
        <f t="shared" si="9"/>
        <v>-1.6455696202531733E-2</v>
      </c>
      <c r="I159" s="22" t="s">
        <v>789</v>
      </c>
      <c r="J159" s="22">
        <v>7.88</v>
      </c>
      <c r="K159" s="24">
        <f t="shared" si="10"/>
        <v>-5.050505050505083E-3</v>
      </c>
      <c r="L159" s="22"/>
      <c r="M159" s="22"/>
      <c r="N159" s="22"/>
      <c r="O159" s="23">
        <f t="shared" si="11"/>
        <v>-7.4455951924306801E-3</v>
      </c>
    </row>
    <row r="160" spans="1:15" s="21" customFormat="1" ht="18.75" x14ac:dyDescent="0.3">
      <c r="A160" s="22" t="s">
        <v>793</v>
      </c>
      <c r="B160" s="22">
        <v>62755.57</v>
      </c>
      <c r="C160" s="23">
        <f t="shared" si="8"/>
        <v>-6.5720310656534053E-3</v>
      </c>
      <c r="D160" s="24">
        <v>-5.1620648259303681E-2</v>
      </c>
      <c r="E160" s="22" t="s">
        <v>793</v>
      </c>
      <c r="F160" s="22">
        <v>7.9</v>
      </c>
      <c r="G160" s="23">
        <f t="shared" si="9"/>
        <v>-5.1620648259303681E-2</v>
      </c>
      <c r="I160" s="22" t="s">
        <v>793</v>
      </c>
      <c r="J160" s="22">
        <v>7.92</v>
      </c>
      <c r="K160" s="24">
        <f t="shared" si="10"/>
        <v>-1.3698630136986245E-2</v>
      </c>
      <c r="L160" s="22"/>
      <c r="M160" s="22"/>
      <c r="N160" s="22"/>
      <c r="O160" s="23">
        <f t="shared" si="11"/>
        <v>-2.1662253942672904E-2</v>
      </c>
    </row>
    <row r="161" spans="1:15" s="21" customFormat="1" ht="18.75" x14ac:dyDescent="0.3">
      <c r="A161" s="22" t="s">
        <v>798</v>
      </c>
      <c r="B161" s="22">
        <v>63170.73</v>
      </c>
      <c r="C161" s="23">
        <f t="shared" si="8"/>
        <v>3.4316744312457015E-3</v>
      </c>
      <c r="D161" s="24">
        <v>6.1146496815286611E-2</v>
      </c>
      <c r="E161" s="22" t="s">
        <v>798</v>
      </c>
      <c r="F161" s="22">
        <v>8.33</v>
      </c>
      <c r="G161" s="23">
        <f t="shared" si="9"/>
        <v>6.1146496815286611E-2</v>
      </c>
      <c r="I161" s="22" t="s">
        <v>798</v>
      </c>
      <c r="J161" s="22">
        <v>8.0299999999999994</v>
      </c>
      <c r="K161" s="24">
        <f t="shared" si="10"/>
        <v>3.2133676092544805E-2</v>
      </c>
      <c r="L161" s="22"/>
      <c r="M161" s="22"/>
      <c r="N161" s="22"/>
      <c r="O161" s="23">
        <f t="shared" si="11"/>
        <v>3.8226368444320584E-2</v>
      </c>
    </row>
    <row r="162" spans="1:15" s="21" customFormat="1" ht="18.75" x14ac:dyDescent="0.3">
      <c r="A162" s="22" t="s">
        <v>802</v>
      </c>
      <c r="B162" s="22">
        <v>62954.69</v>
      </c>
      <c r="C162" s="23">
        <f t="shared" si="8"/>
        <v>8.0742412584697831E-3</v>
      </c>
      <c r="D162" s="24">
        <v>4.3882978723404298E-2</v>
      </c>
      <c r="E162" s="22" t="s">
        <v>802</v>
      </c>
      <c r="F162" s="22">
        <v>7.85</v>
      </c>
      <c r="G162" s="23">
        <f t="shared" si="9"/>
        <v>4.3882978723404298E-2</v>
      </c>
      <c r="I162" s="22" t="s">
        <v>802</v>
      </c>
      <c r="J162" s="22">
        <v>7.78</v>
      </c>
      <c r="K162" s="24">
        <f t="shared" si="10"/>
        <v>-1.2690355329949221E-2</v>
      </c>
      <c r="L162" s="22"/>
      <c r="M162" s="22"/>
      <c r="N162" s="22"/>
      <c r="O162" s="23">
        <f t="shared" si="11"/>
        <v>-8.0995517874498345E-4</v>
      </c>
    </row>
    <row r="163" spans="1:15" s="21" customFormat="1" ht="18.75" x14ac:dyDescent="0.3">
      <c r="A163" s="22" t="s">
        <v>806</v>
      </c>
      <c r="B163" s="22">
        <v>62450.45</v>
      </c>
      <c r="C163" s="23">
        <f t="shared" si="8"/>
        <v>-9.6367517299844607E-4</v>
      </c>
      <c r="D163" s="24">
        <v>-1.3123359580052618E-2</v>
      </c>
      <c r="E163" s="22" t="s">
        <v>806</v>
      </c>
      <c r="F163" s="22">
        <v>7.52</v>
      </c>
      <c r="G163" s="23">
        <f t="shared" si="9"/>
        <v>-1.3123359580052618E-2</v>
      </c>
      <c r="I163" s="22" t="s">
        <v>806</v>
      </c>
      <c r="J163" s="22">
        <v>7.88</v>
      </c>
      <c r="K163" s="24">
        <f t="shared" si="10"/>
        <v>-3.6674816625916873E-2</v>
      </c>
      <c r="L163" s="22"/>
      <c r="M163" s="22"/>
      <c r="N163" s="22"/>
      <c r="O163" s="23">
        <f t="shared" si="11"/>
        <v>-3.1729010646285381E-2</v>
      </c>
    </row>
    <row r="164" spans="1:15" s="21" customFormat="1" ht="18.75" x14ac:dyDescent="0.3">
      <c r="A164" s="22" t="s">
        <v>807</v>
      </c>
      <c r="B164" s="22">
        <v>62510.69</v>
      </c>
      <c r="C164" s="23">
        <f t="shared" si="8"/>
        <v>3.5667888721711005E-3</v>
      </c>
      <c r="D164" s="24">
        <v>-3.9215686274509665E-3</v>
      </c>
      <c r="E164" s="22" t="s">
        <v>807</v>
      </c>
      <c r="F164" s="22">
        <v>7.62</v>
      </c>
      <c r="G164" s="23">
        <f t="shared" si="9"/>
        <v>-3.9215686274509665E-3</v>
      </c>
      <c r="I164" s="22" t="s">
        <v>807</v>
      </c>
      <c r="J164" s="22">
        <v>8.18</v>
      </c>
      <c r="K164" s="24">
        <f t="shared" si="10"/>
        <v>-9.6852300242130651E-3</v>
      </c>
      <c r="L164" s="22"/>
      <c r="M164" s="22"/>
      <c r="N164" s="22"/>
      <c r="O164" s="23">
        <f t="shared" si="11"/>
        <v>-8.474861130893024E-3</v>
      </c>
    </row>
    <row r="165" spans="1:15" s="21" customFormat="1" ht="18.75" x14ac:dyDescent="0.3">
      <c r="A165" s="22" t="s">
        <v>810</v>
      </c>
      <c r="B165" s="22">
        <v>62288.52</v>
      </c>
      <c r="C165" s="23">
        <f t="shared" si="8"/>
        <v>-6.7443802545212872E-3</v>
      </c>
      <c r="D165" s="24">
        <v>-1.9230769230769162E-2</v>
      </c>
      <c r="E165" s="22" t="s">
        <v>810</v>
      </c>
      <c r="F165" s="22">
        <v>7.65</v>
      </c>
      <c r="G165" s="23">
        <f t="shared" si="9"/>
        <v>-1.9230769230769162E-2</v>
      </c>
      <c r="I165" s="22" t="s">
        <v>810</v>
      </c>
      <c r="J165" s="22">
        <v>8.26</v>
      </c>
      <c r="K165" s="24">
        <f t="shared" si="10"/>
        <v>-2.5943396226415172E-2</v>
      </c>
      <c r="L165" s="22"/>
      <c r="M165" s="22"/>
      <c r="N165" s="22"/>
      <c r="O165" s="23">
        <f t="shared" si="11"/>
        <v>-2.4533744557329512E-2</v>
      </c>
    </row>
    <row r="166" spans="1:15" s="21" customFormat="1" ht="37.5" x14ac:dyDescent="0.3">
      <c r="A166" s="22" t="s">
        <v>814</v>
      </c>
      <c r="B166" s="22">
        <v>62711.47</v>
      </c>
      <c r="C166" s="23">
        <f t="shared" si="8"/>
        <v>-1.9555125162869502E-2</v>
      </c>
      <c r="D166" s="24">
        <v>-2.5000000000000022E-2</v>
      </c>
      <c r="E166" s="22" t="s">
        <v>814</v>
      </c>
      <c r="F166" s="22">
        <v>7.8</v>
      </c>
      <c r="G166" s="23">
        <f t="shared" si="9"/>
        <v>-2.5000000000000022E-2</v>
      </c>
      <c r="I166" s="22" t="s">
        <v>814</v>
      </c>
      <c r="J166" s="22">
        <v>8.48</v>
      </c>
      <c r="K166" s="24">
        <f t="shared" si="10"/>
        <v>-9.3457943925233655E-3</v>
      </c>
      <c r="L166" s="22"/>
      <c r="M166" s="22"/>
      <c r="N166" s="22"/>
      <c r="O166" s="23">
        <f t="shared" si="11"/>
        <v>-1.2633177570093464E-2</v>
      </c>
    </row>
    <row r="167" spans="1:15" s="21" customFormat="1" ht="37.5" x14ac:dyDescent="0.3">
      <c r="A167" s="22" t="s">
        <v>819</v>
      </c>
      <c r="B167" s="22">
        <v>63962.26</v>
      </c>
      <c r="C167" s="23">
        <f t="shared" si="8"/>
        <v>3.1574189464584901E-3</v>
      </c>
      <c r="D167" s="24">
        <v>1.9108280254777066E-2</v>
      </c>
      <c r="E167" s="22" t="s">
        <v>819</v>
      </c>
      <c r="F167" s="22">
        <v>8</v>
      </c>
      <c r="G167" s="23">
        <f t="shared" si="9"/>
        <v>1.9108280254777066E-2</v>
      </c>
      <c r="I167" s="22" t="s">
        <v>819</v>
      </c>
      <c r="J167" s="22">
        <v>8.56</v>
      </c>
      <c r="K167" s="24">
        <f t="shared" si="10"/>
        <v>-1.0404624277456587E-2</v>
      </c>
      <c r="L167" s="22"/>
      <c r="M167" s="22"/>
      <c r="N167" s="22"/>
      <c r="O167" s="23">
        <f t="shared" si="11"/>
        <v>-4.2069143256875203E-3</v>
      </c>
    </row>
    <row r="168" spans="1:15" s="21" customFormat="1" ht="37.5" x14ac:dyDescent="0.3">
      <c r="A168" s="22" t="s">
        <v>823</v>
      </c>
      <c r="B168" s="22">
        <v>63760.94</v>
      </c>
      <c r="C168" s="23">
        <f t="shared" si="8"/>
        <v>-5.0630869023073899E-3</v>
      </c>
      <c r="D168" s="24">
        <v>-6.3291139240507777E-3</v>
      </c>
      <c r="E168" s="22" t="s">
        <v>823</v>
      </c>
      <c r="F168" s="22">
        <v>7.85</v>
      </c>
      <c r="G168" s="23">
        <f t="shared" si="9"/>
        <v>-6.3291139240507777E-3</v>
      </c>
      <c r="I168" s="22" t="s">
        <v>823</v>
      </c>
      <c r="J168" s="22">
        <v>8.65</v>
      </c>
      <c r="K168" s="24">
        <f t="shared" si="10"/>
        <v>-1.4806378132118381E-2</v>
      </c>
      <c r="L168" s="22"/>
      <c r="M168" s="22"/>
      <c r="N168" s="22"/>
      <c r="O168" s="23">
        <f t="shared" si="11"/>
        <v>-1.3026152648424185E-2</v>
      </c>
    </row>
    <row r="169" spans="1:15" s="21" customFormat="1" ht="37.5" x14ac:dyDescent="0.3">
      <c r="A169" s="22" t="s">
        <v>827</v>
      </c>
      <c r="B169" s="22">
        <v>64085.41</v>
      </c>
      <c r="C169" s="23">
        <f t="shared" si="8"/>
        <v>1.3580003033524246E-2</v>
      </c>
      <c r="D169" s="24">
        <v>-2.525252525252486E-3</v>
      </c>
      <c r="E169" s="22" t="s">
        <v>827</v>
      </c>
      <c r="F169" s="22">
        <v>7.9</v>
      </c>
      <c r="G169" s="23">
        <f t="shared" si="9"/>
        <v>-2.525252525252486E-3</v>
      </c>
      <c r="I169" s="22" t="s">
        <v>827</v>
      </c>
      <c r="J169" s="22">
        <v>8.7799999999999994</v>
      </c>
      <c r="K169" s="24">
        <f t="shared" si="10"/>
        <v>6.8807339449539207E-3</v>
      </c>
      <c r="L169" s="22"/>
      <c r="M169" s="22"/>
      <c r="N169" s="22"/>
      <c r="O169" s="23">
        <f t="shared" si="11"/>
        <v>4.9054767862105747E-3</v>
      </c>
    </row>
    <row r="170" spans="1:15" s="21" customFormat="1" ht="37.5" x14ac:dyDescent="0.3">
      <c r="A170" s="22" t="s">
        <v>831</v>
      </c>
      <c r="B170" s="22">
        <v>63226.79</v>
      </c>
      <c r="C170" s="23">
        <f t="shared" si="8"/>
        <v>-4.8326392375530602E-4</v>
      </c>
      <c r="D170" s="24">
        <v>1.0204081632652962E-2</v>
      </c>
      <c r="E170" s="22" t="s">
        <v>831</v>
      </c>
      <c r="F170" s="22">
        <v>7.92</v>
      </c>
      <c r="G170" s="23">
        <f t="shared" si="9"/>
        <v>1.0204081632652962E-2</v>
      </c>
      <c r="I170" s="22" t="s">
        <v>831</v>
      </c>
      <c r="J170" s="22">
        <v>8.7200000000000006</v>
      </c>
      <c r="K170" s="24">
        <f t="shared" si="10"/>
        <v>1.7502917152858899E-2</v>
      </c>
      <c r="L170" s="22"/>
      <c r="M170" s="22"/>
      <c r="N170" s="22"/>
      <c r="O170" s="23">
        <f t="shared" si="11"/>
        <v>1.5970161693615655E-2</v>
      </c>
    </row>
    <row r="171" spans="1:15" s="21" customFormat="1" ht="37.5" x14ac:dyDescent="0.3">
      <c r="A171" s="22" t="s">
        <v>835</v>
      </c>
      <c r="B171" s="22">
        <v>63257.36</v>
      </c>
      <c r="C171" s="23">
        <f t="shared" si="8"/>
        <v>9.4934001973747684E-3</v>
      </c>
      <c r="D171" s="24">
        <v>8.287292817679548E-2</v>
      </c>
      <c r="E171" s="22" t="s">
        <v>835</v>
      </c>
      <c r="F171" s="22">
        <v>7.84</v>
      </c>
      <c r="G171" s="23">
        <f t="shared" si="9"/>
        <v>8.287292817679548E-2</v>
      </c>
      <c r="I171" s="22" t="s">
        <v>835</v>
      </c>
      <c r="J171" s="22">
        <v>8.57</v>
      </c>
      <c r="K171" s="24">
        <f t="shared" si="10"/>
        <v>7.2590738423028878E-2</v>
      </c>
      <c r="L171" s="22"/>
      <c r="M171" s="22"/>
      <c r="N171" s="22"/>
      <c r="O171" s="23">
        <f t="shared" si="11"/>
        <v>7.4749998271319867E-2</v>
      </c>
    </row>
    <row r="172" spans="1:15" s="21" customFormat="1" ht="37.5" x14ac:dyDescent="0.3">
      <c r="A172" s="22" t="s">
        <v>838</v>
      </c>
      <c r="B172" s="22">
        <v>62662.48</v>
      </c>
      <c r="C172" s="23">
        <f t="shared" si="8"/>
        <v>1.6035901324864321E-2</v>
      </c>
      <c r="D172" s="24">
        <v>2.7700831024930483E-3</v>
      </c>
      <c r="E172" s="22" t="s">
        <v>838</v>
      </c>
      <c r="F172" s="22">
        <v>7.24</v>
      </c>
      <c r="G172" s="23">
        <f t="shared" si="9"/>
        <v>2.7700831024930483E-3</v>
      </c>
      <c r="I172" s="22" t="s">
        <v>838</v>
      </c>
      <c r="J172" s="22">
        <v>7.99</v>
      </c>
      <c r="K172" s="24">
        <f t="shared" si="10"/>
        <v>1.13924050632912E-2</v>
      </c>
      <c r="L172" s="22"/>
      <c r="M172" s="22"/>
      <c r="N172" s="22"/>
      <c r="O172" s="23">
        <f t="shared" si="11"/>
        <v>9.5817174515235876E-3</v>
      </c>
    </row>
    <row r="173" spans="1:15" s="21" customFormat="1" ht="37.5" x14ac:dyDescent="0.3">
      <c r="A173" s="22" t="s">
        <v>844</v>
      </c>
      <c r="B173" s="22">
        <v>61673.49</v>
      </c>
      <c r="C173" s="23">
        <f t="shared" si="8"/>
        <v>-1.5418752218055998E-2</v>
      </c>
      <c r="D173" s="24">
        <v>-9.7500000000000031E-2</v>
      </c>
      <c r="E173" s="22" t="s">
        <v>844</v>
      </c>
      <c r="F173" s="22">
        <v>7.22</v>
      </c>
      <c r="G173" s="23">
        <f t="shared" si="9"/>
        <v>-9.7500000000000031E-2</v>
      </c>
      <c r="I173" s="22" t="s">
        <v>844</v>
      </c>
      <c r="J173" s="22">
        <v>7.9</v>
      </c>
      <c r="K173" s="24">
        <f t="shared" si="10"/>
        <v>-0.10935738444193899</v>
      </c>
      <c r="L173" s="22"/>
      <c r="M173" s="22"/>
      <c r="N173" s="22"/>
      <c r="O173" s="23">
        <f t="shared" si="11"/>
        <v>-0.10686733370913182</v>
      </c>
    </row>
    <row r="174" spans="1:15" s="21" customFormat="1" ht="37.5" x14ac:dyDescent="0.3">
      <c r="A174" s="22" t="s">
        <v>848</v>
      </c>
      <c r="B174" s="22">
        <v>62639.31</v>
      </c>
      <c r="C174" s="23">
        <f t="shared" si="8"/>
        <v>1.6920450424094957E-2</v>
      </c>
      <c r="D174" s="24">
        <v>3.7613488975356768E-2</v>
      </c>
      <c r="E174" s="22" t="s">
        <v>848</v>
      </c>
      <c r="F174" s="22">
        <v>8</v>
      </c>
      <c r="G174" s="23">
        <f t="shared" si="9"/>
        <v>3.7613488975356768E-2</v>
      </c>
      <c r="I174" s="22" t="s">
        <v>848</v>
      </c>
      <c r="J174" s="22">
        <v>8.8699999999999992</v>
      </c>
      <c r="K174" s="24">
        <f t="shared" si="10"/>
        <v>3.3799533799533599E-2</v>
      </c>
      <c r="L174" s="22"/>
      <c r="M174" s="22"/>
      <c r="N174" s="22"/>
      <c r="O174" s="23">
        <f t="shared" si="11"/>
        <v>3.4600464386456461E-2</v>
      </c>
    </row>
    <row r="175" spans="1:15" s="21" customFormat="1" ht="37.5" x14ac:dyDescent="0.3">
      <c r="A175" s="22" t="s">
        <v>852</v>
      </c>
      <c r="B175" s="22">
        <v>61597.06</v>
      </c>
      <c r="C175" s="23">
        <f t="shared" si="8"/>
        <v>-8.7994788292906856E-2</v>
      </c>
      <c r="D175" s="24">
        <v>-0.20103626943005182</v>
      </c>
      <c r="E175" s="22" t="s">
        <v>852</v>
      </c>
      <c r="F175" s="22">
        <v>7.71</v>
      </c>
      <c r="G175" s="23">
        <f t="shared" si="9"/>
        <v>-0.20103626943005182</v>
      </c>
      <c r="I175" s="22" t="s">
        <v>852</v>
      </c>
      <c r="J175" s="22">
        <v>8.58</v>
      </c>
      <c r="K175" s="24">
        <f t="shared" si="10"/>
        <v>-0.16940948693126812</v>
      </c>
      <c r="L175" s="22"/>
      <c r="M175" s="22"/>
      <c r="N175" s="22"/>
      <c r="O175" s="23">
        <f t="shared" si="11"/>
        <v>-0.17605111125601269</v>
      </c>
    </row>
    <row r="176" spans="1:15" s="21" customFormat="1" ht="37.5" x14ac:dyDescent="0.3">
      <c r="A176" s="22" t="s">
        <v>855</v>
      </c>
      <c r="B176" s="22">
        <v>67540.25</v>
      </c>
      <c r="C176" s="23">
        <f t="shared" si="8"/>
        <v>-1.6659508331574036E-2</v>
      </c>
      <c r="D176" s="24">
        <v>-4.3607532210108935E-2</v>
      </c>
      <c r="E176" s="22" t="s">
        <v>855</v>
      </c>
      <c r="F176" s="22">
        <v>9.65</v>
      </c>
      <c r="G176" s="23">
        <f t="shared" si="9"/>
        <v>-4.3607532210108935E-2</v>
      </c>
      <c r="I176" s="22" t="s">
        <v>855</v>
      </c>
      <c r="J176" s="22">
        <v>10.33</v>
      </c>
      <c r="K176" s="24">
        <f t="shared" si="10"/>
        <v>-1.3371537726838634E-2</v>
      </c>
      <c r="L176" s="22"/>
      <c r="M176" s="22"/>
      <c r="N176" s="22"/>
      <c r="O176" s="23">
        <f t="shared" si="11"/>
        <v>-1.9721096568325398E-2</v>
      </c>
    </row>
    <row r="177" spans="1:15" s="21" customFormat="1" ht="37.5" x14ac:dyDescent="0.3">
      <c r="A177" s="22" t="s">
        <v>858</v>
      </c>
      <c r="B177" s="22">
        <v>68684.5</v>
      </c>
      <c r="C177" s="23">
        <f t="shared" si="8"/>
        <v>3.0713762367979847E-3</v>
      </c>
      <c r="D177" s="24">
        <v>-1.3685239491691203E-2</v>
      </c>
      <c r="E177" s="22" t="s">
        <v>858</v>
      </c>
      <c r="F177" s="22">
        <v>10.09</v>
      </c>
      <c r="G177" s="23">
        <f t="shared" si="9"/>
        <v>-1.3685239491691203E-2</v>
      </c>
      <c r="I177" s="22" t="s">
        <v>858</v>
      </c>
      <c r="J177" s="22">
        <v>10.47</v>
      </c>
      <c r="K177" s="24">
        <f t="shared" si="10"/>
        <v>3.3563672260612076E-2</v>
      </c>
      <c r="L177" s="22"/>
      <c r="M177" s="22"/>
      <c r="N177" s="22"/>
      <c r="O177" s="23">
        <f t="shared" si="11"/>
        <v>2.364140079262839E-2</v>
      </c>
    </row>
    <row r="178" spans="1:15" s="21" customFormat="1" ht="37.5" x14ac:dyDescent="0.3">
      <c r="A178" s="22" t="s">
        <v>862</v>
      </c>
      <c r="B178" s="22">
        <v>68474.19</v>
      </c>
      <c r="C178" s="23">
        <f t="shared" si="8"/>
        <v>3.6974908658415906E-3</v>
      </c>
      <c r="D178" s="24">
        <v>-2.9239766081871066E-3</v>
      </c>
      <c r="E178" s="22" t="s">
        <v>862</v>
      </c>
      <c r="F178" s="22">
        <v>10.23</v>
      </c>
      <c r="G178" s="23">
        <f t="shared" si="9"/>
        <v>-2.9239766081871066E-3</v>
      </c>
      <c r="I178" s="22" t="s">
        <v>862</v>
      </c>
      <c r="J178" s="22">
        <v>10.130000000000001</v>
      </c>
      <c r="K178" s="24">
        <f t="shared" si="10"/>
        <v>2.1169354838709742E-2</v>
      </c>
      <c r="L178" s="22"/>
      <c r="M178" s="22"/>
      <c r="N178" s="22"/>
      <c r="O178" s="23">
        <f t="shared" si="11"/>
        <v>1.6109755234861405E-2</v>
      </c>
    </row>
    <row r="179" spans="1:15" s="21" customFormat="1" ht="37.5" x14ac:dyDescent="0.3">
      <c r="A179" s="22" t="s">
        <v>869</v>
      </c>
      <c r="B179" s="22">
        <v>68221.94</v>
      </c>
      <c r="C179" s="23">
        <f t="shared" si="8"/>
        <v>1.0132576500708312E-2</v>
      </c>
      <c r="D179" s="24">
        <v>-8.6956521739129933E-3</v>
      </c>
      <c r="E179" s="22" t="s">
        <v>869</v>
      </c>
      <c r="F179" s="22">
        <v>10.26</v>
      </c>
      <c r="G179" s="23">
        <f t="shared" si="9"/>
        <v>-8.6956521739129933E-3</v>
      </c>
      <c r="I179" s="22" t="s">
        <v>869</v>
      </c>
      <c r="J179" s="22">
        <v>9.92</v>
      </c>
      <c r="K179" s="24">
        <f t="shared" si="10"/>
        <v>1.0090817356205317E-3</v>
      </c>
      <c r="L179" s="22"/>
      <c r="M179" s="22"/>
      <c r="N179" s="22"/>
      <c r="O179" s="23">
        <f t="shared" si="11"/>
        <v>-1.0289123853815085E-3</v>
      </c>
    </row>
    <row r="180" spans="1:15" s="21" customFormat="1" ht="37.5" x14ac:dyDescent="0.3">
      <c r="A180" s="22" t="s">
        <v>875</v>
      </c>
      <c r="B180" s="22">
        <v>67537.61</v>
      </c>
      <c r="C180" s="23">
        <f t="shared" si="8"/>
        <v>2.7896177163591052E-3</v>
      </c>
      <c r="D180" s="24">
        <v>-2.5423728813559254E-2</v>
      </c>
      <c r="E180" s="22" t="s">
        <v>875</v>
      </c>
      <c r="F180" s="22">
        <v>10.35</v>
      </c>
      <c r="G180" s="23">
        <f t="shared" si="9"/>
        <v>-2.5423728813559254E-2</v>
      </c>
      <c r="I180" s="22" t="s">
        <v>875</v>
      </c>
      <c r="J180" s="22">
        <v>9.91</v>
      </c>
      <c r="K180" s="24">
        <f t="shared" si="10"/>
        <v>2.1649484536082619E-2</v>
      </c>
      <c r="L180" s="22"/>
      <c r="M180" s="22"/>
      <c r="N180" s="22"/>
      <c r="O180" s="23">
        <f t="shared" si="11"/>
        <v>1.1764109732657829E-2</v>
      </c>
    </row>
    <row r="181" spans="1:15" s="21" customFormat="1" ht="37.5" x14ac:dyDescent="0.3">
      <c r="A181" s="22" t="s">
        <v>881</v>
      </c>
      <c r="B181" s="22">
        <v>67349.73</v>
      </c>
      <c r="C181" s="23">
        <f t="shared" si="8"/>
        <v>1.6175281961481103E-2</v>
      </c>
      <c r="D181" s="24">
        <v>-5.600000000000005E-2</v>
      </c>
      <c r="E181" s="22" t="s">
        <v>881</v>
      </c>
      <c r="F181" s="22">
        <v>10.62</v>
      </c>
      <c r="G181" s="23">
        <f t="shared" si="9"/>
        <v>-5.600000000000005E-2</v>
      </c>
      <c r="I181" s="22" t="s">
        <v>881</v>
      </c>
      <c r="J181" s="22">
        <v>9.6999999999999993</v>
      </c>
      <c r="K181" s="24">
        <f t="shared" si="10"/>
        <v>0</v>
      </c>
      <c r="L181" s="22"/>
      <c r="M181" s="22"/>
      <c r="N181" s="22"/>
      <c r="O181" s="23">
        <f t="shared" si="11"/>
        <v>-1.176000000000001E-2</v>
      </c>
    </row>
    <row r="182" spans="1:15" s="21" customFormat="1" ht="37.5" x14ac:dyDescent="0.3">
      <c r="A182" s="22" t="s">
        <v>887</v>
      </c>
      <c r="B182" s="22">
        <v>66277.67</v>
      </c>
      <c r="C182" s="23">
        <f t="shared" si="8"/>
        <v>1.1470706912854789E-2</v>
      </c>
      <c r="D182" s="24">
        <v>7.1620411817368002E-3</v>
      </c>
      <c r="E182" s="22" t="s">
        <v>887</v>
      </c>
      <c r="F182" s="22">
        <v>11.25</v>
      </c>
      <c r="G182" s="23">
        <f t="shared" si="9"/>
        <v>7.1620411817368002E-3</v>
      </c>
      <c r="I182" s="22" t="s">
        <v>887</v>
      </c>
      <c r="J182" s="22">
        <v>9.6999999999999993</v>
      </c>
      <c r="K182" s="24">
        <f t="shared" si="10"/>
        <v>4.5258620689655249E-2</v>
      </c>
      <c r="L182" s="22"/>
      <c r="M182" s="22"/>
      <c r="N182" s="22"/>
      <c r="O182" s="23">
        <f t="shared" si="11"/>
        <v>3.7258338992992378E-2</v>
      </c>
    </row>
    <row r="183" spans="1:15" s="21" customFormat="1" ht="37.5" x14ac:dyDescent="0.3">
      <c r="A183" s="22" t="s">
        <v>892</v>
      </c>
      <c r="B183" s="22">
        <v>65526.04</v>
      </c>
      <c r="C183" s="23">
        <f t="shared" si="8"/>
        <v>-2.7956281671485117E-3</v>
      </c>
      <c r="D183" s="24">
        <v>4.3925233644859896E-2</v>
      </c>
      <c r="E183" s="22" t="s">
        <v>892</v>
      </c>
      <c r="F183" s="22">
        <v>11.17</v>
      </c>
      <c r="G183" s="23">
        <f t="shared" si="9"/>
        <v>4.3925233644859896E-2</v>
      </c>
      <c r="I183" s="22" t="s">
        <v>892</v>
      </c>
      <c r="J183" s="22">
        <v>9.2799999999999994</v>
      </c>
      <c r="K183" s="24">
        <f t="shared" si="10"/>
        <v>5.4171180931743557E-3</v>
      </c>
      <c r="L183" s="22"/>
      <c r="M183" s="22"/>
      <c r="N183" s="22"/>
      <c r="O183" s="23">
        <f t="shared" si="11"/>
        <v>1.3503822359028318E-2</v>
      </c>
    </row>
    <row r="184" spans="1:15" s="21" customFormat="1" ht="37.5" x14ac:dyDescent="0.3">
      <c r="A184" s="22" t="s">
        <v>896</v>
      </c>
      <c r="B184" s="22">
        <v>65709.740000000005</v>
      </c>
      <c r="C184" s="23">
        <f t="shared" si="8"/>
        <v>1.3060374844613865E-2</v>
      </c>
      <c r="D184" s="24">
        <v>1.904761904761898E-2</v>
      </c>
      <c r="E184" s="22" t="s">
        <v>896</v>
      </c>
      <c r="F184" s="22">
        <v>10.7</v>
      </c>
      <c r="G184" s="23">
        <f t="shared" si="9"/>
        <v>1.904761904761898E-2</v>
      </c>
      <c r="I184" s="22" t="s">
        <v>896</v>
      </c>
      <c r="J184" s="22">
        <v>9.23</v>
      </c>
      <c r="K184" s="24">
        <f t="shared" si="10"/>
        <v>3.260869565217428E-3</v>
      </c>
      <c r="L184" s="22"/>
      <c r="M184" s="22"/>
      <c r="N184" s="22"/>
      <c r="O184" s="23">
        <f t="shared" si="11"/>
        <v>6.5760869565217534E-3</v>
      </c>
    </row>
    <row r="185" spans="1:15" s="21" customFormat="1" ht="37.5" x14ac:dyDescent="0.3">
      <c r="A185" s="22" t="s">
        <v>898</v>
      </c>
      <c r="B185" s="22">
        <v>64862.61</v>
      </c>
      <c r="C185" s="23">
        <f t="shared" si="8"/>
        <v>-1.8627622750582606E-2</v>
      </c>
      <c r="D185" s="24">
        <v>-1.869158878504662E-2</v>
      </c>
      <c r="E185" s="22" t="s">
        <v>898</v>
      </c>
      <c r="F185" s="22">
        <v>10.5</v>
      </c>
      <c r="G185" s="23">
        <f t="shared" si="9"/>
        <v>-1.869158878504662E-2</v>
      </c>
      <c r="I185" s="22" t="s">
        <v>898</v>
      </c>
      <c r="J185" s="22">
        <v>9.1999999999999993</v>
      </c>
      <c r="K185" s="24">
        <f t="shared" si="10"/>
        <v>-1.9189765458422325E-2</v>
      </c>
      <c r="L185" s="22"/>
      <c r="M185" s="22"/>
      <c r="N185" s="22"/>
      <c r="O185" s="23">
        <f t="shared" si="11"/>
        <v>-1.9085148357013429E-2</v>
      </c>
    </row>
    <row r="186" spans="1:15" s="21" customFormat="1" ht="37.5" x14ac:dyDescent="0.3">
      <c r="A186" s="22" t="s">
        <v>902</v>
      </c>
      <c r="B186" s="22">
        <v>66093.78</v>
      </c>
      <c r="C186" s="23">
        <f t="shared" si="8"/>
        <v>-9.411773522127409E-3</v>
      </c>
      <c r="D186" s="24">
        <v>9.3545369504210996E-4</v>
      </c>
      <c r="E186" s="22" t="s">
        <v>902</v>
      </c>
      <c r="F186" s="22">
        <v>10.7</v>
      </c>
      <c r="G186" s="23">
        <f t="shared" si="9"/>
        <v>9.3545369504210996E-4</v>
      </c>
      <c r="I186" s="22" t="s">
        <v>902</v>
      </c>
      <c r="J186" s="22">
        <v>9.3800000000000008</v>
      </c>
      <c r="K186" s="24">
        <f t="shared" si="10"/>
        <v>1.1866235167206085E-2</v>
      </c>
      <c r="L186" s="22"/>
      <c r="M186" s="22"/>
      <c r="N186" s="22"/>
      <c r="O186" s="23">
        <f t="shared" si="11"/>
        <v>9.5707710580516508E-3</v>
      </c>
    </row>
    <row r="187" spans="1:15" s="21" customFormat="1" ht="37.5" x14ac:dyDescent="0.3">
      <c r="A187" s="22" t="s">
        <v>905</v>
      </c>
      <c r="B187" s="22">
        <v>66721.75</v>
      </c>
      <c r="C187" s="23">
        <f t="shared" si="8"/>
        <v>2.0159548646282888E-2</v>
      </c>
      <c r="D187" s="24">
        <v>6.4741035856573648E-2</v>
      </c>
      <c r="E187" s="22" t="s">
        <v>905</v>
      </c>
      <c r="F187" s="22">
        <v>10.69</v>
      </c>
      <c r="G187" s="23">
        <f t="shared" si="9"/>
        <v>6.4741035856573648E-2</v>
      </c>
      <c r="I187" s="22" t="s">
        <v>905</v>
      </c>
      <c r="J187" s="22">
        <v>9.27</v>
      </c>
      <c r="K187" s="24">
        <f t="shared" si="10"/>
        <v>6.1855670103092786E-2</v>
      </c>
      <c r="L187" s="22"/>
      <c r="M187" s="22"/>
      <c r="N187" s="22"/>
      <c r="O187" s="23">
        <f t="shared" si="11"/>
        <v>6.2461596911323768E-2</v>
      </c>
    </row>
    <row r="188" spans="1:15" s="21" customFormat="1" ht="18.75" x14ac:dyDescent="0.3">
      <c r="A188" s="22" t="s">
        <v>907</v>
      </c>
      <c r="B188" s="22">
        <v>65403.25</v>
      </c>
      <c r="C188" s="23">
        <f t="shared" si="8"/>
        <v>1.123591162484705E-2</v>
      </c>
      <c r="D188" s="24">
        <v>1.5166835187057526E-2</v>
      </c>
      <c r="E188" s="22" t="s">
        <v>907</v>
      </c>
      <c r="F188" s="22">
        <v>10.039999999999999</v>
      </c>
      <c r="G188" s="23">
        <f t="shared" si="9"/>
        <v>1.5166835187057526E-2</v>
      </c>
      <c r="I188" s="22" t="s">
        <v>907</v>
      </c>
      <c r="J188" s="22">
        <v>8.73</v>
      </c>
      <c r="K188" s="24">
        <f t="shared" si="10"/>
        <v>5.7603686635945284E-3</v>
      </c>
      <c r="L188" s="22"/>
      <c r="M188" s="22"/>
      <c r="N188" s="22"/>
      <c r="O188" s="23">
        <f t="shared" si="11"/>
        <v>7.7357266335217577E-3</v>
      </c>
    </row>
    <row r="189" spans="1:15" s="21" customFormat="1" ht="18.75" x14ac:dyDescent="0.3">
      <c r="A189" s="22" t="s">
        <v>911</v>
      </c>
      <c r="B189" s="22">
        <v>64676.55</v>
      </c>
      <c r="C189" s="23">
        <f t="shared" si="8"/>
        <v>-2.8579172494430649E-3</v>
      </c>
      <c r="D189" s="24">
        <v>-2.0181634712411745E-3</v>
      </c>
      <c r="E189" s="22" t="s">
        <v>911</v>
      </c>
      <c r="F189" s="22">
        <v>9.89</v>
      </c>
      <c r="G189" s="23">
        <f t="shared" si="9"/>
        <v>-2.0181634712411745E-3</v>
      </c>
      <c r="I189" s="22" t="s">
        <v>911</v>
      </c>
      <c r="J189" s="22">
        <v>8.68</v>
      </c>
      <c r="K189" s="24">
        <f t="shared" si="10"/>
        <v>1.1655011655011593E-2</v>
      </c>
      <c r="L189" s="22"/>
      <c r="M189" s="22"/>
      <c r="N189" s="22"/>
      <c r="O189" s="23">
        <f t="shared" si="11"/>
        <v>8.783644878498512E-3</v>
      </c>
    </row>
    <row r="190" spans="1:15" s="21" customFormat="1" ht="18.75" x14ac:dyDescent="0.3">
      <c r="A190" s="22" t="s">
        <v>913</v>
      </c>
      <c r="B190" s="22">
        <v>64861.919999999998</v>
      </c>
      <c r="C190" s="23">
        <f t="shared" si="8"/>
        <v>-4.3965810339018363E-3</v>
      </c>
      <c r="D190" s="24">
        <v>-1.6865079365079305E-2</v>
      </c>
      <c r="E190" s="22" t="s">
        <v>913</v>
      </c>
      <c r="F190" s="22">
        <v>9.91</v>
      </c>
      <c r="G190" s="23">
        <f t="shared" si="9"/>
        <v>-1.6865079365079305E-2</v>
      </c>
      <c r="I190" s="22" t="s">
        <v>913</v>
      </c>
      <c r="J190" s="22">
        <v>8.58</v>
      </c>
      <c r="K190" s="24">
        <f t="shared" si="10"/>
        <v>-2.3255813953487747E-3</v>
      </c>
      <c r="L190" s="22"/>
      <c r="M190" s="22"/>
      <c r="N190" s="22"/>
      <c r="O190" s="23">
        <f t="shared" si="11"/>
        <v>-5.3788759689921859E-3</v>
      </c>
    </row>
    <row r="191" spans="1:15" s="21" customFormat="1" ht="18.75" x14ac:dyDescent="0.3">
      <c r="A191" s="22" t="s">
        <v>916</v>
      </c>
      <c r="B191" s="22">
        <v>65148.35</v>
      </c>
      <c r="C191" s="23">
        <f t="shared" si="8"/>
        <v>1.1793006290980346E-2</v>
      </c>
      <c r="D191" s="24">
        <v>-5.9171597633136397E-3</v>
      </c>
      <c r="E191" s="22" t="s">
        <v>916</v>
      </c>
      <c r="F191" s="22">
        <v>10.08</v>
      </c>
      <c r="G191" s="23">
        <f t="shared" si="9"/>
        <v>-5.9171597633136397E-3</v>
      </c>
      <c r="I191" s="22" t="s">
        <v>916</v>
      </c>
      <c r="J191" s="22">
        <v>8.6</v>
      </c>
      <c r="K191" s="24">
        <f t="shared" si="10"/>
        <v>-2.3201856148491462E-3</v>
      </c>
      <c r="L191" s="22"/>
      <c r="M191" s="22"/>
      <c r="N191" s="22"/>
      <c r="O191" s="23">
        <f t="shared" si="11"/>
        <v>-3.07555018602669E-3</v>
      </c>
    </row>
    <row r="192" spans="1:15" s="21" customFormat="1" ht="18.75" x14ac:dyDescent="0.3">
      <c r="A192" s="22" t="s">
        <v>919</v>
      </c>
      <c r="B192" s="22">
        <v>64389.01</v>
      </c>
      <c r="C192" s="23">
        <f t="shared" si="8"/>
        <v>9.8554562361532483E-3</v>
      </c>
      <c r="D192" s="24">
        <v>1.4000000000000012E-2</v>
      </c>
      <c r="E192" s="22" t="s">
        <v>919</v>
      </c>
      <c r="F192" s="22">
        <v>10.14</v>
      </c>
      <c r="G192" s="23">
        <f t="shared" si="9"/>
        <v>1.4000000000000012E-2</v>
      </c>
      <c r="I192" s="22" t="s">
        <v>919</v>
      </c>
      <c r="J192" s="22">
        <v>8.6199999999999992</v>
      </c>
      <c r="K192" s="24">
        <f t="shared" si="10"/>
        <v>-8.0552359033372323E-3</v>
      </c>
      <c r="L192" s="22"/>
      <c r="M192" s="22"/>
      <c r="N192" s="22"/>
      <c r="O192" s="23">
        <f t="shared" si="11"/>
        <v>-3.4236363636364116E-3</v>
      </c>
    </row>
    <row r="193" spans="1:15" s="21" customFormat="1" ht="18.75" x14ac:dyDescent="0.3">
      <c r="A193" s="22" t="s">
        <v>923</v>
      </c>
      <c r="B193" s="22">
        <v>63760.62</v>
      </c>
      <c r="C193" s="23">
        <f t="shared" si="8"/>
        <v>5.5774625407900569E-3</v>
      </c>
      <c r="D193" s="24">
        <v>1.0101010101010166E-2</v>
      </c>
      <c r="E193" s="22" t="s">
        <v>923</v>
      </c>
      <c r="F193" s="22">
        <v>10</v>
      </c>
      <c r="G193" s="23">
        <f t="shared" si="9"/>
        <v>1.0101010101010166E-2</v>
      </c>
      <c r="I193" s="22" t="s">
        <v>923</v>
      </c>
      <c r="J193" s="22">
        <v>8.69</v>
      </c>
      <c r="K193" s="24">
        <f t="shared" si="10"/>
        <v>-1.8079096045197751E-2</v>
      </c>
      <c r="L193" s="22"/>
      <c r="M193" s="22"/>
      <c r="N193" s="22"/>
      <c r="O193" s="23">
        <f t="shared" si="11"/>
        <v>-1.2161273754494089E-2</v>
      </c>
    </row>
    <row r="194" spans="1:15" s="21" customFormat="1" ht="18.75" x14ac:dyDescent="0.3">
      <c r="A194" s="22" t="s">
        <v>925</v>
      </c>
      <c r="B194" s="22">
        <v>63406.97</v>
      </c>
      <c r="C194" s="23">
        <f t="shared" si="8"/>
        <v>-1.1718883944909164E-2</v>
      </c>
      <c r="D194" s="24">
        <v>-2.5590551181102317E-2</v>
      </c>
      <c r="E194" s="22" t="s">
        <v>925</v>
      </c>
      <c r="F194" s="22">
        <v>9.9</v>
      </c>
      <c r="G194" s="23">
        <f t="shared" si="9"/>
        <v>-2.5590551181102317E-2</v>
      </c>
      <c r="I194" s="22" t="s">
        <v>925</v>
      </c>
      <c r="J194" s="22">
        <v>8.85</v>
      </c>
      <c r="K194" s="24">
        <f t="shared" si="10"/>
        <v>-1.0067114093959662E-2</v>
      </c>
      <c r="L194" s="22"/>
      <c r="M194" s="22"/>
      <c r="N194" s="22"/>
      <c r="O194" s="23">
        <f t="shared" si="11"/>
        <v>-1.332703588225962E-2</v>
      </c>
    </row>
    <row r="195" spans="1:15" s="21" customFormat="1" ht="18.75" x14ac:dyDescent="0.3">
      <c r="A195" s="22" t="s">
        <v>929</v>
      </c>
      <c r="B195" s="22">
        <v>64158.84</v>
      </c>
      <c r="C195" s="23">
        <f t="shared" si="8"/>
        <v>-2.7370823283713319E-3</v>
      </c>
      <c r="D195" s="24">
        <v>1.8036072144288484E-2</v>
      </c>
      <c r="E195" s="22" t="s">
        <v>929</v>
      </c>
      <c r="F195" s="22">
        <v>10.16</v>
      </c>
      <c r="G195" s="23">
        <f t="shared" si="9"/>
        <v>1.8036072144288484E-2</v>
      </c>
      <c r="I195" s="22" t="s">
        <v>929</v>
      </c>
      <c r="J195" s="22">
        <v>8.94</v>
      </c>
      <c r="K195" s="24">
        <f t="shared" si="10"/>
        <v>1.0169491525423791E-2</v>
      </c>
      <c r="L195" s="22"/>
      <c r="M195" s="22"/>
      <c r="N195" s="22"/>
      <c r="O195" s="23">
        <f t="shared" si="11"/>
        <v>1.1821473455385378E-2</v>
      </c>
    </row>
    <row r="196" spans="1:15" s="21" customFormat="1" ht="18.75" x14ac:dyDescent="0.3">
      <c r="A196" s="22" t="s">
        <v>931</v>
      </c>
      <c r="B196" s="22">
        <v>64334.93</v>
      </c>
      <c r="C196" s="23">
        <f t="shared" ref="C196:C252" si="12">B196/B197-1</f>
        <v>2.4013040402837804E-2</v>
      </c>
      <c r="D196" s="24">
        <v>3.5269709543568339E-2</v>
      </c>
      <c r="E196" s="22" t="s">
        <v>931</v>
      </c>
      <c r="F196" s="22">
        <v>9.98</v>
      </c>
      <c r="G196" s="23">
        <f t="shared" ref="G196:G252" si="13">F196/F197-1</f>
        <v>3.5269709543568339E-2</v>
      </c>
      <c r="I196" s="22" t="s">
        <v>931</v>
      </c>
      <c r="J196" s="22">
        <v>8.85</v>
      </c>
      <c r="K196" s="24">
        <f t="shared" ref="K196:K252" si="14">J196/J197-1</f>
        <v>2.7874564459930307E-2</v>
      </c>
      <c r="L196" s="22"/>
      <c r="M196" s="22"/>
      <c r="N196" s="22"/>
      <c r="O196" s="23">
        <f t="shared" si="11"/>
        <v>2.9427544927494293E-2</v>
      </c>
    </row>
    <row r="197" spans="1:15" s="21" customFormat="1" ht="18.75" x14ac:dyDescent="0.3">
      <c r="A197" s="22" t="s">
        <v>935</v>
      </c>
      <c r="B197" s="22">
        <v>62826.28</v>
      </c>
      <c r="C197" s="23">
        <f t="shared" si="12"/>
        <v>-1.667509760269259E-2</v>
      </c>
      <c r="D197" s="24">
        <v>-2.4291497975708509E-2</v>
      </c>
      <c r="E197" s="22" t="s">
        <v>935</v>
      </c>
      <c r="F197" s="22">
        <v>9.64</v>
      </c>
      <c r="G197" s="23">
        <f t="shared" si="13"/>
        <v>-2.4291497975708509E-2</v>
      </c>
      <c r="I197" s="22" t="s">
        <v>935</v>
      </c>
      <c r="J197" s="22">
        <v>8.61</v>
      </c>
      <c r="K197" s="24">
        <f t="shared" si="14"/>
        <v>-2.7118644067796627E-2</v>
      </c>
      <c r="L197" s="22"/>
      <c r="M197" s="22"/>
      <c r="N197" s="22"/>
      <c r="O197" s="23">
        <f t="shared" ref="O197:O260" si="15">0.21*G197+0.79*K197</f>
        <v>-2.6524943388458126E-2</v>
      </c>
    </row>
    <row r="198" spans="1:15" s="21" customFormat="1" ht="18.75" x14ac:dyDescent="0.3">
      <c r="A198" s="22" t="s">
        <v>938</v>
      </c>
      <c r="B198" s="22">
        <v>63891.68</v>
      </c>
      <c r="C198" s="23">
        <f t="shared" si="12"/>
        <v>-7.2733301336129763E-3</v>
      </c>
      <c r="D198" s="24">
        <v>-4.0776699029126173E-2</v>
      </c>
      <c r="E198" s="22" t="s">
        <v>938</v>
      </c>
      <c r="F198" s="22">
        <v>9.8800000000000008</v>
      </c>
      <c r="G198" s="23">
        <f t="shared" si="13"/>
        <v>-4.0776699029126173E-2</v>
      </c>
      <c r="I198" s="22" t="s">
        <v>938</v>
      </c>
      <c r="J198" s="22">
        <v>8.85</v>
      </c>
      <c r="K198" s="24">
        <f t="shared" si="14"/>
        <v>-4.4994375703037992E-3</v>
      </c>
      <c r="L198" s="22"/>
      <c r="M198" s="22"/>
      <c r="N198" s="22"/>
      <c r="O198" s="23">
        <f t="shared" si="15"/>
        <v>-1.2117662476656499E-2</v>
      </c>
    </row>
    <row r="199" spans="1:15" s="21" customFormat="1" ht="18.75" x14ac:dyDescent="0.3">
      <c r="A199" s="22" t="s">
        <v>941</v>
      </c>
      <c r="B199" s="22">
        <v>64359.79</v>
      </c>
      <c r="C199" s="23">
        <f t="shared" si="12"/>
        <v>-4.4860147307470566E-3</v>
      </c>
      <c r="D199" s="24">
        <v>6.6252587991718404E-2</v>
      </c>
      <c r="E199" s="22" t="s">
        <v>941</v>
      </c>
      <c r="F199" s="22">
        <v>10.3</v>
      </c>
      <c r="G199" s="23">
        <f t="shared" si="13"/>
        <v>6.6252587991718404E-2</v>
      </c>
      <c r="I199" s="22" t="s">
        <v>941</v>
      </c>
      <c r="J199" s="22">
        <v>8.89</v>
      </c>
      <c r="K199" s="24">
        <f t="shared" si="14"/>
        <v>9.0805902383654935E-3</v>
      </c>
      <c r="L199" s="22"/>
      <c r="M199" s="22"/>
      <c r="N199" s="22"/>
      <c r="O199" s="23">
        <f t="shared" si="15"/>
        <v>2.1086709766569605E-2</v>
      </c>
    </row>
    <row r="200" spans="1:15" s="21" customFormat="1" ht="18.75" x14ac:dyDescent="0.3">
      <c r="A200" s="22" t="s">
        <v>946</v>
      </c>
      <c r="B200" s="22">
        <v>64649.81</v>
      </c>
      <c r="C200" s="23">
        <f t="shared" si="12"/>
        <v>8.7795755274178156E-4</v>
      </c>
      <c r="D200" s="24">
        <v>5.0000000000000044E-2</v>
      </c>
      <c r="E200" s="22" t="s">
        <v>946</v>
      </c>
      <c r="F200" s="22">
        <v>9.66</v>
      </c>
      <c r="G200" s="23">
        <f t="shared" si="13"/>
        <v>5.0000000000000044E-2</v>
      </c>
      <c r="I200" s="22" t="s">
        <v>946</v>
      </c>
      <c r="J200" s="22">
        <v>8.81</v>
      </c>
      <c r="K200" s="24">
        <f t="shared" si="14"/>
        <v>6.857142857142895E-3</v>
      </c>
      <c r="L200" s="22"/>
      <c r="M200" s="22"/>
      <c r="N200" s="22"/>
      <c r="O200" s="23">
        <f t="shared" si="15"/>
        <v>1.5917142857142897E-2</v>
      </c>
    </row>
    <row r="201" spans="1:15" s="21" customFormat="1" ht="18.75" x14ac:dyDescent="0.3">
      <c r="A201" s="22" t="s">
        <v>950</v>
      </c>
      <c r="B201" s="22">
        <v>64593.1</v>
      </c>
      <c r="C201" s="23">
        <f t="shared" si="12"/>
        <v>5.7671179296048258E-3</v>
      </c>
      <c r="D201" s="24">
        <v>1.0881392818280489E-3</v>
      </c>
      <c r="E201" s="22" t="s">
        <v>950</v>
      </c>
      <c r="F201" s="22">
        <v>9.1999999999999993</v>
      </c>
      <c r="G201" s="23">
        <f t="shared" si="13"/>
        <v>1.0881392818280489E-3</v>
      </c>
      <c r="I201" s="22" t="s">
        <v>950</v>
      </c>
      <c r="J201" s="22">
        <v>8.75</v>
      </c>
      <c r="K201" s="24">
        <f t="shared" si="14"/>
        <v>1.744186046511631E-2</v>
      </c>
      <c r="L201" s="22"/>
      <c r="M201" s="22"/>
      <c r="N201" s="22"/>
      <c r="O201" s="23">
        <f t="shared" si="15"/>
        <v>1.4007579016625776E-2</v>
      </c>
    </row>
    <row r="202" spans="1:15" s="21" customFormat="1" ht="18.75" x14ac:dyDescent="0.3">
      <c r="A202" s="22" t="s">
        <v>955</v>
      </c>
      <c r="B202" s="22">
        <v>64222.720000000001</v>
      </c>
      <c r="C202" s="23">
        <f t="shared" si="12"/>
        <v>-8.5224553514362533E-3</v>
      </c>
      <c r="D202" s="24">
        <v>-8.6299892125134559E-3</v>
      </c>
      <c r="E202" s="22" t="s">
        <v>955</v>
      </c>
      <c r="F202" s="22">
        <v>9.19</v>
      </c>
      <c r="G202" s="23">
        <f t="shared" si="13"/>
        <v>-8.6299892125134559E-3</v>
      </c>
      <c r="I202" s="22" t="s">
        <v>955</v>
      </c>
      <c r="J202" s="22">
        <v>8.6</v>
      </c>
      <c r="K202" s="24">
        <f t="shared" si="14"/>
        <v>-1.3761467889908396E-2</v>
      </c>
      <c r="L202" s="22"/>
      <c r="M202" s="22"/>
      <c r="N202" s="22"/>
      <c r="O202" s="23">
        <f t="shared" si="15"/>
        <v>-1.2683857367655458E-2</v>
      </c>
    </row>
    <row r="203" spans="1:15" s="21" customFormat="1" ht="18.75" x14ac:dyDescent="0.3">
      <c r="A203" s="22" t="s">
        <v>958</v>
      </c>
      <c r="B203" s="22">
        <v>64774.76</v>
      </c>
      <c r="C203" s="23">
        <f t="shared" si="12"/>
        <v>-1.5115804716848702E-2</v>
      </c>
      <c r="D203" s="24">
        <v>4.8642533936651633E-2</v>
      </c>
      <c r="E203" s="22" t="s">
        <v>958</v>
      </c>
      <c r="F203" s="22">
        <v>9.27</v>
      </c>
      <c r="G203" s="23">
        <f t="shared" si="13"/>
        <v>4.8642533936651633E-2</v>
      </c>
      <c r="I203" s="22" t="s">
        <v>958</v>
      </c>
      <c r="J203" s="22">
        <v>8.7200000000000006</v>
      </c>
      <c r="K203" s="24">
        <f t="shared" si="14"/>
        <v>-2.6785714285714302E-2</v>
      </c>
      <c r="L203" s="22"/>
      <c r="M203" s="22"/>
      <c r="N203" s="22"/>
      <c r="O203" s="23">
        <f t="shared" si="15"/>
        <v>-1.0945782159017458E-2</v>
      </c>
    </row>
    <row r="204" spans="1:15" s="21" customFormat="1" ht="18.75" x14ac:dyDescent="0.3">
      <c r="A204" s="22" t="s">
        <v>962</v>
      </c>
      <c r="B204" s="22">
        <v>65768.91</v>
      </c>
      <c r="C204" s="23">
        <f t="shared" si="12"/>
        <v>8.5480347938737822E-3</v>
      </c>
      <c r="D204" s="24">
        <v>2.6713124274099886E-2</v>
      </c>
      <c r="E204" s="22" t="s">
        <v>962</v>
      </c>
      <c r="F204" s="22">
        <v>8.84</v>
      </c>
      <c r="G204" s="23">
        <f t="shared" si="13"/>
        <v>2.6713124274099886E-2</v>
      </c>
      <c r="I204" s="22" t="s">
        <v>962</v>
      </c>
      <c r="J204" s="22">
        <v>8.9600000000000009</v>
      </c>
      <c r="K204" s="24">
        <f t="shared" si="14"/>
        <v>1.0146561443066693E-2</v>
      </c>
      <c r="L204" s="22"/>
      <c r="M204" s="22"/>
      <c r="N204" s="22"/>
      <c r="O204" s="23">
        <f t="shared" si="15"/>
        <v>1.3625539637583665E-2</v>
      </c>
    </row>
    <row r="205" spans="1:15" s="21" customFormat="1" ht="18.75" x14ac:dyDescent="0.3">
      <c r="A205" s="22" t="s">
        <v>967</v>
      </c>
      <c r="B205" s="22">
        <v>65211.48</v>
      </c>
      <c r="C205" s="23">
        <f t="shared" si="12"/>
        <v>3.4994730246966643E-3</v>
      </c>
      <c r="D205" s="24">
        <v>3.2374100719424481E-2</v>
      </c>
      <c r="E205" s="22" t="s">
        <v>967</v>
      </c>
      <c r="F205" s="22">
        <v>8.61</v>
      </c>
      <c r="G205" s="23">
        <f t="shared" si="13"/>
        <v>3.2374100719424481E-2</v>
      </c>
      <c r="I205" s="22" t="s">
        <v>967</v>
      </c>
      <c r="J205" s="22">
        <v>8.8699999999999992</v>
      </c>
      <c r="K205" s="24">
        <f t="shared" si="14"/>
        <v>3.7426900584795142E-2</v>
      </c>
      <c r="L205" s="22"/>
      <c r="M205" s="22"/>
      <c r="N205" s="22"/>
      <c r="O205" s="23">
        <f t="shared" si="15"/>
        <v>3.6365812613067303E-2</v>
      </c>
    </row>
    <row r="206" spans="1:15" s="21" customFormat="1" ht="37.5" x14ac:dyDescent="0.3">
      <c r="A206" s="22" t="s">
        <v>971</v>
      </c>
      <c r="B206" s="22">
        <v>64984.07</v>
      </c>
      <c r="C206" s="23">
        <f t="shared" si="12"/>
        <v>-4.3194019303778308E-3</v>
      </c>
      <c r="D206" s="24">
        <v>2.2058823529411686E-2</v>
      </c>
      <c r="E206" s="22" t="s">
        <v>971</v>
      </c>
      <c r="F206" s="22">
        <v>8.34</v>
      </c>
      <c r="G206" s="23">
        <f t="shared" si="13"/>
        <v>2.2058823529411686E-2</v>
      </c>
      <c r="I206" s="22" t="s">
        <v>971</v>
      </c>
      <c r="J206" s="22">
        <v>8.5500000000000007</v>
      </c>
      <c r="K206" s="24">
        <f t="shared" si="14"/>
        <v>0</v>
      </c>
      <c r="L206" s="22"/>
      <c r="M206" s="22"/>
      <c r="N206" s="22"/>
      <c r="O206" s="23">
        <f t="shared" si="15"/>
        <v>4.6323529411764538E-3</v>
      </c>
    </row>
    <row r="207" spans="1:15" s="21" customFormat="1" ht="37.5" x14ac:dyDescent="0.3">
      <c r="A207" s="22" t="s">
        <v>974</v>
      </c>
      <c r="B207" s="22">
        <v>65265.98</v>
      </c>
      <c r="C207" s="23">
        <f t="shared" si="12"/>
        <v>-4.0030038934328882E-3</v>
      </c>
      <c r="D207" s="24">
        <v>-4.8780487804876982E-3</v>
      </c>
      <c r="E207" s="22" t="s">
        <v>974</v>
      </c>
      <c r="F207" s="22">
        <v>8.16</v>
      </c>
      <c r="G207" s="23">
        <f t="shared" si="13"/>
        <v>-4.8780487804876982E-3</v>
      </c>
      <c r="I207" s="22" t="s">
        <v>974</v>
      </c>
      <c r="J207" s="22">
        <v>8.5500000000000007</v>
      </c>
      <c r="K207" s="24">
        <f t="shared" si="14"/>
        <v>2.3446658851116187E-3</v>
      </c>
      <c r="L207" s="22"/>
      <c r="M207" s="22"/>
      <c r="N207" s="22"/>
      <c r="O207" s="23">
        <f t="shared" si="15"/>
        <v>8.2789580533576242E-4</v>
      </c>
    </row>
    <row r="208" spans="1:15" s="21" customFormat="1" ht="37.5" x14ac:dyDescent="0.3">
      <c r="A208" s="22" t="s">
        <v>978</v>
      </c>
      <c r="B208" s="22">
        <v>65528.29</v>
      </c>
      <c r="C208" s="23">
        <f t="shared" si="12"/>
        <v>1.3735052896444833E-2</v>
      </c>
      <c r="D208" s="24">
        <v>-4.8543689320389438E-3</v>
      </c>
      <c r="E208" s="22" t="s">
        <v>978</v>
      </c>
      <c r="F208" s="22">
        <v>8.1999999999999993</v>
      </c>
      <c r="G208" s="23">
        <f t="shared" si="13"/>
        <v>-4.8543689320389438E-3</v>
      </c>
      <c r="I208" s="22" t="s">
        <v>978</v>
      </c>
      <c r="J208" s="22">
        <v>8.5299999999999994</v>
      </c>
      <c r="K208" s="24">
        <f t="shared" si="14"/>
        <v>-2.3391812865498629E-3</v>
      </c>
      <c r="L208" s="22"/>
      <c r="M208" s="22"/>
      <c r="N208" s="22"/>
      <c r="O208" s="23">
        <f t="shared" si="15"/>
        <v>-2.8673706921025699E-3</v>
      </c>
    </row>
    <row r="209" spans="1:15" s="21" customFormat="1" ht="37.5" x14ac:dyDescent="0.3">
      <c r="A209" s="22" t="s">
        <v>982</v>
      </c>
      <c r="B209" s="22">
        <v>64640.45</v>
      </c>
      <c r="C209" s="23">
        <f t="shared" si="12"/>
        <v>5.1635564193102113E-3</v>
      </c>
      <c r="D209" s="24">
        <v>-1.0804321728691502E-2</v>
      </c>
      <c r="E209" s="22" t="s">
        <v>982</v>
      </c>
      <c r="F209" s="22">
        <v>8.24</v>
      </c>
      <c r="G209" s="23">
        <f t="shared" si="13"/>
        <v>-1.0804321728691502E-2</v>
      </c>
      <c r="I209" s="22" t="s">
        <v>982</v>
      </c>
      <c r="J209" s="22">
        <v>8.5500000000000007</v>
      </c>
      <c r="K209" s="24">
        <f t="shared" si="14"/>
        <v>0</v>
      </c>
      <c r="L209" s="22"/>
      <c r="M209" s="22"/>
      <c r="N209" s="22"/>
      <c r="O209" s="23">
        <f t="shared" si="15"/>
        <v>-2.2689075630252151E-3</v>
      </c>
    </row>
    <row r="210" spans="1:15" s="21" customFormat="1" ht="37.5" x14ac:dyDescent="0.3">
      <c r="A210" s="22" t="s">
        <v>988</v>
      </c>
      <c r="B210" s="22">
        <v>64308.39</v>
      </c>
      <c r="C210" s="23">
        <f t="shared" si="12"/>
        <v>7.1197049132729617E-3</v>
      </c>
      <c r="D210" s="24">
        <v>4.3859649122806932E-2</v>
      </c>
      <c r="E210" s="22" t="s">
        <v>988</v>
      </c>
      <c r="F210" s="22">
        <v>8.33</v>
      </c>
      <c r="G210" s="23">
        <f t="shared" si="13"/>
        <v>4.3859649122806932E-2</v>
      </c>
      <c r="I210" s="22" t="s">
        <v>988</v>
      </c>
      <c r="J210" s="22">
        <v>8.5500000000000007</v>
      </c>
      <c r="K210" s="24">
        <f t="shared" si="14"/>
        <v>0</v>
      </c>
      <c r="L210" s="22"/>
      <c r="M210" s="22"/>
      <c r="N210" s="22"/>
      <c r="O210" s="23">
        <f t="shared" si="15"/>
        <v>9.2105263157894555E-3</v>
      </c>
    </row>
    <row r="211" spans="1:15" s="21" customFormat="1" ht="37.5" x14ac:dyDescent="0.3">
      <c r="A211" s="22" t="s">
        <v>991</v>
      </c>
      <c r="B211" s="22">
        <v>63853.77</v>
      </c>
      <c r="C211" s="23">
        <f t="shared" si="12"/>
        <v>5.0838341534866771E-3</v>
      </c>
      <c r="D211" s="24">
        <v>-1.1152416356877359E-2</v>
      </c>
      <c r="E211" s="22" t="s">
        <v>991</v>
      </c>
      <c r="F211" s="22">
        <v>7.98</v>
      </c>
      <c r="G211" s="23">
        <f t="shared" si="13"/>
        <v>-1.1152416356877359E-2</v>
      </c>
      <c r="I211" s="22" t="s">
        <v>991</v>
      </c>
      <c r="J211" s="22">
        <v>8.5500000000000007</v>
      </c>
      <c r="K211" s="24">
        <f t="shared" si="14"/>
        <v>-1.724137931034464E-2</v>
      </c>
      <c r="L211" s="22"/>
      <c r="M211" s="22"/>
      <c r="N211" s="22"/>
      <c r="O211" s="23">
        <f t="shared" si="15"/>
        <v>-1.5962697090116509E-2</v>
      </c>
    </row>
    <row r="212" spans="1:15" s="21" customFormat="1" ht="37.5" x14ac:dyDescent="0.3">
      <c r="A212" s="22" t="s">
        <v>993</v>
      </c>
      <c r="B212" s="22">
        <v>63530.79</v>
      </c>
      <c r="C212" s="23">
        <f t="shared" si="12"/>
        <v>1.4892635277008459E-4</v>
      </c>
      <c r="D212" s="24">
        <v>-1.5853658536585269E-2</v>
      </c>
      <c r="E212" s="22" t="s">
        <v>993</v>
      </c>
      <c r="F212" s="22">
        <v>8.07</v>
      </c>
      <c r="G212" s="23">
        <f t="shared" si="13"/>
        <v>-1.5853658536585269E-2</v>
      </c>
      <c r="I212" s="22" t="s">
        <v>993</v>
      </c>
      <c r="J212" s="22">
        <v>8.6999999999999993</v>
      </c>
      <c r="K212" s="24">
        <f t="shared" si="14"/>
        <v>-5.7142857142857828E-3</v>
      </c>
      <c r="L212" s="22"/>
      <c r="M212" s="22"/>
      <c r="N212" s="22"/>
      <c r="O212" s="23">
        <f t="shared" si="15"/>
        <v>-7.8435540069686747E-3</v>
      </c>
    </row>
    <row r="213" spans="1:15" s="21" customFormat="1" ht="37.5" x14ac:dyDescent="0.3">
      <c r="A213" s="22" t="s">
        <v>997</v>
      </c>
      <c r="B213" s="22">
        <v>63521.33</v>
      </c>
      <c r="C213" s="23">
        <f t="shared" si="12"/>
        <v>8.589342996873528E-3</v>
      </c>
      <c r="D213" s="24">
        <v>3.6662452591656125E-2</v>
      </c>
      <c r="E213" s="22" t="s">
        <v>997</v>
      </c>
      <c r="F213" s="22">
        <v>8.1999999999999993</v>
      </c>
      <c r="G213" s="23">
        <f t="shared" si="13"/>
        <v>3.6662452591656125E-2</v>
      </c>
      <c r="I213" s="22" t="s">
        <v>997</v>
      </c>
      <c r="J213" s="22">
        <v>8.75</v>
      </c>
      <c r="K213" s="24">
        <f t="shared" si="14"/>
        <v>1.8626309662398199E-2</v>
      </c>
      <c r="L213" s="22"/>
      <c r="M213" s="22"/>
      <c r="N213" s="22"/>
      <c r="O213" s="23">
        <f t="shared" si="15"/>
        <v>2.2413899677542364E-2</v>
      </c>
    </row>
    <row r="214" spans="1:15" s="21" customFormat="1" ht="37.5" x14ac:dyDescent="0.3">
      <c r="A214" s="22" t="s">
        <v>1000</v>
      </c>
      <c r="B214" s="22">
        <v>62980.37</v>
      </c>
      <c r="C214" s="23">
        <f t="shared" si="12"/>
        <v>-2.934301333743905E-2</v>
      </c>
      <c r="D214" s="24">
        <v>-6.7216981132075526E-2</v>
      </c>
      <c r="E214" s="22" t="s">
        <v>1000</v>
      </c>
      <c r="F214" s="22">
        <v>7.91</v>
      </c>
      <c r="G214" s="23">
        <f t="shared" si="13"/>
        <v>-6.7216981132075526E-2</v>
      </c>
      <c r="I214" s="22" t="s">
        <v>1000</v>
      </c>
      <c r="J214" s="22">
        <v>8.59</v>
      </c>
      <c r="K214" s="24">
        <f t="shared" si="14"/>
        <v>-3.5914702581369307E-2</v>
      </c>
      <c r="L214" s="22"/>
      <c r="M214" s="22"/>
      <c r="N214" s="22"/>
      <c r="O214" s="23">
        <f t="shared" si="15"/>
        <v>-4.2488181077017614E-2</v>
      </c>
    </row>
    <row r="215" spans="1:15" s="21" customFormat="1" ht="37.5" x14ac:dyDescent="0.3">
      <c r="A215" s="22" t="s">
        <v>1005</v>
      </c>
      <c r="B215" s="22">
        <v>64884.27</v>
      </c>
      <c r="C215" s="23">
        <f t="shared" si="12"/>
        <v>1.0501956550652336E-2</v>
      </c>
      <c r="D215" s="24">
        <v>-4.7191011235955038E-2</v>
      </c>
      <c r="E215" s="22" t="s">
        <v>1005</v>
      </c>
      <c r="F215" s="22">
        <v>8.48</v>
      </c>
      <c r="G215" s="23">
        <f t="shared" si="13"/>
        <v>-4.7191011235955038E-2</v>
      </c>
      <c r="I215" s="22" t="s">
        <v>1005</v>
      </c>
      <c r="J215" s="22">
        <v>8.91</v>
      </c>
      <c r="K215" s="24">
        <f t="shared" si="14"/>
        <v>-1.0000000000000009E-2</v>
      </c>
      <c r="L215" s="22"/>
      <c r="M215" s="22"/>
      <c r="N215" s="22"/>
      <c r="O215" s="23">
        <f t="shared" si="15"/>
        <v>-1.7810112359550566E-2</v>
      </c>
    </row>
    <row r="216" spans="1:15" s="21" customFormat="1" ht="37.5" x14ac:dyDescent="0.3">
      <c r="A216" s="22" t="s">
        <v>1011</v>
      </c>
      <c r="B216" s="22">
        <v>64209.94</v>
      </c>
      <c r="C216" s="23">
        <f t="shared" si="12"/>
        <v>-2.391063932316706E-2</v>
      </c>
      <c r="D216" s="24">
        <v>-1.3303769401330268E-2</v>
      </c>
      <c r="E216" s="22" t="s">
        <v>1011</v>
      </c>
      <c r="F216" s="22">
        <v>8.9</v>
      </c>
      <c r="G216" s="23">
        <f t="shared" si="13"/>
        <v>-1.3303769401330268E-2</v>
      </c>
      <c r="I216" s="22" t="s">
        <v>1011</v>
      </c>
      <c r="J216" s="22">
        <v>9</v>
      </c>
      <c r="K216" s="24">
        <f t="shared" si="14"/>
        <v>1.3513513513513375E-2</v>
      </c>
      <c r="L216" s="22"/>
      <c r="M216" s="22"/>
      <c r="N216" s="22"/>
      <c r="O216" s="23">
        <f t="shared" si="15"/>
        <v>7.8818841013962096E-3</v>
      </c>
    </row>
    <row r="217" spans="1:15" s="21" customFormat="1" ht="37.5" x14ac:dyDescent="0.3">
      <c r="A217" s="22" t="s">
        <v>1015</v>
      </c>
      <c r="B217" s="22">
        <v>65782.850000000006</v>
      </c>
      <c r="C217" s="23">
        <f t="shared" si="12"/>
        <v>-6.8245019579564747E-3</v>
      </c>
      <c r="D217" s="24">
        <v>-2.4864864864864944E-2</v>
      </c>
      <c r="E217" s="22" t="s">
        <v>1015</v>
      </c>
      <c r="F217" s="22">
        <v>9.02</v>
      </c>
      <c r="G217" s="23">
        <f t="shared" si="13"/>
        <v>-2.4864864864864944E-2</v>
      </c>
      <c r="I217" s="22" t="s">
        <v>1015</v>
      </c>
      <c r="J217" s="22">
        <v>8.8800000000000008</v>
      </c>
      <c r="K217" s="24">
        <f t="shared" si="14"/>
        <v>-7.8212290502791548E-3</v>
      </c>
      <c r="L217" s="22"/>
      <c r="M217" s="22"/>
      <c r="N217" s="22"/>
      <c r="O217" s="23">
        <f t="shared" si="15"/>
        <v>-1.140039257134217E-2</v>
      </c>
    </row>
    <row r="218" spans="1:15" s="21" customFormat="1" ht="37.5" x14ac:dyDescent="0.3">
      <c r="A218" s="22" t="s">
        <v>1016</v>
      </c>
      <c r="B218" s="22">
        <v>66234.87</v>
      </c>
      <c r="C218" s="23">
        <f t="shared" si="12"/>
        <v>2.3731419087578143E-2</v>
      </c>
      <c r="D218" s="24">
        <v>6.8129330254041554E-2</v>
      </c>
      <c r="E218" s="22" t="s">
        <v>1016</v>
      </c>
      <c r="F218" s="22">
        <v>9.25</v>
      </c>
      <c r="G218" s="23">
        <f t="shared" si="13"/>
        <v>6.8129330254041554E-2</v>
      </c>
      <c r="I218" s="22" t="s">
        <v>1016</v>
      </c>
      <c r="J218" s="22">
        <v>8.9499999999999993</v>
      </c>
      <c r="K218" s="24">
        <f t="shared" si="14"/>
        <v>3.3487297921477976E-2</v>
      </c>
      <c r="L218" s="22"/>
      <c r="M218" s="22"/>
      <c r="N218" s="22"/>
      <c r="O218" s="23">
        <f t="shared" si="15"/>
        <v>4.0762124711316329E-2</v>
      </c>
    </row>
    <row r="219" spans="1:15" s="21" customFormat="1" ht="37.5" x14ac:dyDescent="0.3">
      <c r="A219" s="22" t="s">
        <v>1019</v>
      </c>
      <c r="B219" s="22">
        <v>64699.46</v>
      </c>
      <c r="C219" s="23">
        <f t="shared" si="12"/>
        <v>-1.2738977909278137E-2</v>
      </c>
      <c r="D219" s="24">
        <v>-1.5909090909090984E-2</v>
      </c>
      <c r="E219" s="22" t="s">
        <v>1019</v>
      </c>
      <c r="F219" s="22">
        <v>8.66</v>
      </c>
      <c r="G219" s="23">
        <f t="shared" si="13"/>
        <v>-1.5909090909090984E-2</v>
      </c>
      <c r="I219" s="22" t="s">
        <v>1019</v>
      </c>
      <c r="J219" s="22">
        <v>8.66</v>
      </c>
      <c r="K219" s="24">
        <f t="shared" si="14"/>
        <v>-9.1533180778031742E-3</v>
      </c>
      <c r="L219" s="22"/>
      <c r="M219" s="22"/>
      <c r="N219" s="22"/>
      <c r="O219" s="23">
        <f t="shared" si="15"/>
        <v>-1.0572030372373614E-2</v>
      </c>
    </row>
    <row r="220" spans="1:15" s="21" customFormat="1" ht="37.5" x14ac:dyDescent="0.3">
      <c r="A220" s="22" t="s">
        <v>1020</v>
      </c>
      <c r="B220" s="22">
        <v>65534.3</v>
      </c>
      <c r="C220" s="23">
        <f t="shared" si="12"/>
        <v>1.3279225227002645E-2</v>
      </c>
      <c r="D220" s="24">
        <v>-1.6759776536312665E-2</v>
      </c>
      <c r="E220" s="22" t="s">
        <v>1020</v>
      </c>
      <c r="F220" s="22">
        <v>8.8000000000000007</v>
      </c>
      <c r="G220" s="23">
        <f t="shared" si="13"/>
        <v>-1.6759776536312665E-2</v>
      </c>
      <c r="I220" s="22" t="s">
        <v>1020</v>
      </c>
      <c r="J220" s="22">
        <v>8.74</v>
      </c>
      <c r="K220" s="24">
        <f t="shared" si="14"/>
        <v>3.9239001189060652E-2</v>
      </c>
      <c r="L220" s="22"/>
      <c r="M220" s="22"/>
      <c r="N220" s="22"/>
      <c r="O220" s="23">
        <f t="shared" si="15"/>
        <v>2.7479257866732255E-2</v>
      </c>
    </row>
    <row r="221" spans="1:15" s="21" customFormat="1" ht="37.5" x14ac:dyDescent="0.3">
      <c r="A221" s="22" t="s">
        <v>1024</v>
      </c>
      <c r="B221" s="22">
        <v>64675.46</v>
      </c>
      <c r="C221" s="23">
        <f t="shared" si="12"/>
        <v>1.3969135982152547E-3</v>
      </c>
      <c r="D221" s="24">
        <v>2.9919447640966546E-2</v>
      </c>
      <c r="E221" s="22" t="s">
        <v>1024</v>
      </c>
      <c r="F221" s="22">
        <v>8.9499999999999993</v>
      </c>
      <c r="G221" s="23">
        <f t="shared" si="13"/>
        <v>2.9919447640966546E-2</v>
      </c>
      <c r="I221" s="22" t="s">
        <v>1024</v>
      </c>
      <c r="J221" s="22">
        <v>8.41</v>
      </c>
      <c r="K221" s="24">
        <f t="shared" si="14"/>
        <v>4.4720496894409933E-2</v>
      </c>
      <c r="L221" s="22"/>
      <c r="M221" s="22"/>
      <c r="N221" s="22"/>
      <c r="O221" s="23">
        <f t="shared" si="15"/>
        <v>4.1612276551186822E-2</v>
      </c>
    </row>
    <row r="222" spans="1:15" s="21" customFormat="1" ht="37.5" x14ac:dyDescent="0.3">
      <c r="A222" s="22" t="s">
        <v>1028</v>
      </c>
      <c r="B222" s="22">
        <v>64585.24</v>
      </c>
      <c r="C222" s="23">
        <f t="shared" si="12"/>
        <v>-2.0516696895238606E-3</v>
      </c>
      <c r="D222" s="24">
        <v>-7.9908675799087447E-3</v>
      </c>
      <c r="E222" s="22" t="s">
        <v>1028</v>
      </c>
      <c r="F222" s="22">
        <v>8.69</v>
      </c>
      <c r="G222" s="23">
        <f t="shared" si="13"/>
        <v>-7.9908675799087447E-3</v>
      </c>
      <c r="I222" s="22" t="s">
        <v>1028</v>
      </c>
      <c r="J222" s="22">
        <v>8.0500000000000007</v>
      </c>
      <c r="K222" s="24">
        <f t="shared" si="14"/>
        <v>-1.8292682926829062E-2</v>
      </c>
      <c r="L222" s="22"/>
      <c r="M222" s="22"/>
      <c r="N222" s="22"/>
      <c r="O222" s="23">
        <f t="shared" si="15"/>
        <v>-1.6129301703975796E-2</v>
      </c>
    </row>
    <row r="223" spans="1:15" s="21" customFormat="1" ht="37.5" x14ac:dyDescent="0.3">
      <c r="A223" s="22" t="s">
        <v>1032</v>
      </c>
      <c r="B223" s="22">
        <v>64718.02</v>
      </c>
      <c r="C223" s="23">
        <f t="shared" si="12"/>
        <v>-1.5580527124689381E-2</v>
      </c>
      <c r="D223" s="24">
        <v>-6.0085836909871349E-2</v>
      </c>
      <c r="E223" s="22" t="s">
        <v>1032</v>
      </c>
      <c r="F223" s="22">
        <v>8.76</v>
      </c>
      <c r="G223" s="23">
        <f t="shared" si="13"/>
        <v>-6.0085836909871349E-2</v>
      </c>
      <c r="I223" s="22" t="s">
        <v>1032</v>
      </c>
      <c r="J223" s="22">
        <v>8.1999999999999993</v>
      </c>
      <c r="K223" s="24">
        <f t="shared" si="14"/>
        <v>-2.3809523809523947E-2</v>
      </c>
      <c r="L223" s="22"/>
      <c r="M223" s="22"/>
      <c r="N223" s="22"/>
      <c r="O223" s="23">
        <f t="shared" si="15"/>
        <v>-3.1427549560596901E-2</v>
      </c>
    </row>
    <row r="224" spans="1:15" s="21" customFormat="1" ht="37.5" x14ac:dyDescent="0.3">
      <c r="A224" s="22" t="s">
        <v>1035</v>
      </c>
      <c r="B224" s="22">
        <v>65742.320000000007</v>
      </c>
      <c r="C224" s="23">
        <f t="shared" si="12"/>
        <v>-9.0298105088874037E-3</v>
      </c>
      <c r="D224" s="24">
        <v>2.4175824175824312E-2</v>
      </c>
      <c r="E224" s="22" t="s">
        <v>1035</v>
      </c>
      <c r="F224" s="22">
        <v>9.32</v>
      </c>
      <c r="G224" s="23">
        <f t="shared" si="13"/>
        <v>2.4175824175824312E-2</v>
      </c>
      <c r="I224" s="22" t="s">
        <v>1035</v>
      </c>
      <c r="J224" s="22">
        <v>8.4</v>
      </c>
      <c r="K224" s="24">
        <f t="shared" si="14"/>
        <v>-2.665121668597914E-2</v>
      </c>
      <c r="L224" s="22"/>
      <c r="M224" s="22"/>
      <c r="N224" s="22"/>
      <c r="O224" s="23">
        <f t="shared" si="15"/>
        <v>-1.5977538105000418E-2</v>
      </c>
    </row>
    <row r="225" spans="1:15" s="21" customFormat="1" ht="37.5" x14ac:dyDescent="0.3">
      <c r="A225" s="22" t="s">
        <v>1038</v>
      </c>
      <c r="B225" s="22">
        <v>66341.37</v>
      </c>
      <c r="C225" s="23">
        <f t="shared" si="12"/>
        <v>-6.6505424154005288E-3</v>
      </c>
      <c r="D225" s="24">
        <v>0</v>
      </c>
      <c r="E225" s="22" t="s">
        <v>1038</v>
      </c>
      <c r="F225" s="22">
        <v>9.1</v>
      </c>
      <c r="G225" s="23">
        <f t="shared" si="13"/>
        <v>0</v>
      </c>
      <c r="I225" s="22" t="s">
        <v>1038</v>
      </c>
      <c r="J225" s="22">
        <v>8.6300000000000008</v>
      </c>
      <c r="K225" s="24">
        <f t="shared" si="14"/>
        <v>1.6489988221437102E-2</v>
      </c>
      <c r="L225" s="22"/>
      <c r="M225" s="22"/>
      <c r="N225" s="22"/>
      <c r="O225" s="23">
        <f t="shared" si="15"/>
        <v>1.3027090694935311E-2</v>
      </c>
    </row>
    <row r="226" spans="1:15" s="21" customFormat="1" ht="37.5" x14ac:dyDescent="0.3">
      <c r="A226" s="22" t="s">
        <v>1041</v>
      </c>
      <c r="B226" s="22">
        <v>66785.53</v>
      </c>
      <c r="C226" s="23">
        <f t="shared" si="12"/>
        <v>1.4131060499191328E-2</v>
      </c>
      <c r="D226" s="24">
        <v>1.2235817575083408E-2</v>
      </c>
      <c r="E226" s="22" t="s">
        <v>1041</v>
      </c>
      <c r="F226" s="22">
        <v>9.1</v>
      </c>
      <c r="G226" s="23">
        <f t="shared" si="13"/>
        <v>1.2235817575083408E-2</v>
      </c>
      <c r="I226" s="22" t="s">
        <v>1041</v>
      </c>
      <c r="J226" s="22">
        <v>8.49</v>
      </c>
      <c r="K226" s="24">
        <f t="shared" si="14"/>
        <v>3.5365853658536617E-2</v>
      </c>
      <c r="L226" s="22"/>
      <c r="M226" s="22"/>
      <c r="N226" s="22"/>
      <c r="O226" s="23">
        <f t="shared" si="15"/>
        <v>3.0508546081011442E-2</v>
      </c>
    </row>
    <row r="227" spans="1:15" s="21" customFormat="1" ht="37.5" x14ac:dyDescent="0.3">
      <c r="A227" s="22" t="s">
        <v>1044</v>
      </c>
      <c r="B227" s="22">
        <v>65854.929999999993</v>
      </c>
      <c r="C227" s="23">
        <f t="shared" si="12"/>
        <v>-1.6927436314803423E-2</v>
      </c>
      <c r="D227" s="24">
        <v>-2.6002166847237329E-2</v>
      </c>
      <c r="E227" s="22" t="s">
        <v>1044</v>
      </c>
      <c r="F227" s="22">
        <v>8.99</v>
      </c>
      <c r="G227" s="23">
        <f t="shared" si="13"/>
        <v>-2.6002166847237329E-2</v>
      </c>
      <c r="I227" s="22" t="s">
        <v>1044</v>
      </c>
      <c r="J227" s="22">
        <v>8.1999999999999993</v>
      </c>
      <c r="K227" s="24">
        <f t="shared" si="14"/>
        <v>-3.4157832744405314E-2</v>
      </c>
      <c r="L227" s="22"/>
      <c r="M227" s="22"/>
      <c r="N227" s="22"/>
      <c r="O227" s="23">
        <f t="shared" si="15"/>
        <v>-3.2445142906000035E-2</v>
      </c>
    </row>
    <row r="228" spans="1:15" s="21" customFormat="1" ht="37.5" x14ac:dyDescent="0.3">
      <c r="A228" s="22" t="s">
        <v>1047</v>
      </c>
      <c r="B228" s="22">
        <v>66988.88</v>
      </c>
      <c r="C228" s="23">
        <f t="shared" si="12"/>
        <v>4.9020357894515865E-3</v>
      </c>
      <c r="D228" s="24">
        <v>8.8443396226415061E-2</v>
      </c>
      <c r="E228" s="22" t="s">
        <v>1047</v>
      </c>
      <c r="F228" s="22">
        <v>9.23</v>
      </c>
      <c r="G228" s="23">
        <f t="shared" si="13"/>
        <v>8.8443396226415061E-2</v>
      </c>
      <c r="I228" s="22" t="s">
        <v>1047</v>
      </c>
      <c r="J228" s="22">
        <v>8.49</v>
      </c>
      <c r="K228" s="24">
        <f t="shared" si="14"/>
        <v>-1.0489510489510523E-2</v>
      </c>
      <c r="L228" s="22"/>
      <c r="M228" s="22"/>
      <c r="N228" s="22"/>
      <c r="O228" s="23">
        <f t="shared" si="15"/>
        <v>1.0286399920833848E-2</v>
      </c>
    </row>
    <row r="229" spans="1:15" s="21" customFormat="1" ht="18.75" x14ac:dyDescent="0.3">
      <c r="A229" s="22" t="s">
        <v>1049</v>
      </c>
      <c r="B229" s="22">
        <v>66662.100000000006</v>
      </c>
      <c r="C229" s="23">
        <f t="shared" si="12"/>
        <v>-1.1848110452512106E-2</v>
      </c>
      <c r="D229" s="24">
        <v>-3.8548752834467126E-2</v>
      </c>
      <c r="E229" s="22" t="s">
        <v>1049</v>
      </c>
      <c r="F229" s="22">
        <v>8.48</v>
      </c>
      <c r="G229" s="23">
        <f t="shared" si="13"/>
        <v>-3.8548752834467126E-2</v>
      </c>
      <c r="I229" s="22" t="s">
        <v>1049</v>
      </c>
      <c r="J229" s="22">
        <v>8.58</v>
      </c>
      <c r="K229" s="24">
        <f t="shared" si="14"/>
        <v>5.8616647127784915E-3</v>
      </c>
      <c r="L229" s="22"/>
      <c r="M229" s="22"/>
      <c r="N229" s="22"/>
      <c r="O229" s="23">
        <f t="shared" si="15"/>
        <v>-3.4645229721430876E-3</v>
      </c>
    </row>
    <row r="230" spans="1:15" s="21" customFormat="1" ht="18.75" x14ac:dyDescent="0.3">
      <c r="A230" s="22" t="s">
        <v>1052</v>
      </c>
      <c r="B230" s="22">
        <v>67461.39</v>
      </c>
      <c r="C230" s="23">
        <f t="shared" si="12"/>
        <v>-1.6447843213411195E-2</v>
      </c>
      <c r="D230" s="24">
        <v>-2.541436464088398E-2</v>
      </c>
      <c r="E230" s="22" t="s">
        <v>1052</v>
      </c>
      <c r="F230" s="22">
        <v>8.82</v>
      </c>
      <c r="G230" s="23">
        <f t="shared" si="13"/>
        <v>-2.541436464088398E-2</v>
      </c>
      <c r="I230" s="22" t="s">
        <v>1052</v>
      </c>
      <c r="J230" s="22">
        <v>8.5299999999999994</v>
      </c>
      <c r="K230" s="24">
        <f t="shared" si="14"/>
        <v>-2.1788990825688193E-2</v>
      </c>
      <c r="L230" s="22"/>
      <c r="M230" s="22"/>
      <c r="N230" s="22"/>
      <c r="O230" s="23">
        <f t="shared" si="15"/>
        <v>-2.2550319326879308E-2</v>
      </c>
    </row>
    <row r="231" spans="1:15" s="21" customFormat="1" ht="18.75" x14ac:dyDescent="0.3">
      <c r="A231" s="22" t="s">
        <v>1053</v>
      </c>
      <c r="B231" s="22">
        <v>68589.539999999994</v>
      </c>
      <c r="C231" s="23">
        <f t="shared" si="12"/>
        <v>-6.6977031667281306E-3</v>
      </c>
      <c r="D231" s="24">
        <v>4.2626728110599199E-2</v>
      </c>
      <c r="E231" s="22" t="s">
        <v>1053</v>
      </c>
      <c r="F231" s="22">
        <v>9.0500000000000007</v>
      </c>
      <c r="G231" s="23">
        <f t="shared" si="13"/>
        <v>4.2626728110599199E-2</v>
      </c>
      <c r="I231" s="22" t="s">
        <v>1053</v>
      </c>
      <c r="J231" s="22">
        <v>8.7200000000000006</v>
      </c>
      <c r="K231" s="24">
        <f t="shared" si="14"/>
        <v>-3.9647577092510988E-2</v>
      </c>
      <c r="L231" s="22"/>
      <c r="M231" s="22"/>
      <c r="N231" s="22"/>
      <c r="O231" s="23">
        <f t="shared" si="15"/>
        <v>-2.2369972999857851E-2</v>
      </c>
    </row>
    <row r="232" spans="1:15" s="21" customFormat="1" ht="18.75" x14ac:dyDescent="0.3">
      <c r="A232" s="22" t="s">
        <v>1057</v>
      </c>
      <c r="B232" s="22">
        <v>69052.03</v>
      </c>
      <c r="C232" s="23">
        <f t="shared" si="12"/>
        <v>7.5754900641822331E-3</v>
      </c>
      <c r="D232" s="24">
        <v>-0.10607621009268808</v>
      </c>
      <c r="E232" s="22" t="s">
        <v>1057</v>
      </c>
      <c r="F232" s="22">
        <v>8.68</v>
      </c>
      <c r="G232" s="23">
        <f t="shared" si="13"/>
        <v>-0.10607621009268808</v>
      </c>
      <c r="I232" s="22" t="s">
        <v>1057</v>
      </c>
      <c r="J232" s="22">
        <v>9.08</v>
      </c>
      <c r="K232" s="24">
        <f t="shared" si="14"/>
        <v>-2.3655913978494647E-2</v>
      </c>
      <c r="L232" s="22"/>
      <c r="M232" s="22"/>
      <c r="N232" s="22"/>
      <c r="O232" s="23">
        <f t="shared" si="15"/>
        <v>-4.0964176162475267E-2</v>
      </c>
    </row>
    <row r="233" spans="1:15" s="21" customFormat="1" ht="18.75" x14ac:dyDescent="0.3">
      <c r="A233" s="22" t="s">
        <v>1060</v>
      </c>
      <c r="B233" s="22">
        <v>68532.86</v>
      </c>
      <c r="C233" s="23">
        <f t="shared" si="12"/>
        <v>1.1578720212220395E-2</v>
      </c>
      <c r="D233" s="24">
        <v>9.2238470191226218E-2</v>
      </c>
      <c r="E233" s="22" t="s">
        <v>1060</v>
      </c>
      <c r="F233" s="22">
        <v>9.7100000000000009</v>
      </c>
      <c r="G233" s="23">
        <f t="shared" si="13"/>
        <v>9.2238470191226218E-2</v>
      </c>
      <c r="I233" s="22" t="s">
        <v>1060</v>
      </c>
      <c r="J233" s="22">
        <v>9.3000000000000007</v>
      </c>
      <c r="K233" s="24">
        <f t="shared" si="14"/>
        <v>1.6393442622950838E-2</v>
      </c>
      <c r="L233" s="22"/>
      <c r="M233" s="22"/>
      <c r="N233" s="22"/>
      <c r="O233" s="23">
        <f t="shared" si="15"/>
        <v>3.2320898412288662E-2</v>
      </c>
    </row>
    <row r="234" spans="1:15" s="21" customFormat="1" ht="18.75" x14ac:dyDescent="0.3">
      <c r="A234" s="22" t="s">
        <v>1064</v>
      </c>
      <c r="B234" s="22">
        <v>67748.42</v>
      </c>
      <c r="C234" s="23">
        <f t="shared" si="12"/>
        <v>-9.7059260709853046E-4</v>
      </c>
      <c r="D234" s="24">
        <v>8.1508515815085225E-2</v>
      </c>
      <c r="E234" s="22" t="s">
        <v>1064</v>
      </c>
      <c r="F234" s="22">
        <v>8.89</v>
      </c>
      <c r="G234" s="23">
        <f t="shared" si="13"/>
        <v>8.1508515815085225E-2</v>
      </c>
      <c r="I234" s="22" t="s">
        <v>1064</v>
      </c>
      <c r="J234" s="22">
        <v>9.15</v>
      </c>
      <c r="K234" s="24">
        <f t="shared" si="14"/>
        <v>3.9772727272727293E-2</v>
      </c>
      <c r="L234" s="22"/>
      <c r="M234" s="22"/>
      <c r="N234" s="22"/>
      <c r="O234" s="23">
        <f t="shared" si="15"/>
        <v>4.8537242866622463E-2</v>
      </c>
    </row>
    <row r="235" spans="1:15" s="21" customFormat="1" ht="18.75" x14ac:dyDescent="0.3">
      <c r="A235" s="22" t="s">
        <v>1069</v>
      </c>
      <c r="B235" s="22">
        <v>67814.240000000005</v>
      </c>
      <c r="C235" s="23">
        <f t="shared" si="12"/>
        <v>-2.3734994243520546E-3</v>
      </c>
      <c r="D235" s="24">
        <v>5.3846153846153877E-2</v>
      </c>
      <c r="E235" s="22" t="s">
        <v>1069</v>
      </c>
      <c r="F235" s="22">
        <v>8.2200000000000006</v>
      </c>
      <c r="G235" s="23">
        <f t="shared" si="13"/>
        <v>5.3846153846153877E-2</v>
      </c>
      <c r="I235" s="22" t="s">
        <v>1069</v>
      </c>
      <c r="J235" s="22">
        <v>8.8000000000000007</v>
      </c>
      <c r="K235" s="24">
        <f t="shared" si="14"/>
        <v>6.8649885583524917E-3</v>
      </c>
      <c r="L235" s="22"/>
      <c r="M235" s="22"/>
      <c r="N235" s="22"/>
      <c r="O235" s="23">
        <f t="shared" si="15"/>
        <v>1.6731033268790781E-2</v>
      </c>
    </row>
    <row r="236" spans="1:15" s="21" customFormat="1" ht="18.75" x14ac:dyDescent="0.3">
      <c r="A236" s="22" t="s">
        <v>1072</v>
      </c>
      <c r="B236" s="22">
        <v>67975.58</v>
      </c>
      <c r="C236" s="23">
        <f t="shared" si="12"/>
        <v>1.8927379540502498E-2</v>
      </c>
      <c r="D236" s="24">
        <v>6.5573770491803129E-2</v>
      </c>
      <c r="E236" s="22" t="s">
        <v>1072</v>
      </c>
      <c r="F236" s="22">
        <v>7.8</v>
      </c>
      <c r="G236" s="23">
        <f t="shared" si="13"/>
        <v>6.5573770491803129E-2</v>
      </c>
      <c r="I236" s="22" t="s">
        <v>1072</v>
      </c>
      <c r="J236" s="22">
        <v>8.74</v>
      </c>
      <c r="K236" s="24">
        <f t="shared" si="14"/>
        <v>2.2222222222222143E-2</v>
      </c>
      <c r="L236" s="22"/>
      <c r="M236" s="22"/>
      <c r="N236" s="22"/>
      <c r="O236" s="23">
        <f t="shared" si="15"/>
        <v>3.1326047358834153E-2</v>
      </c>
    </row>
    <row r="237" spans="1:15" s="21" customFormat="1" ht="18.75" x14ac:dyDescent="0.3">
      <c r="A237" s="22" t="s">
        <v>1075</v>
      </c>
      <c r="B237" s="22">
        <v>66712.88</v>
      </c>
      <c r="C237" s="23">
        <f t="shared" si="12"/>
        <v>-3.8042254438113154E-3</v>
      </c>
      <c r="D237" s="24">
        <v>2.9535864978903037E-2</v>
      </c>
      <c r="E237" s="22" t="s">
        <v>1075</v>
      </c>
      <c r="F237" s="22">
        <v>7.32</v>
      </c>
      <c r="G237" s="23">
        <f t="shared" si="13"/>
        <v>2.9535864978903037E-2</v>
      </c>
      <c r="I237" s="22" t="s">
        <v>1075</v>
      </c>
      <c r="J237" s="22">
        <v>8.5500000000000007</v>
      </c>
      <c r="K237" s="24">
        <f t="shared" si="14"/>
        <v>-1.724137931034464E-2</v>
      </c>
      <c r="L237" s="22"/>
      <c r="M237" s="22"/>
      <c r="N237" s="22"/>
      <c r="O237" s="23">
        <f t="shared" si="15"/>
        <v>-7.4181580096026279E-3</v>
      </c>
    </row>
    <row r="238" spans="1:15" s="21" customFormat="1" ht="18.75" x14ac:dyDescent="0.3">
      <c r="A238" s="22" t="s">
        <v>1080</v>
      </c>
      <c r="B238" s="22">
        <v>66967.64</v>
      </c>
      <c r="C238" s="23">
        <f t="shared" si="12"/>
        <v>1.275033637290135E-2</v>
      </c>
      <c r="D238" s="24">
        <v>2.302158273381294E-2</v>
      </c>
      <c r="E238" s="22" t="s">
        <v>1080</v>
      </c>
      <c r="F238" s="22">
        <v>7.11</v>
      </c>
      <c r="G238" s="23">
        <f t="shared" si="13"/>
        <v>2.302158273381294E-2</v>
      </c>
      <c r="I238" s="22" t="s">
        <v>1080</v>
      </c>
      <c r="J238" s="22">
        <v>8.6999999999999993</v>
      </c>
      <c r="K238" s="24">
        <f t="shared" si="14"/>
        <v>4.3165467625899234E-2</v>
      </c>
      <c r="L238" s="22"/>
      <c r="M238" s="22"/>
      <c r="N238" s="22"/>
      <c r="O238" s="23">
        <f t="shared" si="15"/>
        <v>3.8935251798561117E-2</v>
      </c>
    </row>
    <row r="239" spans="1:15" s="21" customFormat="1" ht="18.75" x14ac:dyDescent="0.3">
      <c r="A239" s="22" t="s">
        <v>1085</v>
      </c>
      <c r="B239" s="22">
        <v>66124.53</v>
      </c>
      <c r="C239" s="23">
        <f t="shared" si="12"/>
        <v>1.7850257269734549E-2</v>
      </c>
      <c r="D239" s="24">
        <v>4.041916167664672E-2</v>
      </c>
      <c r="E239" s="22" t="s">
        <v>1085</v>
      </c>
      <c r="F239" s="22">
        <v>6.95</v>
      </c>
      <c r="G239" s="23">
        <f t="shared" si="13"/>
        <v>4.041916167664672E-2</v>
      </c>
      <c r="I239" s="22" t="s">
        <v>1085</v>
      </c>
      <c r="J239" s="22">
        <v>8.34</v>
      </c>
      <c r="K239" s="24">
        <f t="shared" si="14"/>
        <v>5.1702395964691172E-2</v>
      </c>
      <c r="L239" s="22"/>
      <c r="M239" s="22"/>
      <c r="N239" s="22"/>
      <c r="O239" s="23">
        <f t="shared" si="15"/>
        <v>4.9332916764201838E-2</v>
      </c>
    </row>
    <row r="240" spans="1:15" s="21" customFormat="1" ht="18.75" x14ac:dyDescent="0.3">
      <c r="A240" s="22" t="s">
        <v>1089</v>
      </c>
      <c r="B240" s="22">
        <v>64964.89</v>
      </c>
      <c r="C240" s="23">
        <f t="shared" si="12"/>
        <v>1.9972113999451313E-3</v>
      </c>
      <c r="D240" s="24">
        <v>5.8637083993660966E-2</v>
      </c>
      <c r="E240" s="22" t="s">
        <v>1089</v>
      </c>
      <c r="F240" s="22">
        <v>6.68</v>
      </c>
      <c r="G240" s="23">
        <f t="shared" si="13"/>
        <v>5.8637083993660966E-2</v>
      </c>
      <c r="I240" s="22" t="s">
        <v>1089</v>
      </c>
      <c r="J240" s="22">
        <v>7.93</v>
      </c>
      <c r="K240" s="24">
        <f t="shared" si="14"/>
        <v>3.7974683544304E-3</v>
      </c>
      <c r="L240" s="22"/>
      <c r="M240" s="22"/>
      <c r="N240" s="22"/>
      <c r="O240" s="23">
        <f t="shared" si="15"/>
        <v>1.5313787638668818E-2</v>
      </c>
    </row>
    <row r="241" spans="1:15" s="21" customFormat="1" ht="18.75" x14ac:dyDescent="0.3">
      <c r="A241" s="22" t="s">
        <v>1095</v>
      </c>
      <c r="B241" s="22">
        <v>64835.4</v>
      </c>
      <c r="C241" s="23">
        <f t="shared" si="12"/>
        <v>9.9145000926808002E-3</v>
      </c>
      <c r="D241" s="24">
        <v>1.7741935483870819E-2</v>
      </c>
      <c r="E241" s="22" t="s">
        <v>1095</v>
      </c>
      <c r="F241" s="22">
        <v>6.31</v>
      </c>
      <c r="G241" s="23">
        <f t="shared" si="13"/>
        <v>1.7741935483870819E-2</v>
      </c>
      <c r="I241" s="22" t="s">
        <v>1095</v>
      </c>
      <c r="J241" s="22">
        <v>7.9</v>
      </c>
      <c r="K241" s="24">
        <f t="shared" si="14"/>
        <v>5.0890585241729624E-3</v>
      </c>
      <c r="L241" s="22"/>
      <c r="M241" s="22"/>
      <c r="N241" s="22"/>
      <c r="O241" s="23">
        <f t="shared" si="15"/>
        <v>7.7461626857095126E-3</v>
      </c>
    </row>
    <row r="242" spans="1:15" s="21" customFormat="1" ht="18.75" x14ac:dyDescent="0.3">
      <c r="A242" s="22" t="s">
        <v>1100</v>
      </c>
      <c r="B242" s="22">
        <v>64198.9</v>
      </c>
      <c r="C242" s="23">
        <f t="shared" si="12"/>
        <v>3.2186368087849804E-3</v>
      </c>
      <c r="D242" s="24">
        <v>1.1419249592169667E-2</v>
      </c>
      <c r="E242" s="22" t="s">
        <v>1100</v>
      </c>
      <c r="F242" s="22">
        <v>6.2</v>
      </c>
      <c r="G242" s="23">
        <f t="shared" si="13"/>
        <v>1.1419249592169667E-2</v>
      </c>
      <c r="I242" s="22" t="s">
        <v>1100</v>
      </c>
      <c r="J242" s="22">
        <v>7.86</v>
      </c>
      <c r="K242" s="24">
        <f t="shared" si="14"/>
        <v>-5.0632911392405333E-3</v>
      </c>
      <c r="L242" s="22"/>
      <c r="M242" s="22"/>
      <c r="N242" s="22"/>
      <c r="O242" s="23">
        <f t="shared" si="15"/>
        <v>-1.6019575856443917E-3</v>
      </c>
    </row>
    <row r="243" spans="1:15" s="21" customFormat="1" ht="18.75" x14ac:dyDescent="0.3">
      <c r="A243" s="22" t="s">
        <v>1105</v>
      </c>
      <c r="B243" s="22">
        <v>63992.93</v>
      </c>
      <c r="C243" s="23">
        <f t="shared" si="12"/>
        <v>-1.4795101697464674E-2</v>
      </c>
      <c r="D243" s="24">
        <v>-2.6984126984126999E-2</v>
      </c>
      <c r="E243" s="22" t="s">
        <v>1105</v>
      </c>
      <c r="F243" s="22">
        <v>6.13</v>
      </c>
      <c r="G243" s="23">
        <f t="shared" si="13"/>
        <v>-2.6984126984126999E-2</v>
      </c>
      <c r="I243" s="22" t="s">
        <v>1105</v>
      </c>
      <c r="J243" s="22">
        <v>7.9</v>
      </c>
      <c r="K243" s="24">
        <f t="shared" si="14"/>
        <v>1.9354838709677358E-2</v>
      </c>
      <c r="L243" s="22"/>
      <c r="M243" s="22"/>
      <c r="N243" s="22"/>
      <c r="O243" s="23">
        <f t="shared" si="15"/>
        <v>9.6236559139784433E-3</v>
      </c>
    </row>
    <row r="244" spans="1:15" s="21" customFormat="1" ht="18.75" x14ac:dyDescent="0.3">
      <c r="A244" s="22" t="s">
        <v>1109</v>
      </c>
      <c r="B244" s="22">
        <v>64953.93</v>
      </c>
      <c r="C244" s="23">
        <f t="shared" si="12"/>
        <v>5.8179057892893127E-3</v>
      </c>
      <c r="D244" s="24">
        <v>-6.3091482649841879E-3</v>
      </c>
      <c r="E244" s="22" t="s">
        <v>1109</v>
      </c>
      <c r="F244" s="22">
        <v>6.3</v>
      </c>
      <c r="G244" s="23">
        <f t="shared" si="13"/>
        <v>-6.3091482649841879E-3</v>
      </c>
      <c r="I244" s="22" t="s">
        <v>1109</v>
      </c>
      <c r="J244" s="22">
        <v>7.75</v>
      </c>
      <c r="K244" s="24">
        <f t="shared" si="14"/>
        <v>1.7060367454068137E-2</v>
      </c>
      <c r="L244" s="22"/>
      <c r="M244" s="22"/>
      <c r="N244" s="22"/>
      <c r="O244" s="23">
        <f t="shared" si="15"/>
        <v>1.215276915306715E-2</v>
      </c>
    </row>
    <row r="245" spans="1:15" s="21" customFormat="1" ht="18.75" x14ac:dyDescent="0.3">
      <c r="A245" s="22" t="s">
        <v>1115</v>
      </c>
      <c r="B245" s="22">
        <v>64578.22</v>
      </c>
      <c r="C245" s="23">
        <f t="shared" si="12"/>
        <v>-3.9778746819095767E-3</v>
      </c>
      <c r="D245" s="24">
        <v>3.4257748776509001E-2</v>
      </c>
      <c r="E245" s="22" t="s">
        <v>1115</v>
      </c>
      <c r="F245" s="22">
        <v>6.34</v>
      </c>
      <c r="G245" s="23">
        <f t="shared" si="13"/>
        <v>3.4257748776509001E-2</v>
      </c>
      <c r="I245" s="22" t="s">
        <v>1115</v>
      </c>
      <c r="J245" s="22">
        <v>7.62</v>
      </c>
      <c r="K245" s="24">
        <f t="shared" si="14"/>
        <v>1.3297872340425565E-2</v>
      </c>
      <c r="L245" s="22"/>
      <c r="M245" s="22"/>
      <c r="N245" s="22"/>
      <c r="O245" s="23">
        <f t="shared" si="15"/>
        <v>1.7699446392003087E-2</v>
      </c>
    </row>
    <row r="246" spans="1:15" s="21" customFormat="1" ht="18.75" x14ac:dyDescent="0.3">
      <c r="A246" s="22" t="s">
        <v>1121</v>
      </c>
      <c r="B246" s="22">
        <v>64836.13</v>
      </c>
      <c r="C246" s="23">
        <f t="shared" si="12"/>
        <v>2.5567961295658304E-3</v>
      </c>
      <c r="D246" s="24">
        <v>-2.0766773162939289E-2</v>
      </c>
      <c r="E246" s="22" t="s">
        <v>1121</v>
      </c>
      <c r="F246" s="22">
        <v>6.13</v>
      </c>
      <c r="G246" s="23">
        <f t="shared" si="13"/>
        <v>-2.0766773162939289E-2</v>
      </c>
      <c r="I246" s="22" t="s">
        <v>1121</v>
      </c>
      <c r="J246" s="22">
        <v>7.52</v>
      </c>
      <c r="K246" s="24">
        <f t="shared" si="14"/>
        <v>2.666666666666595E-3</v>
      </c>
      <c r="L246" s="22"/>
      <c r="M246" s="22"/>
      <c r="N246" s="22"/>
      <c r="O246" s="23">
        <f t="shared" si="15"/>
        <v>-2.2543556975506409E-3</v>
      </c>
    </row>
    <row r="247" spans="1:15" s="21" customFormat="1" ht="18.75" x14ac:dyDescent="0.3">
      <c r="A247" s="22" t="s">
        <v>1126</v>
      </c>
      <c r="B247" s="22">
        <v>64670.78</v>
      </c>
      <c r="C247" s="23">
        <f t="shared" si="12"/>
        <v>5.7393479149006055E-3</v>
      </c>
      <c r="D247" s="24">
        <v>1.6000000000000458E-3</v>
      </c>
      <c r="E247" s="22" t="s">
        <v>1126</v>
      </c>
      <c r="F247" s="22">
        <v>6.26</v>
      </c>
      <c r="G247" s="23">
        <f t="shared" si="13"/>
        <v>1.6000000000000458E-3</v>
      </c>
      <c r="I247" s="22" t="s">
        <v>1126</v>
      </c>
      <c r="J247" s="22">
        <v>7.5</v>
      </c>
      <c r="K247" s="24">
        <f t="shared" si="14"/>
        <v>1.4884979702300516E-2</v>
      </c>
      <c r="L247" s="22"/>
      <c r="M247" s="22"/>
      <c r="N247" s="22"/>
      <c r="O247" s="23">
        <f t="shared" si="15"/>
        <v>1.2095133964817418E-2</v>
      </c>
    </row>
    <row r="248" spans="1:15" s="21" customFormat="1" ht="18.75" x14ac:dyDescent="0.3">
      <c r="A248" s="22" t="s">
        <v>1131</v>
      </c>
      <c r="B248" s="22">
        <v>64301.73</v>
      </c>
      <c r="C248" s="23">
        <f t="shared" si="12"/>
        <v>-2.6232853716699589E-2</v>
      </c>
      <c r="D248" s="24">
        <v>2.4590163934426368E-2</v>
      </c>
      <c r="E248" s="22" t="s">
        <v>1131</v>
      </c>
      <c r="F248" s="22">
        <v>6.25</v>
      </c>
      <c r="G248" s="23">
        <f t="shared" si="13"/>
        <v>2.4590163934426368E-2</v>
      </c>
      <c r="I248" s="22" t="s">
        <v>1131</v>
      </c>
      <c r="J248" s="22">
        <v>7.39</v>
      </c>
      <c r="K248" s="24">
        <f t="shared" si="14"/>
        <v>-3.6505867014341664E-2</v>
      </c>
      <c r="L248" s="22"/>
      <c r="M248" s="22"/>
      <c r="N248" s="22"/>
      <c r="O248" s="23">
        <f t="shared" si="15"/>
        <v>-2.367570051510038E-2</v>
      </c>
    </row>
    <row r="249" spans="1:15" s="21" customFormat="1" ht="18.75" x14ac:dyDescent="0.3">
      <c r="A249" s="22" t="s">
        <v>1135</v>
      </c>
      <c r="B249" s="22">
        <v>66033.990000000005</v>
      </c>
      <c r="C249" s="23">
        <f t="shared" si="12"/>
        <v>-2.3663473767127075E-3</v>
      </c>
      <c r="D249" s="24">
        <v>3.7414965986394488E-2</v>
      </c>
      <c r="E249" s="22" t="s">
        <v>1135</v>
      </c>
      <c r="F249" s="22">
        <v>6.1</v>
      </c>
      <c r="G249" s="23">
        <f t="shared" si="13"/>
        <v>3.7414965986394488E-2</v>
      </c>
      <c r="I249" s="22" t="s">
        <v>1135</v>
      </c>
      <c r="J249" s="22">
        <v>7.67</v>
      </c>
      <c r="K249" s="24">
        <f t="shared" si="14"/>
        <v>2.614379084967311E-3</v>
      </c>
      <c r="L249" s="22"/>
      <c r="M249" s="22"/>
      <c r="N249" s="22"/>
      <c r="O249" s="23">
        <f t="shared" si="15"/>
        <v>9.9225023342670183E-3</v>
      </c>
    </row>
    <row r="250" spans="1:15" s="21" customFormat="1" ht="18.75" x14ac:dyDescent="0.3">
      <c r="A250" s="22" t="s">
        <v>1142</v>
      </c>
      <c r="B250" s="22">
        <v>66190.62</v>
      </c>
      <c r="C250" s="23">
        <f t="shared" si="12"/>
        <v>5.3239599156076345E-3</v>
      </c>
      <c r="D250" s="24">
        <v>-2.0000000000000018E-2</v>
      </c>
      <c r="E250" s="22" t="s">
        <v>1142</v>
      </c>
      <c r="F250" s="22">
        <v>5.88</v>
      </c>
      <c r="G250" s="23">
        <f t="shared" si="13"/>
        <v>-2.0000000000000018E-2</v>
      </c>
      <c r="I250" s="22" t="s">
        <v>1142</v>
      </c>
      <c r="J250" s="22">
        <v>7.65</v>
      </c>
      <c r="K250" s="24">
        <f t="shared" si="14"/>
        <v>2.0000000000000018E-2</v>
      </c>
      <c r="L250" s="22"/>
      <c r="M250" s="22"/>
      <c r="N250" s="22"/>
      <c r="O250" s="23">
        <f t="shared" si="15"/>
        <v>1.1600000000000013E-2</v>
      </c>
    </row>
    <row r="251" spans="1:15" s="21" customFormat="1" ht="18.75" x14ac:dyDescent="0.3">
      <c r="A251" s="22" t="s">
        <v>1147</v>
      </c>
      <c r="B251" s="22">
        <v>65840.09</v>
      </c>
      <c r="C251" s="23">
        <f t="shared" si="12"/>
        <v>1.3910556007021846E-3</v>
      </c>
      <c r="D251" s="24">
        <v>4.3478260869565188E-2</v>
      </c>
      <c r="E251" s="22" t="s">
        <v>1147</v>
      </c>
      <c r="F251" s="22">
        <v>6</v>
      </c>
      <c r="G251" s="23">
        <f t="shared" si="13"/>
        <v>4.3478260869565188E-2</v>
      </c>
      <c r="I251" s="22" t="s">
        <v>1147</v>
      </c>
      <c r="J251" s="22">
        <v>7.5</v>
      </c>
      <c r="K251" s="24">
        <f t="shared" si="14"/>
        <v>1.9021739130434812E-2</v>
      </c>
      <c r="L251" s="22"/>
      <c r="M251" s="22"/>
      <c r="N251" s="22"/>
      <c r="O251" s="23">
        <f t="shared" si="15"/>
        <v>2.4157608695652193E-2</v>
      </c>
    </row>
    <row r="252" spans="1:15" s="21" customFormat="1" ht="18.75" x14ac:dyDescent="0.3">
      <c r="A252" s="22" t="s">
        <v>1153</v>
      </c>
      <c r="B252" s="22">
        <v>65748.63</v>
      </c>
      <c r="C252" s="23">
        <f t="shared" si="12"/>
        <v>1.9023985612166561E-2</v>
      </c>
      <c r="D252" s="24">
        <v>1.5901060070671269E-2</v>
      </c>
      <c r="E252" s="22" t="s">
        <v>1153</v>
      </c>
      <c r="F252" s="22">
        <v>5.75</v>
      </c>
      <c r="G252" s="23">
        <f t="shared" si="13"/>
        <v>1.5901060070671269E-2</v>
      </c>
      <c r="I252" s="22" t="s">
        <v>1153</v>
      </c>
      <c r="J252" s="22">
        <v>7.36</v>
      </c>
      <c r="K252" s="24">
        <f t="shared" si="14"/>
        <v>1.377410468319562E-2</v>
      </c>
      <c r="L252" s="22"/>
      <c r="M252" s="22"/>
      <c r="N252" s="22"/>
      <c r="O252" s="23">
        <f t="shared" si="15"/>
        <v>1.4220765314565509E-2</v>
      </c>
    </row>
    <row r="253" spans="1:15" s="21" customFormat="1" ht="18.75" x14ac:dyDescent="0.3">
      <c r="A253" s="25">
        <v>42755</v>
      </c>
      <c r="B253" s="26">
        <v>64521.18</v>
      </c>
      <c r="C253" s="23">
        <f>B253/B254-1</f>
        <v>8.9180974266804824E-3</v>
      </c>
      <c r="D253" s="23">
        <v>7.1969696969697017E-2</v>
      </c>
      <c r="E253" s="25">
        <v>42755</v>
      </c>
      <c r="F253" s="22">
        <v>5.66</v>
      </c>
      <c r="G253" s="23">
        <f t="shared" ref="G253:G284" si="16">F253/F254-1</f>
        <v>7.1969696969697017E-2</v>
      </c>
      <c r="H253" s="22"/>
      <c r="I253" s="25">
        <v>42755</v>
      </c>
      <c r="J253" s="22">
        <v>7.26</v>
      </c>
      <c r="K253" s="24">
        <f>J253/J254-1</f>
        <v>5.2173913043478182E-2</v>
      </c>
      <c r="O253" s="23">
        <f t="shared" si="15"/>
        <v>5.6331027667984139E-2</v>
      </c>
    </row>
    <row r="254" spans="1:15" s="21" customFormat="1" ht="18.75" x14ac:dyDescent="0.3">
      <c r="A254" s="25">
        <v>42754</v>
      </c>
      <c r="B254" s="26">
        <v>63950.86</v>
      </c>
      <c r="C254" s="23">
        <f t="shared" ref="C254:C317" si="17">B254/B255-1</f>
        <v>-3.0976045513633199E-3</v>
      </c>
      <c r="D254" s="23">
        <v>-2.0408163265306034E-2</v>
      </c>
      <c r="E254" s="25">
        <v>42754</v>
      </c>
      <c r="F254" s="22">
        <v>5.28</v>
      </c>
      <c r="G254" s="23">
        <f t="shared" si="16"/>
        <v>-2.0408163265306034E-2</v>
      </c>
      <c r="H254" s="22"/>
      <c r="I254" s="25">
        <v>42754</v>
      </c>
      <c r="J254" s="22">
        <v>6.9</v>
      </c>
      <c r="K254" s="24">
        <f t="shared" ref="K254:K318" si="18">J254/J255-1</f>
        <v>5.8309037900874383E-3</v>
      </c>
      <c r="O254" s="23">
        <f t="shared" si="15"/>
        <v>3.2069970845480938E-4</v>
      </c>
    </row>
    <row r="255" spans="1:15" s="21" customFormat="1" ht="18.75" x14ac:dyDescent="0.3">
      <c r="A255" s="25">
        <v>42753</v>
      </c>
      <c r="B255" s="26">
        <v>64149.57</v>
      </c>
      <c r="C255" s="23">
        <f t="shared" si="17"/>
        <v>-3.1819143821535389E-3</v>
      </c>
      <c r="D255" s="23">
        <v>-2.8828828828828867E-2</v>
      </c>
      <c r="E255" s="25">
        <v>42753</v>
      </c>
      <c r="F255" s="22">
        <v>5.39</v>
      </c>
      <c r="G255" s="23">
        <f t="shared" si="16"/>
        <v>-2.8828828828828867E-2</v>
      </c>
      <c r="H255" s="22"/>
      <c r="I255" s="25">
        <v>42753</v>
      </c>
      <c r="J255" s="22">
        <v>6.86</v>
      </c>
      <c r="K255" s="24">
        <f t="shared" si="18"/>
        <v>-2.9069767441859407E-3</v>
      </c>
      <c r="O255" s="23">
        <f t="shared" si="15"/>
        <v>-8.3505656819609555E-3</v>
      </c>
    </row>
    <row r="256" spans="1:15" s="21" customFormat="1" ht="18.75" x14ac:dyDescent="0.3">
      <c r="A256" s="25">
        <v>42752</v>
      </c>
      <c r="B256" s="26">
        <v>64354.34</v>
      </c>
      <c r="C256" s="23">
        <f t="shared" si="17"/>
        <v>8.1944150266137772E-3</v>
      </c>
      <c r="D256" s="23">
        <v>-1.0695187165775444E-2</v>
      </c>
      <c r="E256" s="25">
        <v>42752</v>
      </c>
      <c r="F256" s="22">
        <v>5.55</v>
      </c>
      <c r="G256" s="23">
        <f t="shared" si="16"/>
        <v>-1.0695187165775444E-2</v>
      </c>
      <c r="H256" s="22"/>
      <c r="I256" s="25">
        <v>42752</v>
      </c>
      <c r="J256" s="22">
        <v>6.88</v>
      </c>
      <c r="K256" s="24">
        <f t="shared" si="18"/>
        <v>2.0771513353115667E-2</v>
      </c>
      <c r="O256" s="23">
        <f t="shared" si="15"/>
        <v>1.4163506244148532E-2</v>
      </c>
    </row>
    <row r="257" spans="1:15" s="21" customFormat="1" ht="18.75" x14ac:dyDescent="0.3">
      <c r="A257" s="25">
        <v>42751</v>
      </c>
      <c r="B257" s="26">
        <v>63831.28</v>
      </c>
      <c r="C257" s="23">
        <f t="shared" si="17"/>
        <v>2.8241273735489791E-3</v>
      </c>
      <c r="D257" s="23">
        <v>-8.8339222614840507E-3</v>
      </c>
      <c r="E257" s="25">
        <v>42751</v>
      </c>
      <c r="F257" s="22">
        <v>5.61</v>
      </c>
      <c r="G257" s="23">
        <f t="shared" si="16"/>
        <v>-8.8339222614840507E-3</v>
      </c>
      <c r="H257" s="22"/>
      <c r="I257" s="25">
        <v>42751</v>
      </c>
      <c r="J257" s="22">
        <v>6.74</v>
      </c>
      <c r="K257" s="24">
        <f t="shared" si="18"/>
        <v>-1.481481481481417E-3</v>
      </c>
      <c r="O257" s="23">
        <f t="shared" si="15"/>
        <v>-3.0254940452819701E-3</v>
      </c>
    </row>
    <row r="258" spans="1:15" s="21" customFormat="1" ht="18.75" x14ac:dyDescent="0.3">
      <c r="A258" s="25">
        <v>42748</v>
      </c>
      <c r="B258" s="26">
        <v>63651.519999999997</v>
      </c>
      <c r="C258" s="23">
        <f t="shared" si="17"/>
        <v>-4.7285600744161327E-3</v>
      </c>
      <c r="D258" s="23">
        <v>-1.2216404886561949E-2</v>
      </c>
      <c r="E258" s="25">
        <v>42748</v>
      </c>
      <c r="F258" s="22">
        <v>5.66</v>
      </c>
      <c r="G258" s="23">
        <f t="shared" si="16"/>
        <v>-1.2216404886561949E-2</v>
      </c>
      <c r="H258" s="22"/>
      <c r="I258" s="25">
        <v>42748</v>
      </c>
      <c r="J258" s="22">
        <v>6.75</v>
      </c>
      <c r="K258" s="24">
        <f t="shared" si="18"/>
        <v>-2.0319303338171224E-2</v>
      </c>
      <c r="O258" s="23">
        <f t="shared" si="15"/>
        <v>-1.8617694663333278E-2</v>
      </c>
    </row>
    <row r="259" spans="1:15" s="21" customFormat="1" ht="18.75" x14ac:dyDescent="0.3">
      <c r="A259" s="25">
        <v>42747</v>
      </c>
      <c r="B259" s="26">
        <v>63953.93</v>
      </c>
      <c r="C259" s="23">
        <f t="shared" si="17"/>
        <v>2.4143479529438627E-2</v>
      </c>
      <c r="D259" s="23">
        <v>7.7067669172932396E-2</v>
      </c>
      <c r="E259" s="25">
        <v>42747</v>
      </c>
      <c r="F259" s="22">
        <v>5.73</v>
      </c>
      <c r="G259" s="23">
        <f t="shared" si="16"/>
        <v>7.7067669172932396E-2</v>
      </c>
      <c r="H259" s="22"/>
      <c r="I259" s="25">
        <v>42747</v>
      </c>
      <c r="J259" s="22">
        <v>6.89</v>
      </c>
      <c r="K259" s="24">
        <f t="shared" si="18"/>
        <v>4.5523520485584168E-2</v>
      </c>
      <c r="O259" s="23">
        <f t="shared" si="15"/>
        <v>5.2147791709927296E-2</v>
      </c>
    </row>
    <row r="260" spans="1:15" s="21" customFormat="1" ht="18.75" x14ac:dyDescent="0.3">
      <c r="A260" s="25">
        <v>42746</v>
      </c>
      <c r="B260" s="26">
        <v>62446.26</v>
      </c>
      <c r="C260" s="23">
        <f t="shared" si="17"/>
        <v>5.0611764024219852E-3</v>
      </c>
      <c r="D260" s="23">
        <v>1.9157088122605526E-2</v>
      </c>
      <c r="E260" s="25">
        <v>42746</v>
      </c>
      <c r="F260" s="22">
        <v>5.32</v>
      </c>
      <c r="G260" s="23">
        <f t="shared" si="16"/>
        <v>1.9157088122605526E-2</v>
      </c>
      <c r="H260" s="22"/>
      <c r="I260" s="25">
        <v>42746</v>
      </c>
      <c r="J260" s="22">
        <v>6.59</v>
      </c>
      <c r="K260" s="24">
        <f t="shared" si="18"/>
        <v>4.5731707317073766E-3</v>
      </c>
      <c r="O260" s="23">
        <f t="shared" si="15"/>
        <v>7.6357933837959881E-3</v>
      </c>
    </row>
    <row r="261" spans="1:15" s="21" customFormat="1" ht="18.75" x14ac:dyDescent="0.3">
      <c r="A261" s="25">
        <v>42745</v>
      </c>
      <c r="B261" s="26">
        <v>62131.8</v>
      </c>
      <c r="C261" s="23">
        <f t="shared" si="17"/>
        <v>6.99364622111176E-3</v>
      </c>
      <c r="D261" s="23">
        <v>-1.9120458891014325E-3</v>
      </c>
      <c r="E261" s="25">
        <v>42745</v>
      </c>
      <c r="F261" s="22">
        <v>5.22</v>
      </c>
      <c r="G261" s="23">
        <f t="shared" si="16"/>
        <v>-1.9120458891014325E-3</v>
      </c>
      <c r="H261" s="22"/>
      <c r="I261" s="25">
        <v>42745</v>
      </c>
      <c r="J261" s="22">
        <v>6.56</v>
      </c>
      <c r="K261" s="24">
        <f t="shared" si="18"/>
        <v>1.7054263565891459E-2</v>
      </c>
      <c r="O261" s="23">
        <f t="shared" ref="O261:O324" si="19">0.21*G261+0.79*K261</f>
        <v>1.3071338580342953E-2</v>
      </c>
    </row>
    <row r="262" spans="1:15" s="21" customFormat="1" ht="18.75" x14ac:dyDescent="0.3">
      <c r="A262" s="25">
        <v>42744</v>
      </c>
      <c r="B262" s="26">
        <v>61700.29</v>
      </c>
      <c r="C262" s="23">
        <f t="shared" si="17"/>
        <v>5.6628217750098742E-4</v>
      </c>
      <c r="D262" s="23">
        <v>1.5533980582524309E-2</v>
      </c>
      <c r="E262" s="25">
        <v>42744</v>
      </c>
      <c r="F262" s="22">
        <v>5.23</v>
      </c>
      <c r="G262" s="23">
        <f t="shared" si="16"/>
        <v>1.5533980582524309E-2</v>
      </c>
      <c r="H262" s="22"/>
      <c r="I262" s="25">
        <v>42744</v>
      </c>
      <c r="J262" s="22">
        <v>6.45</v>
      </c>
      <c r="K262" s="24">
        <f t="shared" si="18"/>
        <v>1.5748031496063186E-2</v>
      </c>
      <c r="O262" s="23">
        <f t="shared" si="19"/>
        <v>1.5703080804220022E-2</v>
      </c>
    </row>
    <row r="263" spans="1:15" s="21" customFormat="1" ht="18.75" x14ac:dyDescent="0.3">
      <c r="A263" s="25">
        <v>42741</v>
      </c>
      <c r="B263" s="26">
        <v>61665.37</v>
      </c>
      <c r="C263" s="23">
        <f t="shared" si="17"/>
        <v>-6.5346156931951338E-3</v>
      </c>
      <c r="D263" s="23">
        <v>-1.5296367112810683E-2</v>
      </c>
      <c r="E263" s="25">
        <v>42741</v>
      </c>
      <c r="F263" s="22">
        <v>5.15</v>
      </c>
      <c r="G263" s="23">
        <f t="shared" si="16"/>
        <v>-1.5296367112810683E-2</v>
      </c>
      <c r="H263" s="22"/>
      <c r="I263" s="25">
        <v>42741</v>
      </c>
      <c r="J263" s="22">
        <v>6.35</v>
      </c>
      <c r="K263" s="24">
        <f t="shared" si="18"/>
        <v>2.5848142164781818E-2</v>
      </c>
      <c r="O263" s="23">
        <f t="shared" si="19"/>
        <v>1.7207795216487395E-2</v>
      </c>
    </row>
    <row r="264" spans="1:15" s="21" customFormat="1" ht="18.75" x14ac:dyDescent="0.3">
      <c r="A264" s="25">
        <v>42740</v>
      </c>
      <c r="B264" s="26">
        <v>62070.98</v>
      </c>
      <c r="C264" s="23">
        <f t="shared" si="17"/>
        <v>7.8247662815442709E-3</v>
      </c>
      <c r="D264" s="23">
        <v>1.1605415860735047E-2</v>
      </c>
      <c r="E264" s="25">
        <v>42740</v>
      </c>
      <c r="F264" s="22">
        <v>5.23</v>
      </c>
      <c r="G264" s="23">
        <f t="shared" si="16"/>
        <v>1.1605415860735047E-2</v>
      </c>
      <c r="H264" s="22"/>
      <c r="I264" s="25">
        <v>42740</v>
      </c>
      <c r="J264" s="22">
        <v>6.19</v>
      </c>
      <c r="K264" s="24">
        <f t="shared" si="18"/>
        <v>1.6181229773464256E-3</v>
      </c>
      <c r="O264" s="23">
        <f t="shared" si="19"/>
        <v>3.7154544828580365E-3</v>
      </c>
    </row>
    <row r="265" spans="1:15" s="21" customFormat="1" ht="18.75" x14ac:dyDescent="0.3">
      <c r="A265" s="25">
        <v>42739</v>
      </c>
      <c r="B265" s="26">
        <v>61589.06</v>
      </c>
      <c r="C265" s="23">
        <f t="shared" si="17"/>
        <v>-3.6362412748086603E-3</v>
      </c>
      <c r="D265" s="23">
        <v>5.9426229508196649E-2</v>
      </c>
      <c r="E265" s="25">
        <v>42739</v>
      </c>
      <c r="F265" s="22">
        <v>5.17</v>
      </c>
      <c r="G265" s="23">
        <f t="shared" si="16"/>
        <v>5.9426229508196649E-2</v>
      </c>
      <c r="H265" s="22"/>
      <c r="I265" s="25">
        <v>42739</v>
      </c>
      <c r="J265" s="22">
        <v>6.18</v>
      </c>
      <c r="K265" s="24">
        <f t="shared" si="18"/>
        <v>0</v>
      </c>
      <c r="O265" s="23">
        <f t="shared" si="19"/>
        <v>1.2479508196721296E-2</v>
      </c>
    </row>
    <row r="266" spans="1:15" s="21" customFormat="1" ht="18.75" x14ac:dyDescent="0.3">
      <c r="A266" s="25">
        <v>42738</v>
      </c>
      <c r="B266" s="26">
        <v>61813.83</v>
      </c>
      <c r="C266" s="23">
        <f t="shared" si="17"/>
        <v>3.7341475816723646E-2</v>
      </c>
      <c r="D266" s="23">
        <v>8.2039911308203983E-2</v>
      </c>
      <c r="E266" s="25">
        <v>42738</v>
      </c>
      <c r="F266" s="22">
        <v>4.88</v>
      </c>
      <c r="G266" s="23">
        <f t="shared" si="16"/>
        <v>8.2039911308203983E-2</v>
      </c>
      <c r="H266" s="22"/>
      <c r="I266" s="25">
        <v>42738</v>
      </c>
      <c r="J266" s="22">
        <v>6.18</v>
      </c>
      <c r="K266" s="24">
        <f t="shared" si="18"/>
        <v>1.1456628477904962E-2</v>
      </c>
      <c r="O266" s="23">
        <f t="shared" si="19"/>
        <v>2.6279117872267756E-2</v>
      </c>
    </row>
    <row r="267" spans="1:15" s="21" customFormat="1" ht="18.75" x14ac:dyDescent="0.3">
      <c r="A267" s="25">
        <v>42737</v>
      </c>
      <c r="B267" s="26">
        <v>59588.7</v>
      </c>
      <c r="C267" s="23">
        <f t="shared" si="17"/>
        <v>-1.0603000732724355E-2</v>
      </c>
      <c r="D267" s="23">
        <v>-2.3809523809523836E-2</v>
      </c>
      <c r="E267" s="25">
        <v>42737</v>
      </c>
      <c r="F267" s="22">
        <v>4.51</v>
      </c>
      <c r="G267" s="23">
        <f t="shared" si="16"/>
        <v>-2.3809523809523836E-2</v>
      </c>
      <c r="H267" s="22"/>
      <c r="I267" s="25">
        <v>42737</v>
      </c>
      <c r="J267" s="22">
        <v>6.11</v>
      </c>
      <c r="K267" s="24">
        <f t="shared" si="18"/>
        <v>-4.8859934853419107E-3</v>
      </c>
      <c r="O267" s="23">
        <f t="shared" si="19"/>
        <v>-8.8599348534201157E-3</v>
      </c>
    </row>
    <row r="268" spans="1:15" s="21" customFormat="1" ht="18.75" x14ac:dyDescent="0.3">
      <c r="A268" s="25">
        <v>42733</v>
      </c>
      <c r="B268" s="26">
        <v>60227.29</v>
      </c>
      <c r="C268" s="23">
        <f t="shared" si="17"/>
        <v>7.4547984054633698E-3</v>
      </c>
      <c r="D268" s="23">
        <v>-4.5454545454545414E-2</v>
      </c>
      <c r="E268" s="25">
        <v>42733</v>
      </c>
      <c r="F268" s="22">
        <v>4.62</v>
      </c>
      <c r="G268" s="23">
        <f t="shared" si="16"/>
        <v>-4.5454545454545414E-2</v>
      </c>
      <c r="H268" s="22"/>
      <c r="I268" s="25">
        <v>42733</v>
      </c>
      <c r="J268" s="22">
        <v>6.14</v>
      </c>
      <c r="K268" s="24">
        <f t="shared" si="18"/>
        <v>-1.6260162601626771E-3</v>
      </c>
      <c r="O268" s="23">
        <f t="shared" si="19"/>
        <v>-1.0830007390983051E-2</v>
      </c>
    </row>
    <row r="269" spans="1:15" s="21" customFormat="1" ht="18.75" x14ac:dyDescent="0.3">
      <c r="A269" s="25">
        <v>42732</v>
      </c>
      <c r="B269" s="26">
        <v>59781.63</v>
      </c>
      <c r="C269" s="23">
        <f t="shared" si="17"/>
        <v>1.8483836141356402E-2</v>
      </c>
      <c r="D269" s="23">
        <v>4.5356371490280711E-2</v>
      </c>
      <c r="E269" s="25">
        <v>42732</v>
      </c>
      <c r="F269" s="22">
        <v>4.84</v>
      </c>
      <c r="G269" s="23">
        <f t="shared" si="16"/>
        <v>4.5356371490280711E-2</v>
      </c>
      <c r="H269" s="22"/>
      <c r="I269" s="25">
        <v>42732</v>
      </c>
      <c r="J269" s="22">
        <v>6.15</v>
      </c>
      <c r="K269" s="24">
        <f t="shared" si="18"/>
        <v>2.5000000000000133E-2</v>
      </c>
      <c r="O269" s="23">
        <f t="shared" si="19"/>
        <v>2.9274838012959055E-2</v>
      </c>
    </row>
    <row r="270" spans="1:15" s="21" customFormat="1" ht="18.75" x14ac:dyDescent="0.3">
      <c r="A270" s="25">
        <v>42731</v>
      </c>
      <c r="B270" s="26">
        <v>58696.69</v>
      </c>
      <c r="C270" s="23">
        <f t="shared" si="17"/>
        <v>1.3038154385531797E-3</v>
      </c>
      <c r="D270" s="23">
        <v>7.4245939675174011E-2</v>
      </c>
      <c r="E270" s="25">
        <v>42731</v>
      </c>
      <c r="F270" s="22">
        <v>4.63</v>
      </c>
      <c r="G270" s="23">
        <f t="shared" si="16"/>
        <v>7.4245939675174011E-2</v>
      </c>
      <c r="H270" s="22"/>
      <c r="I270" s="25">
        <v>42731</v>
      </c>
      <c r="J270" s="22">
        <v>6</v>
      </c>
      <c r="K270" s="24">
        <f t="shared" si="18"/>
        <v>1.6694490818029983E-3</v>
      </c>
      <c r="O270" s="23">
        <f t="shared" si="19"/>
        <v>1.691051210641091E-2</v>
      </c>
    </row>
    <row r="271" spans="1:15" s="21" customFormat="1" ht="18.75" x14ac:dyDescent="0.3">
      <c r="A271" s="25">
        <v>42730</v>
      </c>
      <c r="B271" s="26">
        <v>58620.26</v>
      </c>
      <c r="C271" s="23">
        <f t="shared" si="17"/>
        <v>1.179140826862235E-2</v>
      </c>
      <c r="D271" s="23">
        <v>4.6116504854368801E-2</v>
      </c>
      <c r="E271" s="25">
        <v>42730</v>
      </c>
      <c r="F271" s="22">
        <v>4.3099999999999996</v>
      </c>
      <c r="G271" s="23">
        <f t="shared" si="16"/>
        <v>4.6116504854368801E-2</v>
      </c>
      <c r="H271" s="22"/>
      <c r="I271" s="25">
        <v>42730</v>
      </c>
      <c r="J271" s="22">
        <v>5.99</v>
      </c>
      <c r="K271" s="24">
        <f t="shared" si="18"/>
        <v>1.1824324324324342E-2</v>
      </c>
      <c r="O271" s="23">
        <f t="shared" si="19"/>
        <v>1.9025682235633678E-2</v>
      </c>
    </row>
    <row r="272" spans="1:15" s="21" customFormat="1" ht="18.75" x14ac:dyDescent="0.3">
      <c r="A272" s="25">
        <v>42727</v>
      </c>
      <c r="B272" s="26">
        <v>57937.1</v>
      </c>
      <c r="C272" s="23">
        <f t="shared" si="17"/>
        <v>1.1909481790481236E-2</v>
      </c>
      <c r="D272" s="23">
        <v>7.0129870129870042E-2</v>
      </c>
      <c r="E272" s="25">
        <v>42727</v>
      </c>
      <c r="F272" s="22">
        <v>4.12</v>
      </c>
      <c r="G272" s="23">
        <f t="shared" si="16"/>
        <v>7.0129870129870042E-2</v>
      </c>
      <c r="H272" s="22"/>
      <c r="I272" s="25">
        <v>42727</v>
      </c>
      <c r="J272" s="22">
        <v>5.92</v>
      </c>
      <c r="K272" s="24">
        <f t="shared" si="18"/>
        <v>-1.6863406408094139E-3</v>
      </c>
      <c r="O272" s="23">
        <f t="shared" si="19"/>
        <v>1.3395063621033272E-2</v>
      </c>
    </row>
    <row r="273" spans="1:15" s="21" customFormat="1" ht="18.75" x14ac:dyDescent="0.3">
      <c r="A273" s="25">
        <v>42726</v>
      </c>
      <c r="B273" s="26">
        <v>57255.22</v>
      </c>
      <c r="C273" s="23">
        <f t="shared" si="17"/>
        <v>-6.7879205891352434E-3</v>
      </c>
      <c r="D273" s="23">
        <v>-4.9382716049382602E-2</v>
      </c>
      <c r="E273" s="25">
        <v>42726</v>
      </c>
      <c r="F273" s="22">
        <v>3.85</v>
      </c>
      <c r="G273" s="23">
        <f t="shared" si="16"/>
        <v>-4.9382716049382602E-2</v>
      </c>
      <c r="H273" s="22"/>
      <c r="I273" s="25">
        <v>42726</v>
      </c>
      <c r="J273" s="22">
        <v>5.93</v>
      </c>
      <c r="K273" s="24">
        <f t="shared" si="18"/>
        <v>1.6891891891892552E-3</v>
      </c>
      <c r="O273" s="23">
        <f t="shared" si="19"/>
        <v>-9.035910910910834E-3</v>
      </c>
    </row>
    <row r="274" spans="1:15" s="21" customFormat="1" ht="18.75" x14ac:dyDescent="0.3">
      <c r="A274" s="25">
        <v>42725</v>
      </c>
      <c r="B274" s="26">
        <v>57646.52</v>
      </c>
      <c r="C274" s="23">
        <f t="shared" si="17"/>
        <v>1.1048418888246481E-3</v>
      </c>
      <c r="D274" s="23">
        <v>-2.4096385542168752E-2</v>
      </c>
      <c r="E274" s="25">
        <v>42725</v>
      </c>
      <c r="F274" s="22">
        <v>4.05</v>
      </c>
      <c r="G274" s="23">
        <f t="shared" si="16"/>
        <v>-2.4096385542168752E-2</v>
      </c>
      <c r="H274" s="22"/>
      <c r="I274" s="25">
        <v>42725</v>
      </c>
      <c r="J274" s="22">
        <v>5.92</v>
      </c>
      <c r="K274" s="24">
        <f t="shared" si="18"/>
        <v>-8.3752093802345051E-3</v>
      </c>
      <c r="O274" s="23">
        <f t="shared" si="19"/>
        <v>-1.1676656374240698E-2</v>
      </c>
    </row>
    <row r="275" spans="1:15" s="21" customFormat="1" ht="18.75" x14ac:dyDescent="0.3">
      <c r="A275" s="25">
        <v>42724</v>
      </c>
      <c r="B275" s="26">
        <v>57582.9</v>
      </c>
      <c r="C275" s="23">
        <f t="shared" si="17"/>
        <v>8.2628565425224565E-3</v>
      </c>
      <c r="D275" s="23">
        <v>-7.1770334928228374E-3</v>
      </c>
      <c r="E275" s="25">
        <v>42724</v>
      </c>
      <c r="F275" s="22">
        <v>4.1500000000000004</v>
      </c>
      <c r="G275" s="23">
        <f t="shared" si="16"/>
        <v>-7.1770334928228374E-3</v>
      </c>
      <c r="H275" s="22"/>
      <c r="I275" s="25">
        <v>42724</v>
      </c>
      <c r="J275" s="22">
        <v>5.97</v>
      </c>
      <c r="K275" s="24">
        <f t="shared" si="18"/>
        <v>6.7453625632378778E-3</v>
      </c>
      <c r="O275" s="23">
        <f t="shared" si="19"/>
        <v>3.8216593914651284E-3</v>
      </c>
    </row>
    <row r="276" spans="1:15" s="21" customFormat="1" ht="18.75" x14ac:dyDescent="0.3">
      <c r="A276" s="25">
        <v>42723</v>
      </c>
      <c r="B276" s="26">
        <v>57111</v>
      </c>
      <c r="C276" s="23">
        <f t="shared" si="17"/>
        <v>-2.1888354389796416E-2</v>
      </c>
      <c r="D276" s="23">
        <v>-3.9080459770114984E-2</v>
      </c>
      <c r="E276" s="25">
        <v>42723</v>
      </c>
      <c r="F276" s="22">
        <v>4.18</v>
      </c>
      <c r="G276" s="23">
        <f t="shared" si="16"/>
        <v>-3.9080459770114984E-2</v>
      </c>
      <c r="H276" s="22"/>
      <c r="I276" s="25">
        <v>42723</v>
      </c>
      <c r="J276" s="22">
        <v>5.93</v>
      </c>
      <c r="K276" s="24">
        <f t="shared" si="18"/>
        <v>-1.6835016835018424E-3</v>
      </c>
      <c r="O276" s="23">
        <f t="shared" si="19"/>
        <v>-9.5368628816906009E-3</v>
      </c>
    </row>
    <row r="277" spans="1:15" s="21" customFormat="1" ht="18.75" x14ac:dyDescent="0.3">
      <c r="A277" s="25">
        <v>42720</v>
      </c>
      <c r="B277" s="26">
        <v>58389.04</v>
      </c>
      <c r="C277" s="23">
        <f t="shared" si="17"/>
        <v>-1.2192582525982765E-4</v>
      </c>
      <c r="D277" s="23">
        <v>-1.5837104072398245E-2</v>
      </c>
      <c r="E277" s="25">
        <v>42720</v>
      </c>
      <c r="F277" s="22">
        <v>4.3499999999999996</v>
      </c>
      <c r="G277" s="23">
        <f t="shared" si="16"/>
        <v>-1.5837104072398245E-2</v>
      </c>
      <c r="H277" s="22"/>
      <c r="I277" s="25">
        <v>42720</v>
      </c>
      <c r="J277" s="22">
        <v>5.94</v>
      </c>
      <c r="K277" s="24">
        <f t="shared" si="18"/>
        <v>3.8461538461538547E-2</v>
      </c>
      <c r="O277" s="23">
        <f t="shared" si="19"/>
        <v>2.7058823529411823E-2</v>
      </c>
    </row>
    <row r="278" spans="1:15" s="21" customFormat="1" ht="18.75" x14ac:dyDescent="0.3">
      <c r="A278" s="25">
        <v>42719</v>
      </c>
      <c r="B278" s="26">
        <v>58396.160000000003</v>
      </c>
      <c r="C278" s="23">
        <f t="shared" si="17"/>
        <v>3.161540929964346E-3</v>
      </c>
      <c r="D278" s="23">
        <v>6.8337129840547739E-3</v>
      </c>
      <c r="E278" s="25">
        <v>42719</v>
      </c>
      <c r="F278" s="22">
        <v>4.42</v>
      </c>
      <c r="G278" s="23">
        <f t="shared" si="16"/>
        <v>6.8337129840547739E-3</v>
      </c>
      <c r="H278" s="22"/>
      <c r="I278" s="25">
        <v>42719</v>
      </c>
      <c r="J278" s="22">
        <v>5.72</v>
      </c>
      <c r="K278" s="24">
        <f t="shared" si="18"/>
        <v>1.7513134851137035E-3</v>
      </c>
      <c r="O278" s="23">
        <f t="shared" si="19"/>
        <v>2.8186173798913283E-3</v>
      </c>
    </row>
    <row r="279" spans="1:15" s="21" customFormat="1" ht="18.75" x14ac:dyDescent="0.3">
      <c r="A279" s="25">
        <v>42718</v>
      </c>
      <c r="B279" s="26">
        <v>58212.12</v>
      </c>
      <c r="C279" s="23">
        <f t="shared" si="17"/>
        <v>-1.8023612121138455E-2</v>
      </c>
      <c r="D279" s="23">
        <v>-4.5652173913043437E-2</v>
      </c>
      <c r="E279" s="25">
        <v>42718</v>
      </c>
      <c r="F279" s="22">
        <v>4.3899999999999997</v>
      </c>
      <c r="G279" s="23">
        <f t="shared" si="16"/>
        <v>-4.5652173913043437E-2</v>
      </c>
      <c r="H279" s="22"/>
      <c r="I279" s="25">
        <v>42718</v>
      </c>
      <c r="J279" s="22">
        <v>5.71</v>
      </c>
      <c r="K279" s="24">
        <f t="shared" si="18"/>
        <v>-3.7099494097807773E-2</v>
      </c>
      <c r="O279" s="23">
        <f t="shared" si="19"/>
        <v>-3.8895556859007266E-2</v>
      </c>
    </row>
    <row r="280" spans="1:15" s="21" customFormat="1" ht="18.75" x14ac:dyDescent="0.3">
      <c r="A280" s="25">
        <v>42717</v>
      </c>
      <c r="B280" s="26">
        <v>59280.57</v>
      </c>
      <c r="C280" s="23">
        <f t="shared" si="17"/>
        <v>1.7227505474104454E-3</v>
      </c>
      <c r="D280" s="23">
        <v>-3.3613445378151252E-2</v>
      </c>
      <c r="E280" s="25">
        <v>42717</v>
      </c>
      <c r="F280" s="22">
        <v>4.5999999999999996</v>
      </c>
      <c r="G280" s="23">
        <f t="shared" si="16"/>
        <v>-3.3613445378151252E-2</v>
      </c>
      <c r="H280" s="22"/>
      <c r="I280" s="25">
        <v>42717</v>
      </c>
      <c r="J280" s="22">
        <v>5.93</v>
      </c>
      <c r="K280" s="24">
        <f t="shared" si="18"/>
        <v>-1.4950166112956742E-2</v>
      </c>
      <c r="O280" s="23">
        <f t="shared" si="19"/>
        <v>-1.886945475864759E-2</v>
      </c>
    </row>
    <row r="281" spans="1:15" s="21" customFormat="1" ht="18.75" x14ac:dyDescent="0.3">
      <c r="A281" s="25">
        <v>42716</v>
      </c>
      <c r="B281" s="26">
        <v>59178.62</v>
      </c>
      <c r="C281" s="23">
        <f t="shared" si="17"/>
        <v>-2.1851015741656821E-2</v>
      </c>
      <c r="D281" s="23">
        <v>0</v>
      </c>
      <c r="E281" s="25">
        <v>43081</v>
      </c>
      <c r="F281" s="22">
        <v>4.76</v>
      </c>
      <c r="G281" s="23">
        <f t="shared" si="16"/>
        <v>0</v>
      </c>
      <c r="H281" s="22"/>
      <c r="I281" s="25">
        <v>42716</v>
      </c>
      <c r="J281" s="22">
        <v>6.02</v>
      </c>
      <c r="K281" s="24">
        <f t="shared" si="18"/>
        <v>0</v>
      </c>
      <c r="O281" s="23">
        <f t="shared" si="19"/>
        <v>0</v>
      </c>
    </row>
    <row r="282" spans="1:15" s="21" customFormat="1" ht="18.75" x14ac:dyDescent="0.3">
      <c r="A282" s="25">
        <v>42713</v>
      </c>
      <c r="B282" s="26">
        <v>60500.62</v>
      </c>
      <c r="C282" s="23">
        <f t="shared" si="17"/>
        <v>-2.899801356602727E-3</v>
      </c>
      <c r="D282" s="23">
        <v>-2.0964360587001352E-3</v>
      </c>
      <c r="E282" s="25">
        <v>42713</v>
      </c>
      <c r="F282" s="22">
        <v>4.76</v>
      </c>
      <c r="G282" s="23">
        <f t="shared" si="16"/>
        <v>-2.0964360587001352E-3</v>
      </c>
      <c r="H282" s="22"/>
      <c r="I282" s="25">
        <v>42713</v>
      </c>
      <c r="J282" s="22">
        <v>6.02</v>
      </c>
      <c r="K282" s="24">
        <f t="shared" si="18"/>
        <v>1.6891891891891886E-2</v>
      </c>
      <c r="O282" s="23">
        <f t="shared" si="19"/>
        <v>1.2904343022267561E-2</v>
      </c>
    </row>
    <row r="283" spans="1:15" s="21" customFormat="1" ht="18.75" x14ac:dyDescent="0.3">
      <c r="A283" s="25">
        <v>42712</v>
      </c>
      <c r="B283" s="26">
        <v>60676.57</v>
      </c>
      <c r="C283" s="23">
        <f t="shared" si="17"/>
        <v>-1.2013957638599471E-2</v>
      </c>
      <c r="D283" s="23">
        <v>-1.4462809917355379E-2</v>
      </c>
      <c r="E283" s="25">
        <v>42712</v>
      </c>
      <c r="F283" s="22">
        <v>4.7699999999999996</v>
      </c>
      <c r="G283" s="23">
        <f t="shared" si="16"/>
        <v>-1.4462809917355379E-2</v>
      </c>
      <c r="H283" s="22"/>
      <c r="I283" s="25">
        <v>42712</v>
      </c>
      <c r="J283" s="22">
        <v>5.92</v>
      </c>
      <c r="K283" s="24">
        <f t="shared" si="18"/>
        <v>0</v>
      </c>
      <c r="O283" s="23">
        <f t="shared" si="19"/>
        <v>-3.0371900826446294E-3</v>
      </c>
    </row>
    <row r="284" spans="1:15" s="21" customFormat="1" ht="18.75" x14ac:dyDescent="0.3">
      <c r="A284" s="25">
        <v>42711</v>
      </c>
      <c r="B284" s="26">
        <v>61414.400000000001</v>
      </c>
      <c r="C284" s="23">
        <f t="shared" si="17"/>
        <v>5.3389972703425936E-3</v>
      </c>
      <c r="D284" s="23">
        <v>-2.0618556701030855E-3</v>
      </c>
      <c r="E284" s="25">
        <v>42711</v>
      </c>
      <c r="F284" s="22">
        <v>4.84</v>
      </c>
      <c r="G284" s="23">
        <f t="shared" si="16"/>
        <v>-2.0618556701030855E-3</v>
      </c>
      <c r="H284" s="22"/>
      <c r="I284" s="25">
        <v>42711</v>
      </c>
      <c r="J284" s="22">
        <v>5.92</v>
      </c>
      <c r="K284" s="24">
        <f t="shared" si="18"/>
        <v>-5.0420168067227822E-3</v>
      </c>
      <c r="O284" s="23">
        <f t="shared" si="19"/>
        <v>-4.4161829680326465E-3</v>
      </c>
    </row>
    <row r="285" spans="1:15" s="21" customFormat="1" ht="18.75" x14ac:dyDescent="0.3">
      <c r="A285" s="25">
        <v>42710</v>
      </c>
      <c r="B285" s="26">
        <v>61088.25</v>
      </c>
      <c r="C285" s="23">
        <f t="shared" si="17"/>
        <v>2.1000897015680531E-2</v>
      </c>
      <c r="D285" s="23">
        <v>2.1052631578947212E-2</v>
      </c>
      <c r="E285" s="25">
        <v>42710</v>
      </c>
      <c r="F285" s="22">
        <v>4.8499999999999996</v>
      </c>
      <c r="G285" s="23">
        <f t="shared" ref="G285:G316" si="20">F285/F286-1</f>
        <v>2.1052631578947212E-2</v>
      </c>
      <c r="H285" s="22"/>
      <c r="I285" s="25">
        <v>42710</v>
      </c>
      <c r="J285" s="22">
        <v>5.95</v>
      </c>
      <c r="K285" s="24">
        <f t="shared" si="18"/>
        <v>1.8835616438356295E-2</v>
      </c>
      <c r="O285" s="23">
        <f t="shared" si="19"/>
        <v>1.9301189617880389E-2</v>
      </c>
    </row>
    <row r="286" spans="1:15" s="21" customFormat="1" ht="18.75" x14ac:dyDescent="0.3">
      <c r="A286" s="25">
        <v>42709</v>
      </c>
      <c r="B286" s="26">
        <v>59831.73</v>
      </c>
      <c r="C286" s="23">
        <f t="shared" si="17"/>
        <v>-8.0310192315056206E-3</v>
      </c>
      <c r="D286" s="23">
        <v>-3.6511156186612492E-2</v>
      </c>
      <c r="E286" s="25">
        <v>42709</v>
      </c>
      <c r="F286" s="22">
        <v>4.75</v>
      </c>
      <c r="G286" s="23">
        <f t="shared" si="20"/>
        <v>-3.6511156186612492E-2</v>
      </c>
      <c r="H286" s="22"/>
      <c r="I286" s="25">
        <v>42709</v>
      </c>
      <c r="J286" s="22">
        <v>5.84</v>
      </c>
      <c r="K286" s="24">
        <f t="shared" si="18"/>
        <v>1.7152658662091813E-3</v>
      </c>
      <c r="O286" s="23">
        <f t="shared" si="19"/>
        <v>-6.31228276488337E-3</v>
      </c>
    </row>
    <row r="287" spans="1:15" s="21" customFormat="1" ht="18.75" x14ac:dyDescent="0.3">
      <c r="A287" s="25">
        <v>42706</v>
      </c>
      <c r="B287" s="26">
        <v>60316.13</v>
      </c>
      <c r="C287" s="23">
        <f t="shared" si="17"/>
        <v>1.3605059208618098E-2</v>
      </c>
      <c r="D287" s="23">
        <v>-8.0482897384306362E-3</v>
      </c>
      <c r="E287" s="25">
        <v>42706</v>
      </c>
      <c r="F287" s="22">
        <v>4.93</v>
      </c>
      <c r="G287" s="23">
        <f t="shared" si="20"/>
        <v>-8.0482897384306362E-3</v>
      </c>
      <c r="H287" s="22"/>
      <c r="I287" s="25">
        <v>42706</v>
      </c>
      <c r="J287" s="22">
        <v>5.83</v>
      </c>
      <c r="K287" s="24">
        <f t="shared" si="18"/>
        <v>-1.3536379018612488E-2</v>
      </c>
      <c r="O287" s="23">
        <f t="shared" si="19"/>
        <v>-1.23838802697743E-2</v>
      </c>
    </row>
    <row r="288" spans="1:15" s="21" customFormat="1" ht="18.75" x14ac:dyDescent="0.3">
      <c r="A288" s="25">
        <v>42705</v>
      </c>
      <c r="B288" s="26">
        <v>59506.54</v>
      </c>
      <c r="C288" s="23">
        <f t="shared" si="17"/>
        <v>-3.8765322335217234E-2</v>
      </c>
      <c r="D288" s="23">
        <v>-8.3025830258302569E-2</v>
      </c>
      <c r="E288" s="25">
        <v>42705</v>
      </c>
      <c r="F288" s="22">
        <v>4.97</v>
      </c>
      <c r="G288" s="23">
        <f t="shared" si="20"/>
        <v>-8.3025830258302569E-2</v>
      </c>
      <c r="H288" s="22"/>
      <c r="I288" s="25">
        <v>42705</v>
      </c>
      <c r="J288" s="22">
        <v>5.91</v>
      </c>
      <c r="K288" s="24">
        <f t="shared" si="18"/>
        <v>-7.0754716981132115E-2</v>
      </c>
      <c r="O288" s="23">
        <f t="shared" si="19"/>
        <v>-7.3331650769337911E-2</v>
      </c>
    </row>
    <row r="289" spans="1:15" s="21" customFormat="1" ht="18.75" x14ac:dyDescent="0.3">
      <c r="A289" s="25">
        <v>42704</v>
      </c>
      <c r="B289" s="26">
        <v>61906.36</v>
      </c>
      <c r="C289" s="23">
        <f t="shared" si="17"/>
        <v>1.5082677286718527E-2</v>
      </c>
      <c r="D289" s="23">
        <v>-9.1407678244972423E-3</v>
      </c>
      <c r="E289" s="25">
        <v>42704</v>
      </c>
      <c r="F289" s="22">
        <v>5.42</v>
      </c>
      <c r="G289" s="23">
        <f t="shared" si="20"/>
        <v>-9.1407678244972423E-3</v>
      </c>
      <c r="H289" s="22"/>
      <c r="I289" s="25">
        <v>42704</v>
      </c>
      <c r="J289" s="22">
        <v>6.36</v>
      </c>
      <c r="K289" s="24">
        <f t="shared" si="18"/>
        <v>2.5806451612903292E-2</v>
      </c>
      <c r="O289" s="23">
        <f t="shared" si="19"/>
        <v>1.8467535531049181E-2</v>
      </c>
    </row>
    <row r="290" spans="1:15" s="21" customFormat="1" ht="18.75" x14ac:dyDescent="0.3">
      <c r="A290" s="25">
        <v>42703</v>
      </c>
      <c r="B290" s="26">
        <v>60986.52</v>
      </c>
      <c r="C290" s="23">
        <f t="shared" si="17"/>
        <v>-2.9734549880281014E-2</v>
      </c>
      <c r="D290" s="23">
        <v>-2.3214285714285743E-2</v>
      </c>
      <c r="E290" s="25">
        <v>42703</v>
      </c>
      <c r="F290" s="22">
        <v>5.47</v>
      </c>
      <c r="G290" s="23">
        <f t="shared" si="20"/>
        <v>-2.3214285714285743E-2</v>
      </c>
      <c r="H290" s="22"/>
      <c r="I290" s="25">
        <v>42703</v>
      </c>
      <c r="J290" s="22">
        <v>6.2</v>
      </c>
      <c r="K290" s="24">
        <f t="shared" si="18"/>
        <v>-6.0606060606060552E-2</v>
      </c>
      <c r="O290" s="23">
        <f t="shared" si="19"/>
        <v>-5.2753787878787844E-2</v>
      </c>
    </row>
    <row r="291" spans="1:15" s="21" customFormat="1" ht="18.75" x14ac:dyDescent="0.3">
      <c r="A291" s="25">
        <v>42702</v>
      </c>
      <c r="B291" s="26">
        <v>62855.5</v>
      </c>
      <c r="C291" s="23">
        <f t="shared" si="17"/>
        <v>2.1059768924421851E-2</v>
      </c>
      <c r="D291" s="23">
        <v>-1.0600706713780994E-2</v>
      </c>
      <c r="E291" s="25">
        <v>42702</v>
      </c>
      <c r="F291" s="22">
        <v>5.6</v>
      </c>
      <c r="G291" s="23">
        <f t="shared" si="20"/>
        <v>-1.0600706713780994E-2</v>
      </c>
      <c r="H291" s="22"/>
      <c r="I291" s="25">
        <v>42702</v>
      </c>
      <c r="J291" s="22">
        <v>6.6</v>
      </c>
      <c r="K291" s="24">
        <f t="shared" si="18"/>
        <v>6.7961165048543659E-2</v>
      </c>
      <c r="O291" s="23">
        <f t="shared" si="19"/>
        <v>5.1463171978455478E-2</v>
      </c>
    </row>
    <row r="292" spans="1:15" s="21" customFormat="1" ht="18.75" x14ac:dyDescent="0.3">
      <c r="A292" s="25">
        <v>42699</v>
      </c>
      <c r="B292" s="26">
        <v>61559.08</v>
      </c>
      <c r="C292" s="23">
        <f t="shared" si="17"/>
        <v>2.6638747153091558E-3</v>
      </c>
      <c r="D292" s="23">
        <v>-2.5817555938037806E-2</v>
      </c>
      <c r="E292" s="25">
        <v>42699</v>
      </c>
      <c r="F292" s="22">
        <v>5.66</v>
      </c>
      <c r="G292" s="23">
        <f t="shared" si="20"/>
        <v>-2.5817555938037806E-2</v>
      </c>
      <c r="H292" s="22"/>
      <c r="I292" s="25">
        <v>42699</v>
      </c>
      <c r="J292" s="22">
        <v>6.18</v>
      </c>
      <c r="K292" s="24">
        <f t="shared" si="18"/>
        <v>1.6207455429497752E-3</v>
      </c>
      <c r="O292" s="23">
        <f t="shared" si="19"/>
        <v>-4.1412977680576162E-3</v>
      </c>
    </row>
    <row r="293" spans="1:15" s="21" customFormat="1" ht="18.75" x14ac:dyDescent="0.3">
      <c r="A293" s="25">
        <v>42698</v>
      </c>
      <c r="B293" s="26">
        <v>61395.53</v>
      </c>
      <c r="C293" s="23">
        <f t="shared" si="17"/>
        <v>-9.5244225663542181E-3</v>
      </c>
      <c r="D293" s="23">
        <v>-1.358234295415961E-2</v>
      </c>
      <c r="E293" s="25">
        <v>42698</v>
      </c>
      <c r="F293" s="22">
        <v>5.81</v>
      </c>
      <c r="G293" s="23">
        <f t="shared" si="20"/>
        <v>-1.358234295415961E-2</v>
      </c>
      <c r="H293" s="22"/>
      <c r="I293" s="25">
        <v>42698</v>
      </c>
      <c r="J293" s="22">
        <v>6.17</v>
      </c>
      <c r="K293" s="24">
        <f t="shared" si="18"/>
        <v>-1.6181229773462036E-3</v>
      </c>
      <c r="O293" s="23">
        <f t="shared" si="19"/>
        <v>-4.1306091724770191E-3</v>
      </c>
    </row>
    <row r="294" spans="1:15" s="21" customFormat="1" ht="18.75" x14ac:dyDescent="0.3">
      <c r="A294" s="25">
        <v>42697</v>
      </c>
      <c r="B294" s="26">
        <v>61985.91</v>
      </c>
      <c r="C294" s="23">
        <f t="shared" si="17"/>
        <v>5.0746943683011025E-4</v>
      </c>
      <c r="D294" s="23">
        <v>1.7271157167530138E-2</v>
      </c>
      <c r="E294" s="25">
        <v>42697</v>
      </c>
      <c r="F294" s="22">
        <v>5.89</v>
      </c>
      <c r="G294" s="23">
        <f t="shared" si="20"/>
        <v>1.7271157167530138E-2</v>
      </c>
      <c r="H294" s="22"/>
      <c r="I294" s="25">
        <v>42697</v>
      </c>
      <c r="J294" s="22">
        <v>6.18</v>
      </c>
      <c r="K294" s="24">
        <f t="shared" si="18"/>
        <v>-3.225806451612967E-3</v>
      </c>
      <c r="O294" s="23">
        <f t="shared" si="19"/>
        <v>1.0785559084070849E-3</v>
      </c>
    </row>
    <row r="295" spans="1:15" s="21" customFormat="1" ht="18.75" x14ac:dyDescent="0.3">
      <c r="A295" s="25">
        <v>42696</v>
      </c>
      <c r="B295" s="26">
        <v>61954.47</v>
      </c>
      <c r="C295" s="23">
        <f t="shared" si="17"/>
        <v>1.4478403321288802E-2</v>
      </c>
      <c r="D295" s="23">
        <v>5.2727272727272734E-2</v>
      </c>
      <c r="E295" s="25">
        <v>42696</v>
      </c>
      <c r="F295" s="22">
        <v>5.79</v>
      </c>
      <c r="G295" s="23">
        <f t="shared" si="20"/>
        <v>5.2727272727272734E-2</v>
      </c>
      <c r="H295" s="22"/>
      <c r="I295" s="25">
        <v>42696</v>
      </c>
      <c r="J295" s="22">
        <v>6.2</v>
      </c>
      <c r="K295" s="24">
        <f t="shared" si="18"/>
        <v>3.5058430717863187E-2</v>
      </c>
      <c r="O295" s="23">
        <f t="shared" si="19"/>
        <v>3.8768887539839196E-2</v>
      </c>
    </row>
    <row r="296" spans="1:15" s="21" customFormat="1" ht="18.75" x14ac:dyDescent="0.3">
      <c r="A296" s="25">
        <v>42695</v>
      </c>
      <c r="B296" s="26">
        <v>61070.27</v>
      </c>
      <c r="C296" s="23">
        <f t="shared" si="17"/>
        <v>1.8486949015505738E-2</v>
      </c>
      <c r="D296" s="23">
        <v>-3.5087719298245612E-2</v>
      </c>
      <c r="E296" s="25">
        <v>42695</v>
      </c>
      <c r="F296" s="22">
        <v>5.5</v>
      </c>
      <c r="G296" s="23">
        <f t="shared" si="20"/>
        <v>-3.5087719298245612E-2</v>
      </c>
      <c r="H296" s="22"/>
      <c r="I296" s="25">
        <v>42695</v>
      </c>
      <c r="J296" s="22">
        <v>5.99</v>
      </c>
      <c r="K296" s="24">
        <f t="shared" si="18"/>
        <v>4.1739130434782723E-2</v>
      </c>
      <c r="O296" s="23">
        <f t="shared" si="19"/>
        <v>2.5605491990846774E-2</v>
      </c>
    </row>
    <row r="297" spans="1:15" s="21" customFormat="1" ht="18.75" x14ac:dyDescent="0.3">
      <c r="A297" s="25">
        <v>42692</v>
      </c>
      <c r="B297" s="26">
        <v>59961.760000000002</v>
      </c>
      <c r="C297" s="23">
        <f t="shared" si="17"/>
        <v>3.200409834488438E-3</v>
      </c>
      <c r="D297" s="23">
        <v>-2.0618556701030966E-2</v>
      </c>
      <c r="E297" s="25">
        <v>42692</v>
      </c>
      <c r="F297" s="22">
        <v>5.7</v>
      </c>
      <c r="G297" s="23">
        <f t="shared" si="20"/>
        <v>-2.0618556701030966E-2</v>
      </c>
      <c r="H297" s="22"/>
      <c r="I297" s="25">
        <v>42692</v>
      </c>
      <c r="J297" s="22">
        <v>5.75</v>
      </c>
      <c r="K297" s="24">
        <f t="shared" si="18"/>
        <v>-6.9084628670120773E-3</v>
      </c>
      <c r="O297" s="23">
        <f t="shared" si="19"/>
        <v>-9.7875825721560443E-3</v>
      </c>
    </row>
    <row r="298" spans="1:15" s="21" customFormat="1" ht="18.75" x14ac:dyDescent="0.3">
      <c r="A298" s="25">
        <v>42691</v>
      </c>
      <c r="B298" s="26">
        <v>59770.47</v>
      </c>
      <c r="C298" s="23">
        <f t="shared" si="17"/>
        <v>-1.6274869435668471E-2</v>
      </c>
      <c r="D298" s="23">
        <v>-1.8549747048903775E-2</v>
      </c>
      <c r="E298" s="25">
        <v>42691</v>
      </c>
      <c r="F298" s="22">
        <v>5.82</v>
      </c>
      <c r="G298" s="23">
        <f t="shared" si="20"/>
        <v>-1.8549747048903775E-2</v>
      </c>
      <c r="H298" s="22"/>
      <c r="I298" s="25">
        <v>42691</v>
      </c>
      <c r="J298" s="22">
        <v>5.79</v>
      </c>
      <c r="K298" s="24">
        <f t="shared" si="18"/>
        <v>6.0439560439560447E-2</v>
      </c>
      <c r="O298" s="23">
        <f t="shared" si="19"/>
        <v>4.3851805866982965E-2</v>
      </c>
    </row>
    <row r="299" spans="1:15" s="21" customFormat="1" ht="18.75" x14ac:dyDescent="0.3">
      <c r="A299" s="25">
        <v>42690</v>
      </c>
      <c r="B299" s="26">
        <v>60759.32</v>
      </c>
      <c r="C299" s="23">
        <f t="shared" si="17"/>
        <v>1.8469777291892697E-2</v>
      </c>
      <c r="D299" s="23">
        <v>6.6546762589928088E-2</v>
      </c>
      <c r="E299" s="25">
        <v>42690</v>
      </c>
      <c r="F299" s="22">
        <v>5.93</v>
      </c>
      <c r="G299" s="23">
        <f t="shared" si="20"/>
        <v>6.6546762589928088E-2</v>
      </c>
      <c r="H299" s="22"/>
      <c r="I299" s="25">
        <v>42690</v>
      </c>
      <c r="J299" s="22">
        <v>5.46</v>
      </c>
      <c r="K299" s="24">
        <f t="shared" si="18"/>
        <v>4.0000000000000036E-2</v>
      </c>
      <c r="O299" s="23">
        <f t="shared" si="19"/>
        <v>4.5574820143884927E-2</v>
      </c>
    </row>
    <row r="300" spans="1:15" s="21" customFormat="1" ht="18.75" x14ac:dyDescent="0.3">
      <c r="A300" s="25">
        <v>42688</v>
      </c>
      <c r="B300" s="26">
        <v>59657.46</v>
      </c>
      <c r="C300" s="23">
        <f t="shared" si="17"/>
        <v>8.0081428086977713E-3</v>
      </c>
      <c r="D300" s="23">
        <v>1.0909090909090757E-2</v>
      </c>
      <c r="E300" s="25">
        <v>42688</v>
      </c>
      <c r="F300" s="22">
        <v>5.56</v>
      </c>
      <c r="G300" s="23">
        <f t="shared" si="20"/>
        <v>1.0909090909090757E-2</v>
      </c>
      <c r="H300" s="22"/>
      <c r="I300" s="25">
        <v>42688</v>
      </c>
      <c r="J300" s="22">
        <v>5.25</v>
      </c>
      <c r="K300" s="24">
        <f t="shared" si="18"/>
        <v>-4.7186932849364704E-2</v>
      </c>
      <c r="O300" s="23">
        <f t="shared" si="19"/>
        <v>-3.4986767860089057E-2</v>
      </c>
    </row>
    <row r="301" spans="1:15" s="21" customFormat="1" ht="18.75" x14ac:dyDescent="0.3">
      <c r="A301" s="25">
        <v>42685</v>
      </c>
      <c r="B301" s="26">
        <v>59183.51</v>
      </c>
      <c r="C301" s="23">
        <f t="shared" si="17"/>
        <v>-3.2964352193168178E-2</v>
      </c>
      <c r="D301" s="23">
        <v>-8.0267558528428151E-2</v>
      </c>
      <c r="E301" s="25">
        <v>42685</v>
      </c>
      <c r="F301" s="22">
        <v>5.5</v>
      </c>
      <c r="G301" s="23">
        <f t="shared" si="20"/>
        <v>-8.0267558528428151E-2</v>
      </c>
      <c r="H301" s="22"/>
      <c r="I301" s="25">
        <v>42685</v>
      </c>
      <c r="J301" s="22">
        <v>5.51</v>
      </c>
      <c r="K301" s="24">
        <f t="shared" si="18"/>
        <v>-9.6721311475409855E-2</v>
      </c>
      <c r="O301" s="23">
        <f t="shared" si="19"/>
        <v>-9.3266023356543701E-2</v>
      </c>
    </row>
    <row r="302" spans="1:15" s="21" customFormat="1" ht="18.75" x14ac:dyDescent="0.3">
      <c r="A302" s="25">
        <v>42684</v>
      </c>
      <c r="B302" s="26">
        <v>61200.959999999999</v>
      </c>
      <c r="C302" s="23">
        <f t="shared" si="17"/>
        <v>-3.2522387981840151E-2</v>
      </c>
      <c r="D302" s="23">
        <v>-0.17630853994490348</v>
      </c>
      <c r="E302" s="25">
        <v>42684</v>
      </c>
      <c r="F302" s="22">
        <v>5.98</v>
      </c>
      <c r="G302" s="23">
        <f t="shared" si="20"/>
        <v>-0.17630853994490348</v>
      </c>
      <c r="H302" s="22"/>
      <c r="I302" s="25">
        <v>42684</v>
      </c>
      <c r="J302" s="22">
        <v>6.1</v>
      </c>
      <c r="K302" s="24">
        <f t="shared" si="18"/>
        <v>-9.2261904761904767E-2</v>
      </c>
      <c r="O302" s="23">
        <f t="shared" si="19"/>
        <v>-0.1099116981503345</v>
      </c>
    </row>
    <row r="303" spans="1:15" s="21" customFormat="1" ht="18.75" x14ac:dyDescent="0.3">
      <c r="A303" s="25">
        <v>42683</v>
      </c>
      <c r="B303" s="26">
        <v>63258.27</v>
      </c>
      <c r="C303" s="23">
        <f t="shared" si="17"/>
        <v>-1.4018742572985854E-2</v>
      </c>
      <c r="D303" s="23">
        <v>-5.34550195567145E-2</v>
      </c>
      <c r="E303" s="25">
        <v>42683</v>
      </c>
      <c r="F303" s="22">
        <v>7.26</v>
      </c>
      <c r="G303" s="23">
        <f t="shared" si="20"/>
        <v>-5.34550195567145E-2</v>
      </c>
      <c r="H303" s="22"/>
      <c r="I303" s="25">
        <v>42683</v>
      </c>
      <c r="J303" s="22">
        <v>6.72</v>
      </c>
      <c r="K303" s="24">
        <f t="shared" si="18"/>
        <v>-5.9171597633136397E-3</v>
      </c>
      <c r="O303" s="23">
        <f t="shared" si="19"/>
        <v>-1.5900110319927822E-2</v>
      </c>
    </row>
    <row r="304" spans="1:15" s="21" customFormat="1" ht="18.75" x14ac:dyDescent="0.3">
      <c r="A304" s="25">
        <v>42682</v>
      </c>
      <c r="B304" s="26">
        <v>64157.68</v>
      </c>
      <c r="C304" s="23">
        <f t="shared" si="17"/>
        <v>1.6553828043461838E-3</v>
      </c>
      <c r="D304" s="23">
        <v>-2.4173027989821905E-2</v>
      </c>
      <c r="E304" s="25">
        <v>42682</v>
      </c>
      <c r="F304" s="22">
        <v>7.67</v>
      </c>
      <c r="G304" s="23">
        <f t="shared" si="20"/>
        <v>-2.4173027989821905E-2</v>
      </c>
      <c r="H304" s="22"/>
      <c r="I304" s="25">
        <v>42682</v>
      </c>
      <c r="J304" s="22">
        <v>6.76</v>
      </c>
      <c r="K304" s="24">
        <f t="shared" si="18"/>
        <v>3.2061068702289974E-2</v>
      </c>
      <c r="O304" s="23">
        <f t="shared" si="19"/>
        <v>2.0251908396946482E-2</v>
      </c>
    </row>
    <row r="305" spans="1:15" s="21" customFormat="1" ht="18.75" x14ac:dyDescent="0.3">
      <c r="A305" s="25">
        <v>42681</v>
      </c>
      <c r="B305" s="26">
        <v>64051.65</v>
      </c>
      <c r="C305" s="23">
        <f t="shared" si="17"/>
        <v>3.9826521468090181E-2</v>
      </c>
      <c r="D305" s="23">
        <v>0.12607449856733521</v>
      </c>
      <c r="E305" s="25">
        <v>42681</v>
      </c>
      <c r="F305" s="22">
        <v>7.86</v>
      </c>
      <c r="G305" s="23">
        <f t="shared" si="20"/>
        <v>0.12607449856733521</v>
      </c>
      <c r="H305" s="22"/>
      <c r="I305" s="25">
        <v>42681</v>
      </c>
      <c r="J305" s="22">
        <v>6.55</v>
      </c>
      <c r="K305" s="24">
        <f t="shared" si="18"/>
        <v>7.3770491803278659E-2</v>
      </c>
      <c r="O305" s="23">
        <f t="shared" si="19"/>
        <v>8.4754333223730535E-2</v>
      </c>
    </row>
    <row r="306" spans="1:15" s="21" customFormat="1" ht="18.75" x14ac:dyDescent="0.3">
      <c r="A306" s="25">
        <v>42678</v>
      </c>
      <c r="B306" s="26">
        <v>61598.400000000001</v>
      </c>
      <c r="C306" s="23">
        <f t="shared" si="17"/>
        <v>-2.4578069987498674E-3</v>
      </c>
      <c r="D306" s="23">
        <v>-2.2408963585434094E-2</v>
      </c>
      <c r="E306" s="25">
        <v>42678</v>
      </c>
      <c r="F306" s="22">
        <v>6.98</v>
      </c>
      <c r="G306" s="23">
        <f t="shared" si="20"/>
        <v>-2.2408963585434094E-2</v>
      </c>
      <c r="H306" s="22"/>
      <c r="I306" s="25">
        <v>42678</v>
      </c>
      <c r="J306" s="22">
        <v>6.1</v>
      </c>
      <c r="K306" s="24">
        <f t="shared" si="18"/>
        <v>-4.088050314465419E-2</v>
      </c>
      <c r="O306" s="23">
        <f t="shared" si="19"/>
        <v>-3.7001479837217965E-2</v>
      </c>
    </row>
    <row r="307" spans="1:15" s="21" customFormat="1" ht="18.75" x14ac:dyDescent="0.3">
      <c r="A307" s="25">
        <v>42677</v>
      </c>
      <c r="B307" s="26">
        <v>61750.17</v>
      </c>
      <c r="C307" s="23">
        <f t="shared" si="17"/>
        <v>-2.4890874930242335E-2</v>
      </c>
      <c r="D307" s="23">
        <v>-3.9030955585464322E-2</v>
      </c>
      <c r="E307" s="25">
        <v>42677</v>
      </c>
      <c r="F307" s="22">
        <v>7.14</v>
      </c>
      <c r="G307" s="23">
        <f t="shared" si="20"/>
        <v>-3.9030955585464322E-2</v>
      </c>
      <c r="H307" s="22"/>
      <c r="I307" s="25">
        <v>42677</v>
      </c>
      <c r="J307" s="22">
        <v>6.36</v>
      </c>
      <c r="K307" s="24">
        <f t="shared" si="18"/>
        <v>-7.8260869565217384E-2</v>
      </c>
      <c r="O307" s="23">
        <f t="shared" si="19"/>
        <v>-7.0022587629469252E-2</v>
      </c>
    </row>
    <row r="308" spans="1:15" s="21" customFormat="1" ht="18.75" x14ac:dyDescent="0.3">
      <c r="A308" s="25">
        <v>42675</v>
      </c>
      <c r="B308" s="26">
        <v>63326.42</v>
      </c>
      <c r="C308" s="23">
        <f t="shared" si="17"/>
        <v>-2.4614737236409279E-2</v>
      </c>
      <c r="D308" s="23">
        <v>-5.4707379134860123E-2</v>
      </c>
      <c r="E308" s="25">
        <v>42675</v>
      </c>
      <c r="F308" s="22">
        <v>7.43</v>
      </c>
      <c r="G308" s="23">
        <f t="shared" si="20"/>
        <v>-5.4707379134860123E-2</v>
      </c>
      <c r="H308" s="22"/>
      <c r="I308" s="25">
        <v>42675</v>
      </c>
      <c r="J308" s="22">
        <v>6.9</v>
      </c>
      <c r="K308" s="24">
        <f t="shared" si="18"/>
        <v>-3.3613445378151141E-2</v>
      </c>
      <c r="O308" s="23">
        <f t="shared" si="19"/>
        <v>-3.804317146706003E-2</v>
      </c>
    </row>
    <row r="309" spans="1:15" s="21" customFormat="1" ht="18.75" x14ac:dyDescent="0.3">
      <c r="A309" s="25">
        <v>42674</v>
      </c>
      <c r="B309" s="26">
        <v>64924.52</v>
      </c>
      <c r="C309" s="23">
        <f t="shared" si="17"/>
        <v>9.5927963757955759E-3</v>
      </c>
      <c r="D309" s="23">
        <v>-1.0075566750629705E-2</v>
      </c>
      <c r="E309" s="25">
        <v>42674</v>
      </c>
      <c r="F309" s="22">
        <v>7.86</v>
      </c>
      <c r="G309" s="23">
        <f t="shared" si="20"/>
        <v>-1.0075566750629705E-2</v>
      </c>
      <c r="H309" s="22"/>
      <c r="I309" s="25">
        <v>42674</v>
      </c>
      <c r="J309" s="22">
        <v>7.14</v>
      </c>
      <c r="K309" s="24">
        <f t="shared" si="18"/>
        <v>4.2335766423357679E-2</v>
      </c>
      <c r="O309" s="23">
        <f t="shared" si="19"/>
        <v>3.1329386456820332E-2</v>
      </c>
    </row>
    <row r="310" spans="1:15" s="21" customFormat="1" ht="18.75" x14ac:dyDescent="0.3">
      <c r="A310" s="25">
        <v>42671</v>
      </c>
      <c r="B310" s="26">
        <v>64307.63</v>
      </c>
      <c r="C310" s="23">
        <f t="shared" si="17"/>
        <v>9.0475412260015986E-4</v>
      </c>
      <c r="D310" s="23">
        <v>3.7926675094817064E-3</v>
      </c>
      <c r="E310" s="25">
        <v>42671</v>
      </c>
      <c r="F310" s="22">
        <v>7.94</v>
      </c>
      <c r="G310" s="23">
        <f t="shared" si="20"/>
        <v>3.7926675094817064E-3</v>
      </c>
      <c r="H310" s="22"/>
      <c r="I310" s="25">
        <v>42671</v>
      </c>
      <c r="J310" s="22">
        <v>6.85</v>
      </c>
      <c r="K310" s="24">
        <f t="shared" si="18"/>
        <v>1.4619883040936088E-3</v>
      </c>
      <c r="O310" s="23">
        <f t="shared" si="19"/>
        <v>1.9514309372251092E-3</v>
      </c>
    </row>
    <row r="311" spans="1:15" s="21" customFormat="1" ht="18.75" x14ac:dyDescent="0.3">
      <c r="A311" s="25">
        <v>42670</v>
      </c>
      <c r="B311" s="26">
        <v>64249.5</v>
      </c>
      <c r="C311" s="23">
        <f t="shared" si="17"/>
        <v>6.6401162290607996E-3</v>
      </c>
      <c r="D311" s="23">
        <v>-1.3715710723191998E-2</v>
      </c>
      <c r="E311" s="25">
        <v>42670</v>
      </c>
      <c r="F311" s="22">
        <v>7.91</v>
      </c>
      <c r="G311" s="23">
        <f t="shared" si="20"/>
        <v>-1.3715710723191998E-2</v>
      </c>
      <c r="H311" s="22"/>
      <c r="I311" s="25">
        <v>42670</v>
      </c>
      <c r="J311" s="22">
        <v>6.84</v>
      </c>
      <c r="K311" s="24">
        <f t="shared" si="18"/>
        <v>1.634472511144125E-2</v>
      </c>
      <c r="O311" s="23">
        <f t="shared" si="19"/>
        <v>1.0032033586168269E-2</v>
      </c>
    </row>
    <row r="312" spans="1:15" s="21" customFormat="1" ht="18.75" x14ac:dyDescent="0.3">
      <c r="A312" s="25">
        <v>42669</v>
      </c>
      <c r="B312" s="26">
        <v>63825.69</v>
      </c>
      <c r="C312" s="23">
        <f t="shared" si="17"/>
        <v>-6.3429482261345704E-4</v>
      </c>
      <c r="D312" s="23">
        <v>-8.6526576019777535E-3</v>
      </c>
      <c r="E312" s="25">
        <v>42669</v>
      </c>
      <c r="F312" s="22">
        <v>8.02</v>
      </c>
      <c r="G312" s="23">
        <f t="shared" si="20"/>
        <v>-8.6526576019777535E-3</v>
      </c>
      <c r="H312" s="22"/>
      <c r="I312" s="25">
        <v>42669</v>
      </c>
      <c r="J312" s="22">
        <v>6.73</v>
      </c>
      <c r="K312" s="24">
        <f t="shared" si="18"/>
        <v>-1.4641288433382083E-2</v>
      </c>
      <c r="O312" s="23">
        <f t="shared" si="19"/>
        <v>-1.3383675958787174E-2</v>
      </c>
    </row>
    <row r="313" spans="1:15" s="21" customFormat="1" ht="18.75" x14ac:dyDescent="0.3">
      <c r="A313" s="25">
        <v>42668</v>
      </c>
      <c r="B313" s="26">
        <v>63866.2</v>
      </c>
      <c r="C313" s="23">
        <f t="shared" si="17"/>
        <v>-3.0235768434819787E-3</v>
      </c>
      <c r="D313" s="23">
        <v>-2.9976019184652314E-2</v>
      </c>
      <c r="E313" s="25">
        <v>42668</v>
      </c>
      <c r="F313" s="22">
        <v>8.09</v>
      </c>
      <c r="G313" s="23">
        <f t="shared" si="20"/>
        <v>-2.9976019184652314E-2</v>
      </c>
      <c r="H313" s="22"/>
      <c r="I313" s="25">
        <v>42668</v>
      </c>
      <c r="J313" s="22">
        <v>6.83</v>
      </c>
      <c r="K313" s="24">
        <f t="shared" si="18"/>
        <v>0</v>
      </c>
      <c r="O313" s="23">
        <f t="shared" si="19"/>
        <v>-6.2949640287769853E-3</v>
      </c>
    </row>
    <row r="314" spans="1:15" s="21" customFormat="1" ht="18.75" x14ac:dyDescent="0.3">
      <c r="A314" s="25">
        <v>42667</v>
      </c>
      <c r="B314" s="26">
        <v>64059.89</v>
      </c>
      <c r="C314" s="23">
        <f t="shared" si="17"/>
        <v>-7.5169931777718801E-4</v>
      </c>
      <c r="D314" s="23">
        <v>3.4739454094292688E-2</v>
      </c>
      <c r="E314" s="25">
        <v>42667</v>
      </c>
      <c r="F314" s="22">
        <v>8.34</v>
      </c>
      <c r="G314" s="23">
        <f t="shared" si="20"/>
        <v>3.4739454094292688E-2</v>
      </c>
      <c r="H314" s="22"/>
      <c r="I314" s="25">
        <v>42667</v>
      </c>
      <c r="J314" s="22">
        <v>6.83</v>
      </c>
      <c r="K314" s="24">
        <f t="shared" si="18"/>
        <v>8.8626292466766898E-3</v>
      </c>
      <c r="O314" s="23">
        <f t="shared" si="19"/>
        <v>1.4296762464676049E-2</v>
      </c>
    </row>
    <row r="315" spans="1:15" s="21" customFormat="1" ht="18.75" x14ac:dyDescent="0.3">
      <c r="A315" s="25">
        <v>42664</v>
      </c>
      <c r="B315" s="26">
        <v>64108.08</v>
      </c>
      <c r="C315" s="23">
        <f t="shared" si="17"/>
        <v>4.2330686262146422E-3</v>
      </c>
      <c r="D315" s="23">
        <v>3.3333333333333437E-2</v>
      </c>
      <c r="E315" s="25">
        <v>42664</v>
      </c>
      <c r="F315" s="22">
        <v>8.06</v>
      </c>
      <c r="G315" s="23">
        <f t="shared" si="20"/>
        <v>3.3333333333333437E-2</v>
      </c>
      <c r="H315" s="22"/>
      <c r="I315" s="25">
        <v>42664</v>
      </c>
      <c r="J315" s="22">
        <v>6.77</v>
      </c>
      <c r="K315" s="24">
        <f t="shared" si="18"/>
        <v>-1.1678832116788329E-2</v>
      </c>
      <c r="O315" s="23">
        <f t="shared" si="19"/>
        <v>-2.2262773722627593E-3</v>
      </c>
    </row>
    <row r="316" spans="1:15" s="21" customFormat="1" ht="18.75" x14ac:dyDescent="0.3">
      <c r="A316" s="25">
        <v>42663</v>
      </c>
      <c r="B316" s="26">
        <v>63837.85</v>
      </c>
      <c r="C316" s="23">
        <f t="shared" si="17"/>
        <v>5.2318220755334099E-3</v>
      </c>
      <c r="D316" s="23">
        <v>3.3112582781456901E-2</v>
      </c>
      <c r="E316" s="25">
        <v>42663</v>
      </c>
      <c r="F316" s="22">
        <v>7.8</v>
      </c>
      <c r="G316" s="23">
        <f t="shared" si="20"/>
        <v>3.3112582781456901E-2</v>
      </c>
      <c r="H316" s="22"/>
      <c r="I316" s="25">
        <v>42663</v>
      </c>
      <c r="J316" s="22">
        <v>6.85</v>
      </c>
      <c r="K316" s="24">
        <f t="shared" si="18"/>
        <v>3.007518796992481E-2</v>
      </c>
      <c r="O316" s="23">
        <f t="shared" si="19"/>
        <v>3.071304088034655E-2</v>
      </c>
    </row>
    <row r="317" spans="1:15" s="21" customFormat="1" ht="18.75" x14ac:dyDescent="0.3">
      <c r="A317" s="25">
        <v>42662</v>
      </c>
      <c r="B317" s="26">
        <v>63505.599999999999</v>
      </c>
      <c r="C317" s="23">
        <f t="shared" si="17"/>
        <v>-4.3367892081507264E-3</v>
      </c>
      <c r="D317" s="23">
        <v>2.7210884353741527E-2</v>
      </c>
      <c r="E317" s="25">
        <v>42662</v>
      </c>
      <c r="F317" s="22">
        <v>7.55</v>
      </c>
      <c r="G317" s="23">
        <f t="shared" ref="G317:G348" si="21">F317/F318-1</f>
        <v>2.7210884353741527E-2</v>
      </c>
      <c r="H317" s="22"/>
      <c r="I317" s="25">
        <v>42662</v>
      </c>
      <c r="J317" s="22">
        <v>6.65</v>
      </c>
      <c r="K317" s="24">
        <f t="shared" si="18"/>
        <v>-3.0612244897959218E-2</v>
      </c>
      <c r="O317" s="23">
        <f t="shared" si="19"/>
        <v>-1.8469387755102061E-2</v>
      </c>
    </row>
    <row r="318" spans="1:15" s="21" customFormat="1" ht="18.75" x14ac:dyDescent="0.3">
      <c r="A318" s="25">
        <v>42661</v>
      </c>
      <c r="B318" s="26">
        <v>63782.21</v>
      </c>
      <c r="C318" s="23">
        <f t="shared" ref="C318:C377" si="22">B318/B319-1</f>
        <v>1.7323243818476053E-2</v>
      </c>
      <c r="D318" s="23">
        <v>1.6597510373443924E-2</v>
      </c>
      <c r="E318" s="25">
        <v>42661</v>
      </c>
      <c r="F318" s="22">
        <v>7.35</v>
      </c>
      <c r="G318" s="23">
        <f t="shared" si="21"/>
        <v>1.6597510373443924E-2</v>
      </c>
      <c r="H318" s="22"/>
      <c r="I318" s="25">
        <v>42661</v>
      </c>
      <c r="J318" s="22">
        <v>6.86</v>
      </c>
      <c r="K318" s="24">
        <f t="shared" si="18"/>
        <v>4.5731707317073322E-2</v>
      </c>
      <c r="O318" s="23">
        <f t="shared" si="19"/>
        <v>3.9613525958911149E-2</v>
      </c>
    </row>
    <row r="319" spans="1:15" s="21" customFormat="1" ht="18.75" x14ac:dyDescent="0.3">
      <c r="A319" s="25">
        <v>42660</v>
      </c>
      <c r="B319" s="26">
        <v>62696.11</v>
      </c>
      <c r="C319" s="23">
        <f t="shared" si="22"/>
        <v>1.503855928759612E-2</v>
      </c>
      <c r="D319" s="23">
        <v>-5.5020632737274866E-3</v>
      </c>
      <c r="E319" s="25">
        <v>42660</v>
      </c>
      <c r="F319" s="22">
        <v>7.23</v>
      </c>
      <c r="G319" s="23">
        <f t="shared" si="21"/>
        <v>-5.5020632737274866E-3</v>
      </c>
      <c r="H319" s="22"/>
      <c r="I319" s="25">
        <v>42660</v>
      </c>
      <c r="J319" s="22">
        <v>6.56</v>
      </c>
      <c r="K319" s="24">
        <f t="shared" ref="K319:K377" si="23">J319/J320-1</f>
        <v>-3.0395136778116338E-3</v>
      </c>
      <c r="O319" s="23">
        <f t="shared" si="19"/>
        <v>-3.5566490929539634E-3</v>
      </c>
    </row>
    <row r="320" spans="1:15" s="21" customFormat="1" ht="18.75" x14ac:dyDescent="0.3">
      <c r="A320" s="25">
        <v>42657</v>
      </c>
      <c r="B320" s="26">
        <v>61767.22</v>
      </c>
      <c r="C320" s="23">
        <f t="shared" si="22"/>
        <v>1.0612812012321005E-2</v>
      </c>
      <c r="D320" s="23">
        <v>7.7037037037037015E-2</v>
      </c>
      <c r="E320" s="25">
        <v>42657</v>
      </c>
      <c r="F320" s="22">
        <v>7.27</v>
      </c>
      <c r="G320" s="23">
        <f t="shared" si="21"/>
        <v>7.7037037037037015E-2</v>
      </c>
      <c r="H320" s="22"/>
      <c r="I320" s="25">
        <v>42657</v>
      </c>
      <c r="J320" s="22">
        <v>6.58</v>
      </c>
      <c r="K320" s="24">
        <f t="shared" si="23"/>
        <v>9.2024539877302303E-3</v>
      </c>
      <c r="O320" s="23">
        <f t="shared" si="19"/>
        <v>2.3447716428084655E-2</v>
      </c>
    </row>
    <row r="321" spans="1:15" s="21" customFormat="1" ht="18.75" x14ac:dyDescent="0.3">
      <c r="A321" s="25">
        <v>42656</v>
      </c>
      <c r="B321" s="26">
        <v>61118.58</v>
      </c>
      <c r="C321" s="23">
        <f t="shared" si="22"/>
        <v>1.5851699022564336E-3</v>
      </c>
      <c r="D321" s="23">
        <v>1.3513513513513598E-2</v>
      </c>
      <c r="E321" s="25">
        <v>42656</v>
      </c>
      <c r="F321" s="22">
        <v>6.75</v>
      </c>
      <c r="G321" s="23">
        <f t="shared" si="21"/>
        <v>1.3513513513513598E-2</v>
      </c>
      <c r="H321" s="22"/>
      <c r="I321" s="25">
        <v>42656</v>
      </c>
      <c r="J321" s="22">
        <v>6.52</v>
      </c>
      <c r="K321" s="24">
        <f t="shared" si="23"/>
        <v>0</v>
      </c>
      <c r="O321" s="23">
        <f t="shared" si="19"/>
        <v>2.8378378378378553E-3</v>
      </c>
    </row>
    <row r="322" spans="1:15" s="21" customFormat="1" ht="18.75" x14ac:dyDescent="0.3">
      <c r="A322" s="25">
        <v>42654</v>
      </c>
      <c r="B322" s="26">
        <v>61021.85</v>
      </c>
      <c r="C322" s="23">
        <f t="shared" si="22"/>
        <v>-1.0483176697017815E-2</v>
      </c>
      <c r="D322" s="23">
        <v>-3.8961038961038863E-2</v>
      </c>
      <c r="E322" s="25">
        <v>42654</v>
      </c>
      <c r="F322" s="22">
        <v>6.66</v>
      </c>
      <c r="G322" s="23">
        <f t="shared" si="21"/>
        <v>-3.8961038961038863E-2</v>
      </c>
      <c r="H322" s="22"/>
      <c r="I322" s="25">
        <v>42654</v>
      </c>
      <c r="J322" s="22">
        <v>6.52</v>
      </c>
      <c r="K322" s="24">
        <f t="shared" si="23"/>
        <v>6.1889250814332275E-2</v>
      </c>
      <c r="O322" s="23">
        <f t="shared" si="19"/>
        <v>4.0710689961504343E-2</v>
      </c>
    </row>
    <row r="323" spans="1:15" s="21" customFormat="1" ht="18.75" x14ac:dyDescent="0.3">
      <c r="A323" s="25">
        <v>42653</v>
      </c>
      <c r="B323" s="26">
        <v>61668.33</v>
      </c>
      <c r="C323" s="23">
        <f t="shared" si="22"/>
        <v>9.153319201204102E-3</v>
      </c>
      <c r="D323" s="23">
        <v>1.6129032258064502E-2</v>
      </c>
      <c r="E323" s="25">
        <v>42653</v>
      </c>
      <c r="F323" s="22">
        <v>6.93</v>
      </c>
      <c r="G323" s="23">
        <f t="shared" si="21"/>
        <v>1.6129032258064502E-2</v>
      </c>
      <c r="H323" s="22"/>
      <c r="I323" s="25">
        <v>42653</v>
      </c>
      <c r="J323" s="22">
        <v>6.14</v>
      </c>
      <c r="K323" s="24">
        <f t="shared" si="23"/>
        <v>-8.0775444264944429E-3</v>
      </c>
      <c r="O323" s="23">
        <f t="shared" si="19"/>
        <v>-2.9941633227370647E-3</v>
      </c>
    </row>
    <row r="324" spans="1:15" s="21" customFormat="1" ht="18.75" x14ac:dyDescent="0.3">
      <c r="A324" s="25">
        <v>42650</v>
      </c>
      <c r="B324" s="26">
        <v>61108.98</v>
      </c>
      <c r="C324" s="23">
        <f t="shared" si="22"/>
        <v>7.6633823756386832E-3</v>
      </c>
      <c r="D324" s="23">
        <v>1.488095238095255E-2</v>
      </c>
      <c r="E324" s="25">
        <v>42650</v>
      </c>
      <c r="F324" s="22">
        <v>6.82</v>
      </c>
      <c r="G324" s="23">
        <f t="shared" si="21"/>
        <v>1.488095238095255E-2</v>
      </c>
      <c r="H324" s="22"/>
      <c r="I324" s="25">
        <v>42650</v>
      </c>
      <c r="J324" s="22">
        <v>6.19</v>
      </c>
      <c r="K324" s="24">
        <f t="shared" si="23"/>
        <v>1.6181229773464256E-3</v>
      </c>
      <c r="O324" s="23">
        <f t="shared" si="19"/>
        <v>4.4033171521037119E-3</v>
      </c>
    </row>
    <row r="325" spans="1:15" s="21" customFormat="1" ht="18.75" x14ac:dyDescent="0.3">
      <c r="A325" s="25">
        <v>42649</v>
      </c>
      <c r="B325" s="26">
        <v>60644.24</v>
      </c>
      <c r="C325" s="23">
        <f t="shared" si="22"/>
        <v>6.4709031747753887E-3</v>
      </c>
      <c r="D325" s="23">
        <v>1.0526315789473495E-2</v>
      </c>
      <c r="E325" s="25">
        <v>42649</v>
      </c>
      <c r="F325" s="22">
        <v>6.72</v>
      </c>
      <c r="G325" s="23">
        <f t="shared" si="21"/>
        <v>1.0526315789473495E-2</v>
      </c>
      <c r="H325" s="22"/>
      <c r="I325" s="25">
        <v>42649</v>
      </c>
      <c r="J325" s="22">
        <v>6.18</v>
      </c>
      <c r="K325" s="24">
        <f t="shared" si="23"/>
        <v>1.6207455429497752E-3</v>
      </c>
      <c r="O325" s="23">
        <f t="shared" ref="O325:O377" si="24">0.21*G325+0.79*K325</f>
        <v>3.4909152947197562E-3</v>
      </c>
    </row>
    <row r="326" spans="1:15" s="21" customFormat="1" ht="18.75" x14ac:dyDescent="0.3">
      <c r="A326" s="25">
        <v>42648</v>
      </c>
      <c r="B326" s="26">
        <v>60254.34</v>
      </c>
      <c r="C326" s="23">
        <f t="shared" si="22"/>
        <v>1.5421669610475197E-2</v>
      </c>
      <c r="D326" s="23">
        <v>7.5757575757577911E-3</v>
      </c>
      <c r="E326" s="25">
        <v>42648</v>
      </c>
      <c r="F326" s="22">
        <v>6.65</v>
      </c>
      <c r="G326" s="23">
        <f t="shared" si="21"/>
        <v>7.5757575757577911E-3</v>
      </c>
      <c r="H326" s="22"/>
      <c r="I326" s="25">
        <v>42648</v>
      </c>
      <c r="J326" s="22">
        <v>6.17</v>
      </c>
      <c r="K326" s="24">
        <f t="shared" si="23"/>
        <v>-1.6181229773462036E-3</v>
      </c>
      <c r="O326" s="23">
        <f t="shared" si="24"/>
        <v>3.1259193880563509E-4</v>
      </c>
    </row>
    <row r="327" spans="1:15" s="21" customFormat="1" ht="18.75" x14ac:dyDescent="0.3">
      <c r="A327" s="25">
        <v>42647</v>
      </c>
      <c r="B327" s="26">
        <v>59339.23</v>
      </c>
      <c r="C327" s="23">
        <f t="shared" si="22"/>
        <v>-2.0517570860878465E-3</v>
      </c>
      <c r="D327" s="23">
        <v>3.6106750392464582E-2</v>
      </c>
      <c r="E327" s="25">
        <v>42647</v>
      </c>
      <c r="F327" s="22">
        <v>6.6</v>
      </c>
      <c r="G327" s="23">
        <f t="shared" si="21"/>
        <v>3.6106750392464582E-2</v>
      </c>
      <c r="H327" s="22"/>
      <c r="I327" s="25">
        <v>42647</v>
      </c>
      <c r="J327" s="22">
        <v>6.18</v>
      </c>
      <c r="K327" s="24">
        <f t="shared" si="23"/>
        <v>-1.748807631160576E-2</v>
      </c>
      <c r="O327" s="23">
        <f t="shared" si="24"/>
        <v>-6.2331627037509893E-3</v>
      </c>
    </row>
    <row r="328" spans="1:15" s="21" customFormat="1" ht="18.75" x14ac:dyDescent="0.3">
      <c r="A328" s="25">
        <v>42646</v>
      </c>
      <c r="B328" s="26">
        <v>59461.23</v>
      </c>
      <c r="C328" s="23">
        <f t="shared" si="22"/>
        <v>1.8746535930803443E-2</v>
      </c>
      <c r="D328" s="23">
        <v>2.0833333333333259E-2</v>
      </c>
      <c r="E328" s="25">
        <v>42646</v>
      </c>
      <c r="F328" s="22">
        <v>6.37</v>
      </c>
      <c r="G328" s="23">
        <f t="shared" si="21"/>
        <v>2.0833333333333259E-2</v>
      </c>
      <c r="H328" s="22"/>
      <c r="I328" s="25">
        <v>42646</v>
      </c>
      <c r="J328" s="22">
        <v>6.29</v>
      </c>
      <c r="K328" s="24">
        <f t="shared" si="23"/>
        <v>-4.746835443038E-3</v>
      </c>
      <c r="O328" s="23">
        <f t="shared" si="24"/>
        <v>6.2499999999996369E-4</v>
      </c>
    </row>
    <row r="329" spans="1:15" s="21" customFormat="1" ht="18.75" x14ac:dyDescent="0.3">
      <c r="A329" s="25">
        <v>42643</v>
      </c>
      <c r="B329" s="26">
        <v>58367.05</v>
      </c>
      <c r="C329" s="23">
        <f t="shared" si="22"/>
        <v>2.8243083143841829E-4</v>
      </c>
      <c r="D329" s="23">
        <v>-7.9491255961844365E-3</v>
      </c>
      <c r="E329" s="25">
        <v>42643</v>
      </c>
      <c r="F329" s="22">
        <v>6.24</v>
      </c>
      <c r="G329" s="23">
        <f t="shared" si="21"/>
        <v>-7.9491255961844365E-3</v>
      </c>
      <c r="H329" s="22"/>
      <c r="I329" s="25">
        <v>42643</v>
      </c>
      <c r="J329" s="22">
        <v>6.32</v>
      </c>
      <c r="K329" s="24">
        <f t="shared" si="23"/>
        <v>1.6077170418006492E-2</v>
      </c>
      <c r="O329" s="23">
        <f t="shared" si="24"/>
        <v>1.1031648255026397E-2</v>
      </c>
    </row>
    <row r="330" spans="1:15" s="21" customFormat="1" ht="18.75" x14ac:dyDescent="0.3">
      <c r="A330" s="25">
        <v>42642</v>
      </c>
      <c r="B330" s="26">
        <v>58350.57</v>
      </c>
      <c r="C330" s="23">
        <f t="shared" si="22"/>
        <v>-1.6935169066124467E-2</v>
      </c>
      <c r="D330" s="23">
        <v>-3.230769230769226E-2</v>
      </c>
      <c r="E330" s="25">
        <v>42642</v>
      </c>
      <c r="F330" s="22">
        <v>6.29</v>
      </c>
      <c r="G330" s="23">
        <f t="shared" si="21"/>
        <v>-3.230769230769226E-2</v>
      </c>
      <c r="H330" s="22"/>
      <c r="I330" s="25">
        <v>42642</v>
      </c>
      <c r="J330" s="22">
        <v>6.22</v>
      </c>
      <c r="K330" s="24">
        <f t="shared" si="23"/>
        <v>-1.426307448494446E-2</v>
      </c>
      <c r="O330" s="23">
        <f t="shared" si="24"/>
        <v>-1.8052444227721499E-2</v>
      </c>
    </row>
    <row r="331" spans="1:15" s="21" customFormat="1" ht="18.75" x14ac:dyDescent="0.3">
      <c r="A331" s="25">
        <v>42641</v>
      </c>
      <c r="B331" s="26">
        <v>59355.77</v>
      </c>
      <c r="C331" s="23">
        <f t="shared" si="22"/>
        <v>1.6670751795615502E-2</v>
      </c>
      <c r="D331" s="23">
        <v>2.2012578616352085E-2</v>
      </c>
      <c r="E331" s="25">
        <v>42641</v>
      </c>
      <c r="F331" s="22">
        <v>6.5</v>
      </c>
      <c r="G331" s="23">
        <f t="shared" si="21"/>
        <v>2.2012578616352085E-2</v>
      </c>
      <c r="H331" s="22"/>
      <c r="I331" s="25">
        <v>42641</v>
      </c>
      <c r="J331" s="22">
        <v>6.31</v>
      </c>
      <c r="K331" s="24">
        <f t="shared" si="23"/>
        <v>2.2690437601296631E-2</v>
      </c>
      <c r="O331" s="23">
        <f t="shared" si="24"/>
        <v>2.2548087214458279E-2</v>
      </c>
    </row>
    <row r="332" spans="1:15" s="21" customFormat="1" ht="18.75" x14ac:dyDescent="0.3">
      <c r="A332" s="25">
        <v>42640</v>
      </c>
      <c r="B332" s="26">
        <v>58382.49</v>
      </c>
      <c r="C332" s="23">
        <f t="shared" si="22"/>
        <v>5.6664943544346702E-3</v>
      </c>
      <c r="D332" s="23">
        <v>-9.3457943925232545E-3</v>
      </c>
      <c r="E332" s="25">
        <v>42640</v>
      </c>
      <c r="F332" s="22">
        <v>6.36</v>
      </c>
      <c r="G332" s="23">
        <f t="shared" si="21"/>
        <v>-9.3457943925232545E-3</v>
      </c>
      <c r="H332" s="22"/>
      <c r="I332" s="25">
        <v>42640</v>
      </c>
      <c r="J332" s="22">
        <v>6.17</v>
      </c>
      <c r="K332" s="24">
        <f t="shared" si="23"/>
        <v>1.6233766233766378E-3</v>
      </c>
      <c r="O332" s="23">
        <f t="shared" si="24"/>
        <v>-6.8014928996233941E-4</v>
      </c>
    </row>
    <row r="333" spans="1:15" s="21" customFormat="1" ht="18.75" x14ac:dyDescent="0.3">
      <c r="A333" s="25">
        <v>42639</v>
      </c>
      <c r="B333" s="26">
        <v>58053.53</v>
      </c>
      <c r="C333" s="23">
        <f t="shared" si="22"/>
        <v>-1.0962570489122081E-2</v>
      </c>
      <c r="D333" s="23">
        <v>-4.6062407132243743E-2</v>
      </c>
      <c r="E333" s="25">
        <v>42639</v>
      </c>
      <c r="F333" s="22">
        <v>6.42</v>
      </c>
      <c r="G333" s="23">
        <f t="shared" si="21"/>
        <v>-4.6062407132243743E-2</v>
      </c>
      <c r="H333" s="22"/>
      <c r="I333" s="25">
        <v>42639</v>
      </c>
      <c r="J333" s="22">
        <v>6.16</v>
      </c>
      <c r="K333" s="24">
        <f t="shared" si="23"/>
        <v>-2.0667726550079424E-2</v>
      </c>
      <c r="O333" s="23">
        <f t="shared" si="24"/>
        <v>-2.600060947233393E-2</v>
      </c>
    </row>
    <row r="334" spans="1:15" s="21" customFormat="1" ht="18.75" x14ac:dyDescent="0.3">
      <c r="A334" s="25">
        <v>42636</v>
      </c>
      <c r="B334" s="26">
        <v>58697</v>
      </c>
      <c r="C334" s="23">
        <f t="shared" si="22"/>
        <v>-5.0372774123272901E-3</v>
      </c>
      <c r="D334" s="23">
        <v>-1.3196480938416411E-2</v>
      </c>
      <c r="E334" s="25">
        <v>42636</v>
      </c>
      <c r="F334" s="22">
        <v>6.73</v>
      </c>
      <c r="G334" s="23">
        <f t="shared" si="21"/>
        <v>-1.3196480938416411E-2</v>
      </c>
      <c r="H334" s="22"/>
      <c r="I334" s="25">
        <v>42636</v>
      </c>
      <c r="J334" s="22">
        <v>6.29</v>
      </c>
      <c r="K334" s="24">
        <f t="shared" si="23"/>
        <v>1.5923566878981443E-3</v>
      </c>
      <c r="O334" s="23">
        <f t="shared" si="24"/>
        <v>-1.5132992136279121E-3</v>
      </c>
    </row>
    <row r="335" spans="1:15" s="21" customFormat="1" ht="18.75" x14ac:dyDescent="0.3">
      <c r="A335" s="25">
        <v>42635</v>
      </c>
      <c r="B335" s="26">
        <v>58994.17</v>
      </c>
      <c r="C335" s="23">
        <f t="shared" si="22"/>
        <v>1.0279323600813184E-2</v>
      </c>
      <c r="D335" s="23">
        <v>8.4260731319554916E-2</v>
      </c>
      <c r="E335" s="25">
        <v>42635</v>
      </c>
      <c r="F335" s="22">
        <v>6.82</v>
      </c>
      <c r="G335" s="23">
        <f t="shared" si="21"/>
        <v>8.4260731319554916E-2</v>
      </c>
      <c r="H335" s="22"/>
      <c r="I335" s="25">
        <v>42635</v>
      </c>
      <c r="J335" s="22">
        <v>6.28</v>
      </c>
      <c r="K335" s="24">
        <f t="shared" si="23"/>
        <v>1.6181229773462924E-2</v>
      </c>
      <c r="O335" s="23">
        <f t="shared" si="24"/>
        <v>3.0477925098142244E-2</v>
      </c>
    </row>
    <row r="336" spans="1:15" s="21" customFormat="1" ht="18.75" x14ac:dyDescent="0.3">
      <c r="A336" s="25">
        <v>42634</v>
      </c>
      <c r="B336" s="26">
        <v>58393.919999999998</v>
      </c>
      <c r="C336" s="23">
        <f t="shared" si="22"/>
        <v>1.138725858842049E-2</v>
      </c>
      <c r="D336" s="23">
        <v>7.3378839590443556E-2</v>
      </c>
      <c r="E336" s="25">
        <v>42634</v>
      </c>
      <c r="F336" s="22">
        <v>6.29</v>
      </c>
      <c r="G336" s="23">
        <f t="shared" si="21"/>
        <v>7.3378839590443556E-2</v>
      </c>
      <c r="H336" s="22"/>
      <c r="I336" s="25">
        <v>42634</v>
      </c>
      <c r="J336" s="22">
        <v>6.18</v>
      </c>
      <c r="K336" s="24">
        <f t="shared" si="23"/>
        <v>-1.2779552715655007E-2</v>
      </c>
      <c r="O336" s="23">
        <f t="shared" si="24"/>
        <v>5.3137096686256911E-3</v>
      </c>
    </row>
    <row r="337" spans="1:15" s="21" customFormat="1" ht="18.75" x14ac:dyDescent="0.3">
      <c r="A337" s="25">
        <v>42633</v>
      </c>
      <c r="B337" s="26">
        <v>57736.46</v>
      </c>
      <c r="C337" s="23">
        <f t="shared" si="22"/>
        <v>6.7319519068576028E-3</v>
      </c>
      <c r="D337" s="23">
        <v>-2.006688963210701E-2</v>
      </c>
      <c r="E337" s="25">
        <v>42633</v>
      </c>
      <c r="F337" s="22">
        <v>5.86</v>
      </c>
      <c r="G337" s="23">
        <f t="shared" si="21"/>
        <v>-2.006688963210701E-2</v>
      </c>
      <c r="H337" s="22"/>
      <c r="I337" s="25">
        <v>42633</v>
      </c>
      <c r="J337" s="22">
        <v>6.26</v>
      </c>
      <c r="K337" s="24">
        <f t="shared" si="23"/>
        <v>-4.8632218844984809E-2</v>
      </c>
      <c r="O337" s="23">
        <f t="shared" si="24"/>
        <v>-4.2633499710280472E-2</v>
      </c>
    </row>
    <row r="338" spans="1:15" s="21" customFormat="1" ht="18.75" x14ac:dyDescent="0.3">
      <c r="A338" s="25">
        <v>42632</v>
      </c>
      <c r="B338" s="26">
        <v>57350.38</v>
      </c>
      <c r="C338" s="23">
        <f t="shared" si="22"/>
        <v>4.7410851061742143E-3</v>
      </c>
      <c r="D338" s="23">
        <v>-8.2918739635157168E-3</v>
      </c>
      <c r="E338" s="25">
        <v>42632</v>
      </c>
      <c r="F338" s="22">
        <v>5.98</v>
      </c>
      <c r="G338" s="23">
        <f t="shared" si="21"/>
        <v>-8.2918739635157168E-3</v>
      </c>
      <c r="H338" s="22"/>
      <c r="I338" s="25">
        <v>42632</v>
      </c>
      <c r="J338" s="22">
        <v>6.58</v>
      </c>
      <c r="K338" s="24">
        <f t="shared" si="23"/>
        <v>-3.0303030303029388E-3</v>
      </c>
      <c r="O338" s="23">
        <f t="shared" si="24"/>
        <v>-4.1352329262776223E-3</v>
      </c>
    </row>
    <row r="339" spans="1:15" s="21" customFormat="1" ht="18.75" x14ac:dyDescent="0.3">
      <c r="A339" s="25">
        <v>42629</v>
      </c>
      <c r="B339" s="26">
        <v>57079.76</v>
      </c>
      <c r="C339" s="23">
        <f t="shared" si="22"/>
        <v>-1.4328048822395023E-2</v>
      </c>
      <c r="D339" s="23">
        <v>-6.944444444444442E-2</v>
      </c>
      <c r="E339" s="25">
        <v>42629</v>
      </c>
      <c r="F339" s="22">
        <v>6.03</v>
      </c>
      <c r="G339" s="23">
        <f t="shared" si="21"/>
        <v>-6.944444444444442E-2</v>
      </c>
      <c r="H339" s="22"/>
      <c r="I339" s="25">
        <v>42629</v>
      </c>
      <c r="J339" s="22">
        <v>6.6</v>
      </c>
      <c r="K339" s="24">
        <f t="shared" si="23"/>
        <v>-9.009009009009139E-3</v>
      </c>
      <c r="O339" s="23">
        <f t="shared" si="24"/>
        <v>-2.1700450450450548E-2</v>
      </c>
    </row>
    <row r="340" spans="1:15" s="21" customFormat="1" ht="18.75" x14ac:dyDescent="0.3">
      <c r="A340" s="25">
        <v>42628</v>
      </c>
      <c r="B340" s="26">
        <v>57909.49</v>
      </c>
      <c r="C340" s="23">
        <f t="shared" si="22"/>
        <v>1.4897266816054744E-2</v>
      </c>
      <c r="D340" s="23">
        <v>1.4084507042253724E-2</v>
      </c>
      <c r="E340" s="25">
        <v>42628</v>
      </c>
      <c r="F340" s="22">
        <v>6.48</v>
      </c>
      <c r="G340" s="23">
        <f t="shared" si="21"/>
        <v>1.4084507042253724E-2</v>
      </c>
      <c r="H340" s="22"/>
      <c r="I340" s="25">
        <v>42628</v>
      </c>
      <c r="J340" s="22">
        <v>6.66</v>
      </c>
      <c r="K340" s="24">
        <f t="shared" si="23"/>
        <v>6.0422960725075026E-3</v>
      </c>
      <c r="O340" s="23">
        <f t="shared" si="24"/>
        <v>7.7311603761542093E-3</v>
      </c>
    </row>
    <row r="341" spans="1:15" s="21" customFormat="1" ht="18.75" x14ac:dyDescent="0.3">
      <c r="A341" s="25">
        <v>42627</v>
      </c>
      <c r="B341" s="26">
        <v>57059.46</v>
      </c>
      <c r="C341" s="23">
        <f t="shared" si="22"/>
        <v>4.2007526473153423E-3</v>
      </c>
      <c r="D341" s="23">
        <v>-1.3888888888888951E-2</v>
      </c>
      <c r="E341" s="25">
        <v>42627</v>
      </c>
      <c r="F341" s="22">
        <v>6.39</v>
      </c>
      <c r="G341" s="23">
        <f t="shared" si="21"/>
        <v>-1.3888888888888951E-2</v>
      </c>
      <c r="H341" s="22"/>
      <c r="I341" s="25">
        <v>42627</v>
      </c>
      <c r="J341" s="22">
        <v>6.62</v>
      </c>
      <c r="K341" s="24">
        <f t="shared" si="23"/>
        <v>-7.496251874062887E-3</v>
      </c>
      <c r="O341" s="23">
        <f t="shared" si="24"/>
        <v>-8.8387056471763599E-3</v>
      </c>
    </row>
    <row r="342" spans="1:15" s="21" customFormat="1" ht="18.75" x14ac:dyDescent="0.3">
      <c r="A342" s="25">
        <v>42626</v>
      </c>
      <c r="B342" s="26">
        <v>56820.77</v>
      </c>
      <c r="C342" s="23">
        <f t="shared" si="22"/>
        <v>-3.013239827665648E-2</v>
      </c>
      <c r="D342" s="23">
        <v>-5.5393586005830886E-2</v>
      </c>
      <c r="E342" s="25">
        <v>42626</v>
      </c>
      <c r="F342" s="22">
        <v>6.48</v>
      </c>
      <c r="G342" s="23">
        <f t="shared" si="21"/>
        <v>-5.5393586005830886E-2</v>
      </c>
      <c r="H342" s="22"/>
      <c r="I342" s="25">
        <v>42626</v>
      </c>
      <c r="J342" s="22">
        <v>6.67</v>
      </c>
      <c r="K342" s="24">
        <f t="shared" si="23"/>
        <v>-3.6127167630057855E-2</v>
      </c>
      <c r="O342" s="23">
        <f t="shared" si="24"/>
        <v>-4.0173115488970193E-2</v>
      </c>
    </row>
    <row r="343" spans="1:15" s="21" customFormat="1" ht="18.75" x14ac:dyDescent="0.3">
      <c r="A343" s="25">
        <v>42625</v>
      </c>
      <c r="B343" s="26">
        <v>58586.11</v>
      </c>
      <c r="C343" s="23">
        <f t="shared" si="22"/>
        <v>1.0110047064012084E-2</v>
      </c>
      <c r="D343" s="23">
        <v>-2.6950354609929006E-2</v>
      </c>
      <c r="E343" s="25">
        <v>42625</v>
      </c>
      <c r="F343" s="22">
        <v>6.86</v>
      </c>
      <c r="G343" s="23">
        <f t="shared" si="21"/>
        <v>-2.6950354609929006E-2</v>
      </c>
      <c r="H343" s="22"/>
      <c r="I343" s="25">
        <v>42625</v>
      </c>
      <c r="J343" s="22">
        <v>6.92</v>
      </c>
      <c r="K343" s="24">
        <f t="shared" si="23"/>
        <v>-5.7471264367816577E-3</v>
      </c>
      <c r="O343" s="23">
        <f t="shared" si="24"/>
        <v>-1.0199804353142602E-2</v>
      </c>
    </row>
    <row r="344" spans="1:15" s="21" customFormat="1" ht="18.75" x14ac:dyDescent="0.3">
      <c r="A344" s="25">
        <v>42622</v>
      </c>
      <c r="B344" s="26">
        <v>57999.73</v>
      </c>
      <c r="C344" s="23">
        <f t="shared" si="22"/>
        <v>-3.7055761039958113E-2</v>
      </c>
      <c r="D344" s="23">
        <v>-8.203125E-2</v>
      </c>
      <c r="E344" s="25">
        <v>42622</v>
      </c>
      <c r="F344" s="22">
        <v>7.05</v>
      </c>
      <c r="G344" s="23">
        <f t="shared" si="21"/>
        <v>-8.203125E-2</v>
      </c>
      <c r="H344" s="22"/>
      <c r="I344" s="25">
        <v>42622</v>
      </c>
      <c r="J344" s="22">
        <v>6.96</v>
      </c>
      <c r="K344" s="24">
        <f t="shared" si="23"/>
        <v>-4.6575342465753455E-2</v>
      </c>
      <c r="O344" s="23">
        <f t="shared" si="24"/>
        <v>-5.4021083047945229E-2</v>
      </c>
    </row>
    <row r="345" spans="1:15" s="21" customFormat="1" ht="18.75" x14ac:dyDescent="0.3">
      <c r="A345" s="25">
        <v>42621</v>
      </c>
      <c r="B345" s="26">
        <v>60231.66</v>
      </c>
      <c r="C345" s="23">
        <f t="shared" si="22"/>
        <v>1.6999992017221466E-3</v>
      </c>
      <c r="D345" s="23">
        <v>8.0168776371307926E-2</v>
      </c>
      <c r="E345" s="25">
        <v>42621</v>
      </c>
      <c r="F345" s="22">
        <v>7.68</v>
      </c>
      <c r="G345" s="23">
        <f t="shared" si="21"/>
        <v>8.0168776371307926E-2</v>
      </c>
      <c r="H345" s="22"/>
      <c r="I345" s="25">
        <v>42621</v>
      </c>
      <c r="J345" s="22">
        <v>7.3</v>
      </c>
      <c r="K345" s="24">
        <f t="shared" si="23"/>
        <v>1.37174211248281E-3</v>
      </c>
      <c r="O345" s="23">
        <f t="shared" si="24"/>
        <v>1.7919119306836085E-2</v>
      </c>
    </row>
    <row r="346" spans="1:15" s="21" customFormat="1" ht="18.75" x14ac:dyDescent="0.3">
      <c r="A346" s="25">
        <v>42619</v>
      </c>
      <c r="B346" s="26">
        <v>60129.440000000002</v>
      </c>
      <c r="C346" s="23">
        <f t="shared" si="22"/>
        <v>9.4533254855007076E-3</v>
      </c>
      <c r="D346" s="23">
        <v>-5.5944055944056048E-3</v>
      </c>
      <c r="E346" s="25">
        <v>42619</v>
      </c>
      <c r="F346" s="22">
        <v>7.11</v>
      </c>
      <c r="G346" s="23">
        <f t="shared" si="21"/>
        <v>-5.5944055944056048E-3</v>
      </c>
      <c r="H346" s="22"/>
      <c r="I346" s="25">
        <v>42619</v>
      </c>
      <c r="J346" s="22">
        <v>7.29</v>
      </c>
      <c r="K346" s="24">
        <f t="shared" si="23"/>
        <v>0</v>
      </c>
      <c r="O346" s="23">
        <f t="shared" si="24"/>
        <v>-1.1748251748251769E-3</v>
      </c>
    </row>
    <row r="347" spans="1:15" s="21" customFormat="1" ht="18.75" x14ac:dyDescent="0.3">
      <c r="A347" s="25">
        <v>42618</v>
      </c>
      <c r="B347" s="26">
        <v>59566.34</v>
      </c>
      <c r="C347" s="23">
        <f t="shared" si="22"/>
        <v>-8.3970182701409435E-4</v>
      </c>
      <c r="D347" s="23">
        <v>3.9244186046511587E-2</v>
      </c>
      <c r="E347" s="25">
        <v>42618</v>
      </c>
      <c r="F347" s="22">
        <v>7.15</v>
      </c>
      <c r="G347" s="23">
        <f t="shared" si="21"/>
        <v>3.9244186046511587E-2</v>
      </c>
      <c r="H347" s="22"/>
      <c r="I347" s="25">
        <v>42618</v>
      </c>
      <c r="J347" s="22">
        <v>7.29</v>
      </c>
      <c r="K347" s="24">
        <f t="shared" si="23"/>
        <v>1.1095700416088761E-2</v>
      </c>
      <c r="O347" s="23">
        <f t="shared" si="24"/>
        <v>1.7006882398477554E-2</v>
      </c>
    </row>
    <row r="348" spans="1:15" s="21" customFormat="1" ht="18.75" x14ac:dyDescent="0.3">
      <c r="A348" s="25">
        <v>42615</v>
      </c>
      <c r="B348" s="26">
        <v>59616.4</v>
      </c>
      <c r="C348" s="23">
        <f t="shared" si="22"/>
        <v>2.3698804885683877E-2</v>
      </c>
      <c r="D348" s="23">
        <v>9.033280507131547E-2</v>
      </c>
      <c r="E348" s="25">
        <v>42615</v>
      </c>
      <c r="F348" s="22">
        <v>6.88</v>
      </c>
      <c r="G348" s="23">
        <f t="shared" si="21"/>
        <v>9.033280507131547E-2</v>
      </c>
      <c r="H348" s="22"/>
      <c r="I348" s="25">
        <v>42615</v>
      </c>
      <c r="J348" s="22">
        <v>7.21</v>
      </c>
      <c r="K348" s="24">
        <f t="shared" si="23"/>
        <v>1.5492957746478853E-2</v>
      </c>
      <c r="O348" s="23">
        <f t="shared" si="24"/>
        <v>3.120932568469454E-2</v>
      </c>
    </row>
    <row r="349" spans="1:15" s="21" customFormat="1" ht="18.75" x14ac:dyDescent="0.3">
      <c r="A349" s="25">
        <v>42614</v>
      </c>
      <c r="B349" s="26">
        <v>58236.27</v>
      </c>
      <c r="C349" s="23">
        <f t="shared" si="22"/>
        <v>5.7884900652163118E-3</v>
      </c>
      <c r="D349" s="23">
        <v>-3.1595576619274368E-3</v>
      </c>
      <c r="E349" s="25">
        <v>42614</v>
      </c>
      <c r="F349" s="22">
        <v>6.31</v>
      </c>
      <c r="G349" s="23">
        <f t="shared" ref="G349:G377" si="25">F349/F350-1</f>
        <v>-3.1595576619274368E-3</v>
      </c>
      <c r="H349" s="22"/>
      <c r="I349" s="25">
        <v>42614</v>
      </c>
      <c r="J349" s="22">
        <v>7.1</v>
      </c>
      <c r="K349" s="24">
        <f t="shared" si="23"/>
        <v>-1.3888888888888951E-2</v>
      </c>
      <c r="O349" s="23">
        <f t="shared" si="24"/>
        <v>-1.1635729331227035E-2</v>
      </c>
    </row>
    <row r="350" spans="1:15" s="21" customFormat="1" ht="18.75" x14ac:dyDescent="0.3">
      <c r="A350" s="25">
        <v>42613</v>
      </c>
      <c r="B350" s="26">
        <v>57901.11</v>
      </c>
      <c r="C350" s="23">
        <f t="shared" si="22"/>
        <v>-1.1511825267321973E-2</v>
      </c>
      <c r="D350" s="23">
        <v>6.3593004769475492E-3</v>
      </c>
      <c r="E350" s="25">
        <v>42613</v>
      </c>
      <c r="F350" s="22">
        <v>6.33</v>
      </c>
      <c r="G350" s="23">
        <f t="shared" si="25"/>
        <v>6.3593004769475492E-3</v>
      </c>
      <c r="H350" s="22"/>
      <c r="I350" s="25">
        <v>42613</v>
      </c>
      <c r="J350" s="22">
        <v>7.2</v>
      </c>
      <c r="K350" s="24">
        <f t="shared" si="23"/>
        <v>1.6949152542372836E-2</v>
      </c>
      <c r="O350" s="23">
        <f t="shared" si="24"/>
        <v>1.4725283608633526E-2</v>
      </c>
    </row>
    <row r="351" spans="1:15" s="21" customFormat="1" ht="18.75" x14ac:dyDescent="0.3">
      <c r="A351" s="25">
        <v>42612</v>
      </c>
      <c r="B351" s="26">
        <v>58575.42</v>
      </c>
      <c r="C351" s="23">
        <f t="shared" si="22"/>
        <v>-5.9665189056068435E-4</v>
      </c>
      <c r="D351" s="23">
        <v>3.1897926634769647E-3</v>
      </c>
      <c r="E351" s="25">
        <v>42612</v>
      </c>
      <c r="F351" s="22">
        <v>6.29</v>
      </c>
      <c r="G351" s="23">
        <f t="shared" si="25"/>
        <v>3.1897926634769647E-3</v>
      </c>
      <c r="H351" s="22"/>
      <c r="I351" s="25">
        <v>42612</v>
      </c>
      <c r="J351" s="22">
        <v>7.08</v>
      </c>
      <c r="K351" s="24">
        <f t="shared" si="23"/>
        <v>-1.5299026425591111E-2</v>
      </c>
      <c r="O351" s="23">
        <f t="shared" si="24"/>
        <v>-1.1416374416886817E-2</v>
      </c>
    </row>
    <row r="352" spans="1:15" s="21" customFormat="1" ht="18.75" x14ac:dyDescent="0.3">
      <c r="A352" s="25">
        <v>42611</v>
      </c>
      <c r="B352" s="26">
        <v>58610.39</v>
      </c>
      <c r="C352" s="23">
        <f t="shared" si="22"/>
        <v>1.5491997487709241E-2</v>
      </c>
      <c r="D352" s="23">
        <v>1.7857142857142794E-2</v>
      </c>
      <c r="E352" s="25">
        <v>42611</v>
      </c>
      <c r="F352" s="22">
        <v>6.27</v>
      </c>
      <c r="G352" s="23">
        <f t="shared" si="25"/>
        <v>1.7857142857142794E-2</v>
      </c>
      <c r="H352" s="22"/>
      <c r="I352" s="25">
        <v>42611</v>
      </c>
      <c r="J352" s="22">
        <v>7.19</v>
      </c>
      <c r="K352" s="24">
        <f t="shared" si="23"/>
        <v>-1.388888888888884E-3</v>
      </c>
      <c r="O352" s="23">
        <f t="shared" si="24"/>
        <v>2.6527777777777678E-3</v>
      </c>
    </row>
    <row r="353" spans="1:15" s="21" customFormat="1" ht="18.75" x14ac:dyDescent="0.3">
      <c r="A353" s="25">
        <v>42608</v>
      </c>
      <c r="B353" s="26">
        <v>57716.25</v>
      </c>
      <c r="C353" s="23">
        <f t="shared" si="22"/>
        <v>-1.0204056883544865E-4</v>
      </c>
      <c r="D353" s="23">
        <v>-1.1235955056179803E-2</v>
      </c>
      <c r="E353" s="25">
        <v>42608</v>
      </c>
      <c r="F353" s="22">
        <v>6.16</v>
      </c>
      <c r="G353" s="23">
        <f t="shared" si="25"/>
        <v>-1.1235955056179803E-2</v>
      </c>
      <c r="H353" s="22"/>
      <c r="I353" s="25">
        <v>42608</v>
      </c>
      <c r="J353" s="22">
        <v>7.2</v>
      </c>
      <c r="K353" s="24">
        <f t="shared" si="23"/>
        <v>-2.7700831024930483E-3</v>
      </c>
      <c r="O353" s="23">
        <f t="shared" si="24"/>
        <v>-4.5479162127672664E-3</v>
      </c>
    </row>
    <row r="354" spans="1:15" s="21" customFormat="1" ht="18.75" x14ac:dyDescent="0.3">
      <c r="A354" s="25">
        <v>42607</v>
      </c>
      <c r="B354" s="26">
        <v>57722.14</v>
      </c>
      <c r="C354" s="23">
        <f t="shared" si="22"/>
        <v>7.3807284675098117E-5</v>
      </c>
      <c r="D354" s="23">
        <v>1.3008130081300751E-2</v>
      </c>
      <c r="E354" s="25">
        <v>42607</v>
      </c>
      <c r="F354" s="22">
        <v>6.23</v>
      </c>
      <c r="G354" s="23">
        <f t="shared" si="25"/>
        <v>1.3008130081300751E-2</v>
      </c>
      <c r="H354" s="22"/>
      <c r="I354" s="25">
        <v>42607</v>
      </c>
      <c r="J354" s="22">
        <v>7.22</v>
      </c>
      <c r="K354" s="24">
        <f t="shared" si="23"/>
        <v>-1.0958904109588996E-2</v>
      </c>
      <c r="O354" s="23">
        <f t="shared" si="24"/>
        <v>-5.9258269295021492E-3</v>
      </c>
    </row>
    <row r="355" spans="1:15" s="21" customFormat="1" ht="18.75" x14ac:dyDescent="0.3">
      <c r="A355" s="25">
        <v>42606</v>
      </c>
      <c r="B355" s="26">
        <v>57717.88</v>
      </c>
      <c r="C355" s="23">
        <f t="shared" si="22"/>
        <v>-5.2078557684552829E-3</v>
      </c>
      <c r="D355" s="23">
        <v>-5.6748466257668606E-2</v>
      </c>
      <c r="E355" s="25">
        <v>42606</v>
      </c>
      <c r="F355" s="22">
        <v>6.15</v>
      </c>
      <c r="G355" s="23">
        <f t="shared" si="25"/>
        <v>-5.6748466257668606E-2</v>
      </c>
      <c r="H355" s="22"/>
      <c r="I355" s="25">
        <v>42606</v>
      </c>
      <c r="J355" s="22">
        <v>7.3</v>
      </c>
      <c r="K355" s="24">
        <f t="shared" si="23"/>
        <v>-2.0134228187919545E-2</v>
      </c>
      <c r="O355" s="23">
        <f t="shared" si="24"/>
        <v>-2.7823218182566847E-2</v>
      </c>
    </row>
    <row r="356" spans="1:15" s="21" customFormat="1" ht="18.75" x14ac:dyDescent="0.3">
      <c r="A356" s="25">
        <v>42605</v>
      </c>
      <c r="B356" s="26">
        <v>58020.04</v>
      </c>
      <c r="C356" s="23">
        <f t="shared" si="22"/>
        <v>4.1328292712305981E-3</v>
      </c>
      <c r="D356" s="23">
        <v>6.0162601626016166E-2</v>
      </c>
      <c r="E356" s="25">
        <v>42605</v>
      </c>
      <c r="F356" s="22">
        <v>6.52</v>
      </c>
      <c r="G356" s="23">
        <f t="shared" si="25"/>
        <v>6.0162601626016166E-2</v>
      </c>
      <c r="H356" s="22"/>
      <c r="I356" s="25">
        <v>42605</v>
      </c>
      <c r="J356" s="22">
        <v>7.45</v>
      </c>
      <c r="K356" s="24">
        <f t="shared" si="23"/>
        <v>2.0547945205479534E-2</v>
      </c>
      <c r="O356" s="23">
        <f t="shared" si="24"/>
        <v>2.8867023053792226E-2</v>
      </c>
    </row>
    <row r="357" spans="1:15" s="21" customFormat="1" ht="18.75" x14ac:dyDescent="0.3">
      <c r="A357" s="25">
        <v>42604</v>
      </c>
      <c r="B357" s="26">
        <v>57781.24</v>
      </c>
      <c r="C357" s="23">
        <f t="shared" si="22"/>
        <v>-2.2296177324391042E-2</v>
      </c>
      <c r="D357" s="23">
        <v>-4.9459041731066411E-2</v>
      </c>
      <c r="E357" s="25">
        <v>42604</v>
      </c>
      <c r="F357" s="22">
        <v>6.15</v>
      </c>
      <c r="G357" s="23">
        <f t="shared" si="25"/>
        <v>-4.9459041731066411E-2</v>
      </c>
      <c r="H357" s="22"/>
      <c r="I357" s="25">
        <v>42604</v>
      </c>
      <c r="J357" s="22">
        <v>7.3</v>
      </c>
      <c r="K357" s="24">
        <f t="shared" si="23"/>
        <v>-3.566710700132103E-2</v>
      </c>
      <c r="O357" s="23">
        <f t="shared" si="24"/>
        <v>-3.8563413294567563E-2</v>
      </c>
    </row>
    <row r="358" spans="1:15" s="21" customFormat="1" ht="18.75" x14ac:dyDescent="0.3">
      <c r="A358" s="25">
        <v>42601</v>
      </c>
      <c r="B358" s="26">
        <v>59098.92</v>
      </c>
      <c r="C358" s="23">
        <f t="shared" si="22"/>
        <v>-1.1340969022421987E-3</v>
      </c>
      <c r="D358" s="23">
        <v>-4.7128129602356461E-2</v>
      </c>
      <c r="E358" s="25">
        <v>42601</v>
      </c>
      <c r="F358" s="22">
        <v>6.47</v>
      </c>
      <c r="G358" s="23">
        <f t="shared" si="25"/>
        <v>-4.7128129602356461E-2</v>
      </c>
      <c r="H358" s="22"/>
      <c r="I358" s="25">
        <v>42601</v>
      </c>
      <c r="J358" s="22">
        <v>7.57</v>
      </c>
      <c r="K358" s="24">
        <f t="shared" si="23"/>
        <v>6.3202247191011196E-2</v>
      </c>
      <c r="O358" s="23">
        <f t="shared" si="24"/>
        <v>4.0032868064403995E-2</v>
      </c>
    </row>
    <row r="359" spans="1:15" s="21" customFormat="1" ht="18.75" x14ac:dyDescent="0.3">
      <c r="A359" s="25">
        <v>42600</v>
      </c>
      <c r="B359" s="26">
        <v>59166.02</v>
      </c>
      <c r="C359" s="23">
        <f t="shared" si="22"/>
        <v>-2.6601451726904202E-3</v>
      </c>
      <c r="D359" s="23">
        <v>6.0937499999999867E-2</v>
      </c>
      <c r="E359" s="25">
        <v>42600</v>
      </c>
      <c r="F359" s="22">
        <v>6.79</v>
      </c>
      <c r="G359" s="23">
        <f t="shared" si="25"/>
        <v>6.0937499999999867E-2</v>
      </c>
      <c r="H359" s="22"/>
      <c r="I359" s="25">
        <v>42600</v>
      </c>
      <c r="J359" s="22">
        <v>7.12</v>
      </c>
      <c r="K359" s="24">
        <f t="shared" si="23"/>
        <v>1.1363636363636465E-2</v>
      </c>
      <c r="O359" s="23">
        <f t="shared" si="24"/>
        <v>2.1774147727272777E-2</v>
      </c>
    </row>
    <row r="360" spans="1:15" s="21" customFormat="1" ht="18.75" x14ac:dyDescent="0.3">
      <c r="A360" s="25">
        <v>42599</v>
      </c>
      <c r="B360" s="26">
        <v>59323.83</v>
      </c>
      <c r="C360" s="23">
        <f t="shared" si="22"/>
        <v>7.958484034523261E-3</v>
      </c>
      <c r="D360" s="23">
        <v>-1.6897081413210335E-2</v>
      </c>
      <c r="E360" s="25">
        <v>42599</v>
      </c>
      <c r="F360" s="22">
        <v>6.4</v>
      </c>
      <c r="G360" s="23">
        <f t="shared" si="25"/>
        <v>-1.6897081413210335E-2</v>
      </c>
      <c r="H360" s="22"/>
      <c r="I360" s="25">
        <v>42599</v>
      </c>
      <c r="J360" s="22">
        <v>7.04</v>
      </c>
      <c r="K360" s="24">
        <f t="shared" si="23"/>
        <v>3.529411764705892E-2</v>
      </c>
      <c r="O360" s="23">
        <f t="shared" si="24"/>
        <v>2.433396584440238E-2</v>
      </c>
    </row>
    <row r="361" spans="1:15" s="21" customFormat="1" ht="18.75" x14ac:dyDescent="0.3">
      <c r="A361" s="25">
        <v>42598</v>
      </c>
      <c r="B361" s="26">
        <v>58855.43</v>
      </c>
      <c r="C361" s="23">
        <f t="shared" si="22"/>
        <v>-4.91242177405804E-3</v>
      </c>
      <c r="D361" s="23">
        <v>3.9936102236421744E-2</v>
      </c>
      <c r="E361" s="25">
        <v>42598</v>
      </c>
      <c r="F361" s="22">
        <v>6.51</v>
      </c>
      <c r="G361" s="23">
        <f t="shared" si="25"/>
        <v>3.9936102236421744E-2</v>
      </c>
      <c r="H361" s="22"/>
      <c r="I361" s="25">
        <v>42598</v>
      </c>
      <c r="J361" s="22">
        <v>6.8</v>
      </c>
      <c r="K361" s="24">
        <f t="shared" si="23"/>
        <v>-1.1627906976744207E-2</v>
      </c>
      <c r="O361" s="23">
        <f t="shared" si="24"/>
        <v>-7.9946504197935843E-4</v>
      </c>
    </row>
    <row r="362" spans="1:15" s="21" customFormat="1" ht="18.75" x14ac:dyDescent="0.3">
      <c r="A362" s="25">
        <v>42597</v>
      </c>
      <c r="B362" s="26">
        <v>59145.98</v>
      </c>
      <c r="C362" s="23">
        <f t="shared" si="22"/>
        <v>1.4538475406104645E-2</v>
      </c>
      <c r="D362" s="23">
        <v>1.9543973941368087E-2</v>
      </c>
      <c r="E362" s="25">
        <v>42597</v>
      </c>
      <c r="F362" s="22">
        <v>6.26</v>
      </c>
      <c r="G362" s="23">
        <f t="shared" si="25"/>
        <v>1.9543973941368087E-2</v>
      </c>
      <c r="H362" s="22"/>
      <c r="I362" s="25">
        <v>42597</v>
      </c>
      <c r="J362" s="22">
        <v>6.88</v>
      </c>
      <c r="K362" s="24">
        <f t="shared" si="23"/>
        <v>4.3795620437956373E-3</v>
      </c>
      <c r="O362" s="23">
        <f t="shared" si="24"/>
        <v>7.5640885422858517E-3</v>
      </c>
    </row>
    <row r="363" spans="1:15" s="21" customFormat="1" ht="18.75" x14ac:dyDescent="0.3">
      <c r="A363" s="25">
        <v>42594</v>
      </c>
      <c r="B363" s="26">
        <v>58298.41</v>
      </c>
      <c r="C363" s="23">
        <f t="shared" si="22"/>
        <v>-1.989723080286776E-5</v>
      </c>
      <c r="D363" s="23">
        <v>6.2283737024221297E-2</v>
      </c>
      <c r="E363" s="25">
        <v>42594</v>
      </c>
      <c r="F363" s="22">
        <v>6.14</v>
      </c>
      <c r="G363" s="23">
        <f t="shared" si="25"/>
        <v>6.2283737024221297E-2</v>
      </c>
      <c r="H363" s="22"/>
      <c r="I363" s="25">
        <v>42594</v>
      </c>
      <c r="J363" s="22">
        <v>6.85</v>
      </c>
      <c r="K363" s="24">
        <f t="shared" si="23"/>
        <v>-2.1428571428571463E-2</v>
      </c>
      <c r="O363" s="23">
        <f t="shared" si="24"/>
        <v>-3.8489866534849836E-3</v>
      </c>
    </row>
    <row r="364" spans="1:15" s="21" customFormat="1" ht="18.75" x14ac:dyDescent="0.3">
      <c r="A364" s="25">
        <v>42593</v>
      </c>
      <c r="B364" s="26">
        <v>58299.57</v>
      </c>
      <c r="C364" s="23">
        <f t="shared" si="22"/>
        <v>2.4240958064138729E-2</v>
      </c>
      <c r="D364" s="23">
        <v>2.1201413427561766E-2</v>
      </c>
      <c r="E364" s="25">
        <v>42593</v>
      </c>
      <c r="F364" s="22">
        <v>5.78</v>
      </c>
      <c r="G364" s="23">
        <f t="shared" si="25"/>
        <v>2.1201413427561766E-2</v>
      </c>
      <c r="H364" s="22"/>
      <c r="I364" s="25">
        <v>42593</v>
      </c>
      <c r="J364" s="22">
        <v>7</v>
      </c>
      <c r="K364" s="24">
        <f t="shared" si="23"/>
        <v>9.5461658841940578E-2</v>
      </c>
      <c r="O364" s="23">
        <f t="shared" si="24"/>
        <v>7.9867007304921023E-2</v>
      </c>
    </row>
    <row r="365" spans="1:15" s="21" customFormat="1" ht="18.75" x14ac:dyDescent="0.3">
      <c r="A365" s="25">
        <v>42592</v>
      </c>
      <c r="B365" s="26">
        <v>56919.78</v>
      </c>
      <c r="C365" s="23">
        <f t="shared" si="22"/>
        <v>-1.334092340344617E-2</v>
      </c>
      <c r="D365" s="23">
        <v>3.8532110091743066E-2</v>
      </c>
      <c r="E365" s="25">
        <v>42592</v>
      </c>
      <c r="F365" s="22">
        <v>5.66</v>
      </c>
      <c r="G365" s="23">
        <f t="shared" si="25"/>
        <v>3.8532110091743066E-2</v>
      </c>
      <c r="H365" s="22"/>
      <c r="I365" s="25">
        <v>42592</v>
      </c>
      <c r="J365" s="22">
        <v>6.39</v>
      </c>
      <c r="K365" s="24">
        <f t="shared" si="23"/>
        <v>-1.692307692307693E-2</v>
      </c>
      <c r="O365" s="23">
        <f t="shared" si="24"/>
        <v>-5.2774876499647322E-3</v>
      </c>
    </row>
    <row r="366" spans="1:15" s="21" customFormat="1" ht="18.75" x14ac:dyDescent="0.3">
      <c r="A366" s="25">
        <v>42591</v>
      </c>
      <c r="B366" s="26">
        <v>57689.41</v>
      </c>
      <c r="C366" s="23">
        <f t="shared" si="22"/>
        <v>9.3657668555624518E-4</v>
      </c>
      <c r="D366" s="23">
        <v>9.2592592592593004E-3</v>
      </c>
      <c r="E366" s="25">
        <v>42591</v>
      </c>
      <c r="F366" s="22">
        <v>5.45</v>
      </c>
      <c r="G366" s="23">
        <f t="shared" si="25"/>
        <v>9.2592592592593004E-3</v>
      </c>
      <c r="H366" s="22"/>
      <c r="I366" s="25">
        <v>42591</v>
      </c>
      <c r="J366" s="22">
        <v>6.5</v>
      </c>
      <c r="K366" s="24">
        <f t="shared" si="23"/>
        <v>1.0886469673405896E-2</v>
      </c>
      <c r="O366" s="23">
        <f t="shared" si="24"/>
        <v>1.0544755486435112E-2</v>
      </c>
    </row>
    <row r="367" spans="1:15" s="21" customFormat="1" ht="18.75" x14ac:dyDescent="0.3">
      <c r="A367" s="25">
        <v>42590</v>
      </c>
      <c r="B367" s="26">
        <v>57635.43</v>
      </c>
      <c r="C367" s="23">
        <f t="shared" si="22"/>
        <v>-4.4588088268804338E-4</v>
      </c>
      <c r="D367" s="23">
        <v>-3.5714285714285587E-2</v>
      </c>
      <c r="E367" s="25">
        <v>42590</v>
      </c>
      <c r="F367" s="22">
        <v>5.4</v>
      </c>
      <c r="G367" s="23">
        <f t="shared" si="25"/>
        <v>-3.5714285714285587E-2</v>
      </c>
      <c r="H367" s="22"/>
      <c r="I367" s="25">
        <v>42590</v>
      </c>
      <c r="J367" s="22">
        <v>6.43</v>
      </c>
      <c r="K367" s="24">
        <f t="shared" si="23"/>
        <v>-3.4534534534534589E-2</v>
      </c>
      <c r="O367" s="23">
        <f t="shared" si="24"/>
        <v>-3.4782282282282299E-2</v>
      </c>
    </row>
    <row r="368" spans="1:15" s="21" customFormat="1" ht="18.75" x14ac:dyDescent="0.3">
      <c r="A368" s="25">
        <v>42587</v>
      </c>
      <c r="B368" s="26">
        <v>57661.14</v>
      </c>
      <c r="C368" s="23">
        <f t="shared" si="22"/>
        <v>1.1674847509892672E-3</v>
      </c>
      <c r="D368" s="23">
        <v>-7.0921985815602939E-3</v>
      </c>
      <c r="E368" s="25">
        <v>42587</v>
      </c>
      <c r="F368" s="22">
        <v>5.6</v>
      </c>
      <c r="G368" s="23">
        <f t="shared" si="25"/>
        <v>-7.0921985815602939E-3</v>
      </c>
      <c r="H368" s="22"/>
      <c r="I368" s="25">
        <v>42587</v>
      </c>
      <c r="J368" s="22">
        <v>6.66</v>
      </c>
      <c r="K368" s="24">
        <f t="shared" si="23"/>
        <v>2.9366306027820865E-2</v>
      </c>
      <c r="O368" s="23">
        <f t="shared" si="24"/>
        <v>2.1710020059850822E-2</v>
      </c>
    </row>
    <row r="369" spans="1:16" s="21" customFormat="1" ht="18.75" x14ac:dyDescent="0.3">
      <c r="A369" s="25">
        <v>42586</v>
      </c>
      <c r="B369" s="26">
        <v>57593.9</v>
      </c>
      <c r="C369" s="23">
        <f t="shared" si="22"/>
        <v>9.0577783555556568E-3</v>
      </c>
      <c r="D369" s="23">
        <v>6.6162570888468775E-2</v>
      </c>
      <c r="E369" s="25">
        <v>42586</v>
      </c>
      <c r="F369" s="22">
        <v>5.64</v>
      </c>
      <c r="G369" s="23">
        <f t="shared" si="25"/>
        <v>6.6162570888468775E-2</v>
      </c>
      <c r="H369" s="22"/>
      <c r="I369" s="25">
        <v>42586</v>
      </c>
      <c r="J369" s="22">
        <v>6.47</v>
      </c>
      <c r="K369" s="24">
        <f t="shared" si="23"/>
        <v>3.1007751937983663E-3</v>
      </c>
      <c r="O369" s="23">
        <f t="shared" si="24"/>
        <v>1.6343752289679152E-2</v>
      </c>
    </row>
    <row r="370" spans="1:16" s="21" customFormat="1" ht="18.75" x14ac:dyDescent="0.3">
      <c r="A370" s="25">
        <v>42585</v>
      </c>
      <c r="B370" s="26">
        <v>57076.91</v>
      </c>
      <c r="C370" s="23">
        <f t="shared" si="22"/>
        <v>1.6283676012305959E-2</v>
      </c>
      <c r="D370" s="23">
        <v>1.7307692307692246E-2</v>
      </c>
      <c r="E370" s="25">
        <v>42585</v>
      </c>
      <c r="F370" s="22">
        <v>5.29</v>
      </c>
      <c r="G370" s="23">
        <f t="shared" si="25"/>
        <v>1.7307692307692246E-2</v>
      </c>
      <c r="H370" s="22"/>
      <c r="I370" s="25">
        <v>42585</v>
      </c>
      <c r="J370" s="22">
        <v>6.45</v>
      </c>
      <c r="K370" s="24">
        <f t="shared" si="23"/>
        <v>3.0351437699680517E-2</v>
      </c>
      <c r="O370" s="23">
        <f t="shared" si="24"/>
        <v>2.7612251167362982E-2</v>
      </c>
    </row>
    <row r="371" spans="1:16" s="21" customFormat="1" ht="18.75" x14ac:dyDescent="0.3">
      <c r="A371" s="25">
        <v>42584</v>
      </c>
      <c r="B371" s="26">
        <v>56162.38</v>
      </c>
      <c r="C371" s="23">
        <f t="shared" si="22"/>
        <v>-1.0454974085449709E-2</v>
      </c>
      <c r="D371" s="23">
        <v>-2.6217228464419429E-2</v>
      </c>
      <c r="E371" s="25">
        <v>42584</v>
      </c>
      <c r="F371" s="22">
        <v>5.2</v>
      </c>
      <c r="G371" s="23">
        <f t="shared" si="25"/>
        <v>-2.6217228464419429E-2</v>
      </c>
      <c r="H371" s="22"/>
      <c r="I371" s="25">
        <v>42584</v>
      </c>
      <c r="J371" s="22">
        <v>6.26</v>
      </c>
      <c r="K371" s="24">
        <f t="shared" si="23"/>
        <v>2.2875816993463971E-2</v>
      </c>
      <c r="O371" s="23">
        <f t="shared" si="24"/>
        <v>1.2566277447308458E-2</v>
      </c>
    </row>
    <row r="372" spans="1:16" s="21" customFormat="1" ht="18.75" x14ac:dyDescent="0.3">
      <c r="A372" s="25">
        <v>42583</v>
      </c>
      <c r="B372" s="26">
        <v>56755.76</v>
      </c>
      <c r="C372" s="23">
        <f t="shared" si="22"/>
        <v>-9.6399800307843675E-3</v>
      </c>
      <c r="D372" s="23">
        <v>4.0935672514619936E-2</v>
      </c>
      <c r="E372" s="25">
        <v>42583</v>
      </c>
      <c r="F372" s="22">
        <v>5.34</v>
      </c>
      <c r="G372" s="23">
        <f t="shared" si="25"/>
        <v>4.0935672514619936E-2</v>
      </c>
      <c r="H372" s="22"/>
      <c r="I372" s="25">
        <v>42583</v>
      </c>
      <c r="J372" s="22">
        <v>6.12</v>
      </c>
      <c r="K372" s="24">
        <f t="shared" si="23"/>
        <v>0</v>
      </c>
      <c r="O372" s="23">
        <f t="shared" si="24"/>
        <v>8.5964912280701855E-3</v>
      </c>
    </row>
    <row r="373" spans="1:16" s="21" customFormat="1" ht="18.75" x14ac:dyDescent="0.3">
      <c r="A373" s="25">
        <v>42580</v>
      </c>
      <c r="B373" s="26">
        <v>57308.21</v>
      </c>
      <c r="C373" s="23">
        <f t="shared" si="22"/>
        <v>1.131326243507691E-2</v>
      </c>
      <c r="D373" s="23">
        <v>4.2682926829268331E-2</v>
      </c>
      <c r="E373" s="25">
        <v>42580</v>
      </c>
      <c r="F373" s="22">
        <v>5.13</v>
      </c>
      <c r="G373" s="23">
        <f t="shared" si="25"/>
        <v>4.2682926829268331E-2</v>
      </c>
      <c r="H373" s="22"/>
      <c r="I373" s="25">
        <v>42580</v>
      </c>
      <c r="J373" s="22">
        <v>6.12</v>
      </c>
      <c r="K373" s="24">
        <f t="shared" si="23"/>
        <v>1.3245033112582849E-2</v>
      </c>
      <c r="O373" s="23">
        <f t="shared" si="24"/>
        <v>1.9426990793086803E-2</v>
      </c>
    </row>
    <row r="374" spans="1:16" s="21" customFormat="1" ht="18.75" x14ac:dyDescent="0.3">
      <c r="A374" s="25">
        <v>42579</v>
      </c>
      <c r="B374" s="26">
        <v>56667.12</v>
      </c>
      <c r="C374" s="23">
        <f t="shared" si="22"/>
        <v>-3.2666793778463044E-3</v>
      </c>
      <c r="D374" s="23">
        <v>-2.3809523809523836E-2</v>
      </c>
      <c r="E374" s="25">
        <v>42579</v>
      </c>
      <c r="F374" s="22">
        <v>4.92</v>
      </c>
      <c r="G374" s="23">
        <f t="shared" si="25"/>
        <v>-2.3809523809523836E-2</v>
      </c>
      <c r="H374" s="22"/>
      <c r="I374" s="25">
        <v>42579</v>
      </c>
      <c r="J374" s="22">
        <v>6.04</v>
      </c>
      <c r="K374" s="24">
        <f t="shared" si="23"/>
        <v>-8.2101806239737174E-3</v>
      </c>
      <c r="O374" s="23">
        <f t="shared" si="24"/>
        <v>-1.1486042692939243E-2</v>
      </c>
    </row>
    <row r="375" spans="1:16" s="21" customFormat="1" ht="18.75" x14ac:dyDescent="0.3">
      <c r="A375" s="25">
        <v>42578</v>
      </c>
      <c r="B375" s="26">
        <v>56852.84</v>
      </c>
      <c r="C375" s="23">
        <f t="shared" si="22"/>
        <v>1.2343537429939655E-3</v>
      </c>
      <c r="D375" s="23">
        <v>1.9880715705764551E-3</v>
      </c>
      <c r="E375" s="25">
        <v>42578</v>
      </c>
      <c r="F375" s="22">
        <v>5.04</v>
      </c>
      <c r="G375" s="23">
        <f t="shared" si="25"/>
        <v>1.9880715705764551E-3</v>
      </c>
      <c r="H375" s="22"/>
      <c r="I375" s="25">
        <v>42578</v>
      </c>
      <c r="J375" s="22">
        <v>6.09</v>
      </c>
      <c r="K375" s="24">
        <f t="shared" si="23"/>
        <v>9.9502487562188602E-3</v>
      </c>
      <c r="O375" s="23">
        <f t="shared" si="24"/>
        <v>8.278191547233955E-3</v>
      </c>
    </row>
    <row r="376" spans="1:16" s="21" customFormat="1" ht="18.75" x14ac:dyDescent="0.3">
      <c r="A376" s="25">
        <v>42577</v>
      </c>
      <c r="B376" s="26">
        <v>56782.75</v>
      </c>
      <c r="C376" s="23">
        <f t="shared" si="22"/>
        <v>-1.5821290801408816E-3</v>
      </c>
      <c r="D376" s="23">
        <v>-6.331471135940403E-2</v>
      </c>
      <c r="E376" s="25">
        <v>42577</v>
      </c>
      <c r="F376" s="22">
        <v>5.03</v>
      </c>
      <c r="G376" s="23">
        <f t="shared" si="25"/>
        <v>-6.331471135940403E-2</v>
      </c>
      <c r="H376" s="22"/>
      <c r="I376" s="25">
        <v>42577</v>
      </c>
      <c r="J376" s="22">
        <v>6.03</v>
      </c>
      <c r="K376" s="24">
        <f t="shared" si="23"/>
        <v>1.6611295681063787E-3</v>
      </c>
      <c r="O376" s="23">
        <f t="shared" si="24"/>
        <v>-1.1983797026670805E-2</v>
      </c>
    </row>
    <row r="377" spans="1:16" s="21" customFormat="1" ht="18.75" x14ac:dyDescent="0.3">
      <c r="A377" s="25">
        <v>42576</v>
      </c>
      <c r="B377" s="26">
        <v>56872.73</v>
      </c>
      <c r="C377" s="23">
        <f t="shared" si="22"/>
        <v>-2.2692154391559249E-3</v>
      </c>
      <c r="D377" s="23">
        <v>-2.717391304347816E-2</v>
      </c>
      <c r="E377" s="25">
        <v>42576</v>
      </c>
      <c r="F377" s="22">
        <v>5.37</v>
      </c>
      <c r="G377" s="23">
        <f t="shared" si="25"/>
        <v>-2.717391304347816E-2</v>
      </c>
      <c r="H377" s="22"/>
      <c r="I377" s="25">
        <v>42576</v>
      </c>
      <c r="J377" s="22">
        <v>6.02</v>
      </c>
      <c r="K377" s="24">
        <f t="shared" si="23"/>
        <v>3.3333333333331883E-3</v>
      </c>
      <c r="O377" s="23">
        <f t="shared" si="24"/>
        <v>-3.0731884057971942E-3</v>
      </c>
    </row>
    <row r="378" spans="1:16" s="21" customFormat="1" ht="18.75" x14ac:dyDescent="0.3">
      <c r="A378" s="25">
        <v>42573</v>
      </c>
      <c r="B378" s="26">
        <v>57002.080000000002</v>
      </c>
      <c r="C378" s="23"/>
      <c r="D378" s="26"/>
      <c r="E378" s="25">
        <v>42573</v>
      </c>
      <c r="F378" s="22">
        <v>5.52</v>
      </c>
      <c r="G378" s="23"/>
      <c r="I378" s="25">
        <v>42573</v>
      </c>
      <c r="J378" s="22">
        <v>6</v>
      </c>
      <c r="K378" s="24"/>
    </row>
    <row r="379" spans="1:16" x14ac:dyDescent="0.25">
      <c r="E379" s="1"/>
      <c r="F379" s="1"/>
    </row>
    <row r="380" spans="1:16" s="21" customFormat="1" ht="18.75" x14ac:dyDescent="0.3">
      <c r="A380" s="21" t="s">
        <v>13</v>
      </c>
      <c r="E380" s="21" t="s">
        <v>14</v>
      </c>
      <c r="I380" s="21" t="s">
        <v>2078</v>
      </c>
    </row>
    <row r="381" spans="1:16" s="21" customFormat="1" ht="18.75" x14ac:dyDescent="0.3">
      <c r="A381" s="21" t="s">
        <v>3</v>
      </c>
      <c r="C381" s="21">
        <f>_xlfn.VAR.S(C4:C377)</f>
        <v>1.6039226804157513E-4</v>
      </c>
      <c r="G381" s="21">
        <f>_xlfn.VAR.S(G4:G377)</f>
        <v>1.4771707723215646E-3</v>
      </c>
      <c r="K381" s="21">
        <f>_xlfn.VAR.S(K4:K377)</f>
        <v>7.4769593092500011E-4</v>
      </c>
      <c r="O381" s="4" t="s">
        <v>8</v>
      </c>
      <c r="P381" s="27">
        <v>100000</v>
      </c>
    </row>
    <row r="382" spans="1:16" s="21" customFormat="1" ht="18.75" x14ac:dyDescent="0.3">
      <c r="A382" s="21" t="s">
        <v>4</v>
      </c>
      <c r="C382" s="24">
        <f>C381^(1/2)</f>
        <v>1.2664606904344688E-2</v>
      </c>
      <c r="D382" s="24"/>
      <c r="E382" s="24"/>
      <c r="F382" s="24"/>
      <c r="G382" s="24">
        <f>G381^(1/2)</f>
        <v>3.8433979397423379E-2</v>
      </c>
      <c r="H382" s="24"/>
      <c r="I382" s="24"/>
      <c r="J382" s="24"/>
      <c r="K382" s="24">
        <f>K381^(1/2)</f>
        <v>2.7344029164060663E-2</v>
      </c>
      <c r="O382" s="4" t="s">
        <v>9</v>
      </c>
      <c r="P382" s="27">
        <f>B4</f>
        <v>85530.84</v>
      </c>
    </row>
    <row r="383" spans="1:16" ht="18.75" x14ac:dyDescent="0.3">
      <c r="A383" s="21" t="s">
        <v>2076</v>
      </c>
      <c r="C383" s="30">
        <f>AVERAGE(C4:C377)</f>
        <v>1.1662669771961896E-3</v>
      </c>
      <c r="G383" s="30">
        <f>AVERAGE(G4:G377)</f>
        <v>3.8708988622567662E-3</v>
      </c>
      <c r="K383" s="30">
        <f>AVERAGE(K4:K377)</f>
        <v>2.6425725389635953E-3</v>
      </c>
      <c r="O383" s="4"/>
      <c r="P383" s="5"/>
    </row>
    <row r="384" spans="1:16" ht="18.75" x14ac:dyDescent="0.3">
      <c r="O384" s="4" t="s">
        <v>10</v>
      </c>
      <c r="P384" s="6">
        <f>P381/P382-1</f>
        <v>0.1691689219935173</v>
      </c>
    </row>
    <row r="385" spans="2:16" ht="18.75" x14ac:dyDescent="0.3">
      <c r="E385" s="28" t="s">
        <v>5</v>
      </c>
      <c r="F385" s="21"/>
      <c r="G385" s="21">
        <f>_xlfn.COVARIANCE.S(G4:G377,C4:C377)</f>
        <v>2.8327824241416365E-4</v>
      </c>
      <c r="H385" s="21"/>
      <c r="I385" s="28" t="s">
        <v>2077</v>
      </c>
      <c r="J385" s="21"/>
      <c r="K385" s="21">
        <f>_xlfn.COVARIANCE.S(K4:K377,C4:C377)</f>
        <v>2.1932382785306453E-4</v>
      </c>
      <c r="O385" s="4" t="s">
        <v>11</v>
      </c>
      <c r="P385" s="6">
        <f>7%</f>
        <v>7.0000000000000007E-2</v>
      </c>
    </row>
    <row r="386" spans="2:16" ht="18.75" x14ac:dyDescent="0.3">
      <c r="E386" s="28" t="s">
        <v>6</v>
      </c>
      <c r="F386" s="21"/>
      <c r="G386" s="21">
        <f>G385/(G382*C382)</f>
        <v>0.58197744278255503</v>
      </c>
      <c r="H386" s="21"/>
      <c r="I386" s="28" t="s">
        <v>6</v>
      </c>
      <c r="J386" s="21"/>
      <c r="K386" s="21">
        <f>K385/(K382*C382)</f>
        <v>0.63333223652958148</v>
      </c>
      <c r="O386" s="4"/>
      <c r="P386" s="5"/>
    </row>
    <row r="387" spans="2:16" ht="18.75" x14ac:dyDescent="0.3">
      <c r="E387" s="21"/>
      <c r="F387" s="21"/>
      <c r="G387" s="21"/>
      <c r="H387" s="21"/>
      <c r="I387" s="21"/>
      <c r="J387" s="21"/>
      <c r="K387" s="21"/>
      <c r="O387" s="4" t="s">
        <v>12</v>
      </c>
      <c r="P387" s="7">
        <f>P384-P385</f>
        <v>9.9168921993517289E-2</v>
      </c>
    </row>
    <row r="388" spans="2:16" ht="18.75" x14ac:dyDescent="0.3">
      <c r="E388" s="21"/>
      <c r="F388" s="21"/>
      <c r="G388" s="21"/>
      <c r="H388" s="21"/>
      <c r="I388" s="21"/>
      <c r="J388" s="21"/>
      <c r="K388" s="21"/>
    </row>
    <row r="389" spans="2:16" ht="18.75" x14ac:dyDescent="0.3">
      <c r="E389" s="2" t="s">
        <v>7</v>
      </c>
      <c r="F389" s="29"/>
      <c r="G389" s="3">
        <f>G385/C381</f>
        <v>1.7661589668445574</v>
      </c>
      <c r="H389" s="29"/>
      <c r="I389" s="29"/>
      <c r="J389" s="29"/>
      <c r="K389" s="3">
        <f>K385/C381</f>
        <v>1.3674214507410907</v>
      </c>
    </row>
    <row r="390" spans="2:16" ht="18.75" x14ac:dyDescent="0.3">
      <c r="E390" s="21"/>
      <c r="F390" s="21"/>
      <c r="G390" s="21"/>
      <c r="H390" s="21"/>
      <c r="I390" s="21"/>
      <c r="J390" s="21"/>
      <c r="K390" s="21"/>
    </row>
    <row r="391" spans="2:16" ht="18.75" x14ac:dyDescent="0.3">
      <c r="E391" s="2" t="s">
        <v>20</v>
      </c>
      <c r="F391" s="29"/>
      <c r="G391" s="11">
        <f>P385+(P387*G389)</f>
        <v>0.24514808081115902</v>
      </c>
      <c r="H391" s="11"/>
      <c r="I391" s="11"/>
      <c r="J391" s="11"/>
      <c r="K391" s="11">
        <f>P385+(P387*K389)</f>
        <v>0.20560571118080548</v>
      </c>
    </row>
    <row r="392" spans="2:16" ht="18.75" x14ac:dyDescent="0.3">
      <c r="E392" s="21"/>
      <c r="F392" s="21"/>
      <c r="G392" s="21"/>
      <c r="H392" s="21"/>
      <c r="I392" s="21"/>
      <c r="J392" s="21"/>
      <c r="K392" s="21"/>
    </row>
    <row r="393" spans="2:16" ht="18.75" x14ac:dyDescent="0.3">
      <c r="E393" s="28" t="s">
        <v>2079</v>
      </c>
      <c r="F393" s="21"/>
      <c r="G393" s="21">
        <f>_xlfn.COVARIANCE.S(G4:G377,K4:K377)</f>
        <v>4.8196424913968044E-4</v>
      </c>
      <c r="H393" s="21"/>
      <c r="I393" s="21"/>
      <c r="J393" s="21"/>
      <c r="K393" s="21"/>
    </row>
    <row r="396" spans="2:16" ht="15.75" x14ac:dyDescent="0.25">
      <c r="B396" s="9" t="s">
        <v>15</v>
      </c>
      <c r="C396" s="9"/>
      <c r="E396" t="s">
        <v>18</v>
      </c>
      <c r="F396" t="s">
        <v>1</v>
      </c>
      <c r="G396" t="s">
        <v>16</v>
      </c>
    </row>
    <row r="397" spans="2:16" ht="15.75" x14ac:dyDescent="0.25">
      <c r="B397" s="9" t="s">
        <v>1</v>
      </c>
      <c r="C397" s="10">
        <v>0.4</v>
      </c>
      <c r="E397" t="s">
        <v>1</v>
      </c>
      <c r="F397">
        <f>G381*C397*C397</f>
        <v>2.3634732357145037E-4</v>
      </c>
      <c r="G397">
        <f>G393*C397*C398</f>
        <v>1.1567141979352332E-4</v>
      </c>
    </row>
    <row r="398" spans="2:16" ht="15.75" x14ac:dyDescent="0.25">
      <c r="B398" s="9" t="s">
        <v>16</v>
      </c>
      <c r="C398" s="10">
        <v>0.6</v>
      </c>
      <c r="E398" t="s">
        <v>16</v>
      </c>
      <c r="F398">
        <f>G393*C397*C398</f>
        <v>1.1567141979352332E-4</v>
      </c>
      <c r="G398">
        <f>K381*C398*C398</f>
        <v>2.6917053513300003E-4</v>
      </c>
    </row>
    <row r="399" spans="2:16" ht="15.75" x14ac:dyDescent="0.25">
      <c r="B399" s="9"/>
      <c r="C399" s="9"/>
    </row>
    <row r="400" spans="2:16" ht="15.75" x14ac:dyDescent="0.25">
      <c r="B400" s="9" t="s">
        <v>17</v>
      </c>
      <c r="C400" s="10">
        <f>SUM(C397:C398)</f>
        <v>1</v>
      </c>
      <c r="E400" t="s">
        <v>19</v>
      </c>
      <c r="F400">
        <f>F397+F398</f>
        <v>3.5201874336497369E-4</v>
      </c>
      <c r="G400">
        <f>G397+G398</f>
        <v>3.8484195492652335E-4</v>
      </c>
    </row>
    <row r="403" spans="1:7" ht="21" x14ac:dyDescent="0.35">
      <c r="E403" s="8" t="s">
        <v>3</v>
      </c>
      <c r="G403" s="8">
        <f>F400+G400</f>
        <v>7.368606982914971E-4</v>
      </c>
    </row>
    <row r="404" spans="1:7" ht="21" x14ac:dyDescent="0.35">
      <c r="E404" s="8"/>
      <c r="G404" s="8"/>
    </row>
    <row r="405" spans="1:7" ht="21" x14ac:dyDescent="0.35">
      <c r="E405" s="12" t="s">
        <v>4</v>
      </c>
      <c r="F405" s="13"/>
      <c r="G405" s="14">
        <f>G403^(1/2)</f>
        <v>2.7145178177560323E-2</v>
      </c>
    </row>
    <row r="406" spans="1:7" ht="21" x14ac:dyDescent="0.35">
      <c r="E406" s="8"/>
      <c r="G406" s="8"/>
    </row>
    <row r="407" spans="1:7" ht="21" x14ac:dyDescent="0.35">
      <c r="E407" s="15" t="s">
        <v>10</v>
      </c>
      <c r="F407" s="16"/>
      <c r="G407" s="17">
        <f>G391*C397+K391*C398</f>
        <v>0.22142265903294689</v>
      </c>
    </row>
    <row r="409" spans="1:7" ht="21.75" customHeight="1" x14ac:dyDescent="0.3">
      <c r="E409" s="18" t="s">
        <v>21</v>
      </c>
      <c r="F409" s="19"/>
      <c r="G409" s="20">
        <f>G407/G405</f>
        <v>8.156979393710035</v>
      </c>
    </row>
    <row r="412" spans="1:7" ht="21" x14ac:dyDescent="0.35">
      <c r="A412" s="8" t="s">
        <v>2080</v>
      </c>
      <c r="B412" s="8" t="s">
        <v>22</v>
      </c>
      <c r="C412" s="8" t="s">
        <v>23</v>
      </c>
    </row>
    <row r="413" spans="1:7" s="21" customFormat="1" ht="18.75" x14ac:dyDescent="0.3">
      <c r="A413" s="31" t="s">
        <v>24</v>
      </c>
      <c r="B413" s="30">
        <v>2.7300000000000001E-2</v>
      </c>
      <c r="C413" s="30">
        <v>0.2056</v>
      </c>
    </row>
    <row r="414" spans="1:7" s="21" customFormat="1" ht="18.75" x14ac:dyDescent="0.3">
      <c r="A414" s="31" t="s">
        <v>25</v>
      </c>
      <c r="B414" s="30">
        <v>2.6599999999999999E-2</v>
      </c>
      <c r="C414" s="30">
        <v>0.20960000000000001</v>
      </c>
    </row>
    <row r="415" spans="1:7" s="21" customFormat="1" ht="18.75" x14ac:dyDescent="0.3">
      <c r="A415" s="31" t="s">
        <v>26</v>
      </c>
      <c r="B415" s="30">
        <v>2.63E-2</v>
      </c>
      <c r="C415" s="30">
        <v>0.2135</v>
      </c>
    </row>
    <row r="416" spans="1:7" s="21" customFormat="1" ht="18.75" x14ac:dyDescent="0.3">
      <c r="A416" s="31" t="s">
        <v>27</v>
      </c>
      <c r="B416" s="30">
        <v>2.6499999999999999E-2</v>
      </c>
      <c r="C416" s="30">
        <v>0.2175</v>
      </c>
    </row>
    <row r="417" spans="1:3" s="21" customFormat="1" ht="18.75" x14ac:dyDescent="0.3">
      <c r="A417" s="31" t="s">
        <v>28</v>
      </c>
      <c r="B417" s="30">
        <v>2.7099999999999999E-2</v>
      </c>
      <c r="C417" s="30">
        <v>0.22140000000000001</v>
      </c>
    </row>
    <row r="418" spans="1:3" s="21" customFormat="1" ht="18.75" x14ac:dyDescent="0.3">
      <c r="A418" s="31" t="s">
        <v>29</v>
      </c>
      <c r="B418" s="30">
        <v>2.8199999999999999E-2</v>
      </c>
      <c r="C418" s="30">
        <v>0.22539999999999999</v>
      </c>
    </row>
    <row r="419" spans="1:3" s="21" customFormat="1" ht="18.75" x14ac:dyDescent="0.3">
      <c r="A419" s="31" t="s">
        <v>30</v>
      </c>
      <c r="B419" s="30">
        <v>2.9700000000000001E-2</v>
      </c>
      <c r="C419" s="30">
        <v>0.2293</v>
      </c>
    </row>
    <row r="420" spans="1:3" s="21" customFormat="1" ht="18.75" x14ac:dyDescent="0.3">
      <c r="A420" s="31" t="s">
        <v>31</v>
      </c>
      <c r="B420" s="30">
        <v>3.15E-2</v>
      </c>
      <c r="C420" s="30">
        <v>0.23330000000000001</v>
      </c>
    </row>
    <row r="421" spans="1:3" s="21" customFormat="1" ht="18.75" x14ac:dyDescent="0.3">
      <c r="A421" s="31" t="s">
        <v>32</v>
      </c>
      <c r="B421" s="30">
        <v>3.3599999999999998E-2</v>
      </c>
      <c r="C421" s="30">
        <v>0.23719999999999999</v>
      </c>
    </row>
    <row r="422" spans="1:3" s="21" customFormat="1" ht="18.75" x14ac:dyDescent="0.3">
      <c r="A422" s="31" t="s">
        <v>33</v>
      </c>
      <c r="B422" s="30">
        <v>3.5900000000000001E-2</v>
      </c>
      <c r="C422" s="30">
        <v>0.2412</v>
      </c>
    </row>
    <row r="423" spans="1:3" s="21" customFormat="1" ht="18.75" x14ac:dyDescent="0.3">
      <c r="A423" s="31" t="s">
        <v>34</v>
      </c>
      <c r="B423" s="30">
        <v>3.8399999999999997E-2</v>
      </c>
      <c r="C423" s="30">
        <v>0.24510000000000001</v>
      </c>
    </row>
    <row r="424" spans="1:3" s="21" customFormat="1" ht="18.75" x14ac:dyDescent="0.3">
      <c r="A424" s="3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53"/>
  <sheetViews>
    <sheetView topLeftCell="A215" workbookViewId="0">
      <selection activeCell="I4" sqref="I4:J252"/>
    </sheetView>
  </sheetViews>
  <sheetFormatPr defaultRowHeight="15" x14ac:dyDescent="0.25"/>
  <cols>
    <col min="1" max="1" width="16" customWidth="1"/>
    <col min="9" max="9" width="16.28515625" customWidth="1"/>
  </cols>
  <sheetData>
    <row r="4" spans="1:15" x14ac:dyDescent="0.25">
      <c r="A4" s="1" t="s">
        <v>35</v>
      </c>
      <c r="B4" s="1">
        <v>17.75</v>
      </c>
      <c r="C4" s="1" t="s">
        <v>36</v>
      </c>
      <c r="D4" s="1" t="s">
        <v>37</v>
      </c>
      <c r="E4" s="1" t="s">
        <v>38</v>
      </c>
      <c r="F4" s="1" t="s">
        <v>39</v>
      </c>
      <c r="G4" s="1" t="s">
        <v>40</v>
      </c>
      <c r="I4" s="1" t="s">
        <v>35</v>
      </c>
      <c r="J4" s="1">
        <v>85530.84</v>
      </c>
      <c r="K4" s="1" t="s">
        <v>1254</v>
      </c>
      <c r="L4" s="1" t="s">
        <v>1253</v>
      </c>
      <c r="M4" s="1" t="s">
        <v>1254</v>
      </c>
      <c r="N4" s="1" t="s">
        <v>1255</v>
      </c>
      <c r="O4" s="1" t="s">
        <v>973</v>
      </c>
    </row>
    <row r="5" spans="1:15" x14ac:dyDescent="0.25">
      <c r="A5" s="1" t="s">
        <v>41</v>
      </c>
      <c r="B5" s="1">
        <v>17</v>
      </c>
      <c r="C5" s="1" t="s">
        <v>43</v>
      </c>
      <c r="D5" s="1" t="s">
        <v>42</v>
      </c>
      <c r="E5" s="1" t="s">
        <v>44</v>
      </c>
      <c r="F5" s="1" t="s">
        <v>45</v>
      </c>
      <c r="G5" s="1" t="s">
        <v>46</v>
      </c>
      <c r="I5" s="1" t="s">
        <v>41</v>
      </c>
      <c r="J5" s="1">
        <v>83680</v>
      </c>
      <c r="K5" s="1" t="s">
        <v>1257</v>
      </c>
      <c r="L5" s="1" t="s">
        <v>1256</v>
      </c>
      <c r="M5" s="1" t="s">
        <v>1257</v>
      </c>
      <c r="N5" s="1" t="s">
        <v>1212</v>
      </c>
      <c r="O5" s="1" t="s">
        <v>1258</v>
      </c>
    </row>
    <row r="6" spans="1:15" x14ac:dyDescent="0.25">
      <c r="A6" s="1" t="s">
        <v>47</v>
      </c>
      <c r="B6" s="1">
        <v>16.13</v>
      </c>
      <c r="C6" s="1" t="s">
        <v>48</v>
      </c>
      <c r="D6" s="1" t="s">
        <v>49</v>
      </c>
      <c r="E6" s="1" t="s">
        <v>50</v>
      </c>
      <c r="F6" s="1" t="s">
        <v>51</v>
      </c>
      <c r="G6" s="1" t="s">
        <v>52</v>
      </c>
      <c r="I6" s="1" t="s">
        <v>47</v>
      </c>
      <c r="J6" s="1">
        <v>80678.350000000006</v>
      </c>
      <c r="K6" s="1" t="s">
        <v>1259</v>
      </c>
      <c r="L6" s="1" t="s">
        <v>1259</v>
      </c>
      <c r="M6" s="1" t="s">
        <v>1260</v>
      </c>
      <c r="N6" s="1" t="s">
        <v>1261</v>
      </c>
      <c r="O6" s="1" t="s">
        <v>1262</v>
      </c>
    </row>
    <row r="7" spans="1:15" x14ac:dyDescent="0.25">
      <c r="A7" s="1" t="s">
        <v>53</v>
      </c>
      <c r="B7" s="1">
        <v>16.13</v>
      </c>
      <c r="C7" s="1" t="s">
        <v>54</v>
      </c>
      <c r="D7" s="1" t="s">
        <v>44</v>
      </c>
      <c r="E7" s="1" t="s">
        <v>54</v>
      </c>
      <c r="F7" s="1" t="s">
        <v>55</v>
      </c>
      <c r="G7" s="1" t="s">
        <v>56</v>
      </c>
      <c r="I7" s="1" t="s">
        <v>53</v>
      </c>
      <c r="J7" s="1">
        <v>81675.42</v>
      </c>
      <c r="K7" s="1" t="s">
        <v>1264</v>
      </c>
      <c r="L7" s="1" t="s">
        <v>1263</v>
      </c>
      <c r="M7" s="1" t="s">
        <v>1265</v>
      </c>
      <c r="N7" s="1" t="s">
        <v>420</v>
      </c>
      <c r="O7" s="1" t="s">
        <v>225</v>
      </c>
    </row>
    <row r="8" spans="1:15" x14ac:dyDescent="0.25">
      <c r="A8" s="1" t="s">
        <v>57</v>
      </c>
      <c r="B8" s="1">
        <v>15.9</v>
      </c>
      <c r="C8" s="1" t="s">
        <v>58</v>
      </c>
      <c r="D8" s="1" t="s">
        <v>59</v>
      </c>
      <c r="E8" s="1" t="s">
        <v>60</v>
      </c>
      <c r="F8" s="1" t="s">
        <v>61</v>
      </c>
      <c r="G8" s="1" t="s">
        <v>62</v>
      </c>
      <c r="I8" s="1" t="s">
        <v>57</v>
      </c>
      <c r="J8" s="1">
        <v>81219.5</v>
      </c>
      <c r="K8" s="1" t="s">
        <v>1266</v>
      </c>
      <c r="L8" s="1" t="s">
        <v>1267</v>
      </c>
      <c r="M8" s="1" t="s">
        <v>1268</v>
      </c>
      <c r="N8" s="1" t="s">
        <v>1269</v>
      </c>
      <c r="O8" s="1" t="s">
        <v>1231</v>
      </c>
    </row>
    <row r="9" spans="1:15" x14ac:dyDescent="0.25">
      <c r="A9" s="1" t="s">
        <v>63</v>
      </c>
      <c r="B9" s="1">
        <v>16.079999999999998</v>
      </c>
      <c r="C9" s="1" t="s">
        <v>64</v>
      </c>
      <c r="D9" s="1" t="s">
        <v>65</v>
      </c>
      <c r="E9" s="1" t="s">
        <v>66</v>
      </c>
      <c r="F9" s="1" t="s">
        <v>67</v>
      </c>
      <c r="G9" s="1" t="s">
        <v>68</v>
      </c>
      <c r="I9" s="1" t="s">
        <v>63</v>
      </c>
      <c r="J9" s="1">
        <v>80962.649999999994</v>
      </c>
      <c r="K9" s="1" t="s">
        <v>1270</v>
      </c>
      <c r="L9" s="1" t="s">
        <v>1271</v>
      </c>
      <c r="M9" s="1" t="s">
        <v>1272</v>
      </c>
      <c r="N9" s="1" t="s">
        <v>1273</v>
      </c>
      <c r="O9" s="1" t="s">
        <v>1184</v>
      </c>
    </row>
    <row r="10" spans="1:15" x14ac:dyDescent="0.25">
      <c r="A10" s="1" t="s">
        <v>69</v>
      </c>
      <c r="B10" s="1">
        <v>15.63</v>
      </c>
      <c r="C10" s="1" t="s">
        <v>70</v>
      </c>
      <c r="D10" s="1" t="s">
        <v>71</v>
      </c>
      <c r="E10" s="1" t="s">
        <v>72</v>
      </c>
      <c r="F10" s="1" t="s">
        <v>73</v>
      </c>
      <c r="G10" s="1" t="s">
        <v>74</v>
      </c>
      <c r="I10" s="1" t="s">
        <v>69</v>
      </c>
      <c r="J10" s="1">
        <v>81189.16</v>
      </c>
      <c r="K10" s="1" t="s">
        <v>1274</v>
      </c>
      <c r="L10" s="1" t="s">
        <v>1275</v>
      </c>
      <c r="M10" s="1" t="s">
        <v>1276</v>
      </c>
      <c r="N10" s="1" t="s">
        <v>1277</v>
      </c>
      <c r="O10" s="1" t="s">
        <v>1232</v>
      </c>
    </row>
    <row r="11" spans="1:15" x14ac:dyDescent="0.25">
      <c r="A11" s="1" t="s">
        <v>75</v>
      </c>
      <c r="B11" s="1">
        <v>15.08</v>
      </c>
      <c r="C11" s="1" t="s">
        <v>76</v>
      </c>
      <c r="D11" s="1" t="s">
        <v>77</v>
      </c>
      <c r="E11" s="1" t="s">
        <v>78</v>
      </c>
      <c r="F11" s="1" t="s">
        <v>79</v>
      </c>
      <c r="G11" s="1" t="s">
        <v>80</v>
      </c>
      <c r="I11" s="1" t="s">
        <v>75</v>
      </c>
      <c r="J11" s="1">
        <v>79831.759999999995</v>
      </c>
      <c r="K11" s="1" t="s">
        <v>1278</v>
      </c>
      <c r="L11" s="1" t="s">
        <v>1279</v>
      </c>
      <c r="M11" s="1" t="s">
        <v>1280</v>
      </c>
      <c r="N11" s="1" t="s">
        <v>1281</v>
      </c>
      <c r="O11" s="1" t="s">
        <v>1179</v>
      </c>
    </row>
    <row r="12" spans="1:15" x14ac:dyDescent="0.25">
      <c r="A12" s="1" t="s">
        <v>81</v>
      </c>
      <c r="B12" s="1">
        <v>14.8</v>
      </c>
      <c r="C12" s="1" t="s">
        <v>82</v>
      </c>
      <c r="D12" s="1" t="s">
        <v>83</v>
      </c>
      <c r="E12" s="1" t="s">
        <v>84</v>
      </c>
      <c r="F12" s="1" t="s">
        <v>85</v>
      </c>
      <c r="G12" s="1" t="s">
        <v>86</v>
      </c>
      <c r="I12" s="1" t="s">
        <v>81</v>
      </c>
      <c r="J12" s="1">
        <v>79752.37</v>
      </c>
      <c r="K12" s="1" t="s">
        <v>1282</v>
      </c>
      <c r="L12" s="1" t="s">
        <v>1283</v>
      </c>
      <c r="M12" s="1" t="s">
        <v>1282</v>
      </c>
      <c r="N12" s="1" t="s">
        <v>995</v>
      </c>
      <c r="O12" s="1" t="s">
        <v>120</v>
      </c>
    </row>
    <row r="13" spans="1:15" x14ac:dyDescent="0.25">
      <c r="A13" s="1" t="s">
        <v>87</v>
      </c>
      <c r="B13" s="1">
        <v>14.61</v>
      </c>
      <c r="C13" s="1" t="s">
        <v>89</v>
      </c>
      <c r="D13" s="1" t="s">
        <v>78</v>
      </c>
      <c r="E13" s="1" t="s">
        <v>90</v>
      </c>
      <c r="F13" s="1" t="s">
        <v>91</v>
      </c>
      <c r="G13" s="1" t="s">
        <v>92</v>
      </c>
      <c r="I13" s="1" t="s">
        <v>87</v>
      </c>
      <c r="J13" s="1">
        <v>79349.119999999995</v>
      </c>
      <c r="K13" s="1" t="s">
        <v>1284</v>
      </c>
      <c r="L13" s="1" t="s">
        <v>1285</v>
      </c>
      <c r="M13" s="1" t="s">
        <v>1286</v>
      </c>
      <c r="N13" s="1" t="s">
        <v>1208</v>
      </c>
      <c r="O13" s="1" t="s">
        <v>1287</v>
      </c>
    </row>
    <row r="14" spans="1:15" x14ac:dyDescent="0.25">
      <c r="A14" s="1" t="s">
        <v>93</v>
      </c>
      <c r="B14" s="1">
        <v>14.6</v>
      </c>
      <c r="C14" s="1" t="s">
        <v>94</v>
      </c>
      <c r="D14" s="1" t="s">
        <v>95</v>
      </c>
      <c r="E14" s="1" t="s">
        <v>96</v>
      </c>
      <c r="F14" s="1" t="s">
        <v>97</v>
      </c>
      <c r="G14" s="1" t="s">
        <v>98</v>
      </c>
      <c r="I14" s="1" t="s">
        <v>93</v>
      </c>
      <c r="J14" s="1">
        <v>79365.440000000002</v>
      </c>
      <c r="K14" s="1" t="s">
        <v>1288</v>
      </c>
      <c r="L14" s="1" t="s">
        <v>1284</v>
      </c>
      <c r="M14" s="1" t="s">
        <v>1288</v>
      </c>
      <c r="N14" s="1" t="s">
        <v>1289</v>
      </c>
      <c r="O14" s="1" t="s">
        <v>1214</v>
      </c>
    </row>
    <row r="15" spans="1:15" x14ac:dyDescent="0.25">
      <c r="A15" s="1" t="s">
        <v>99</v>
      </c>
      <c r="B15" s="1">
        <v>15</v>
      </c>
      <c r="C15" s="1" t="s">
        <v>101</v>
      </c>
      <c r="D15" s="1" t="s">
        <v>102</v>
      </c>
      <c r="E15" s="1" t="s">
        <v>103</v>
      </c>
      <c r="F15" s="1" t="s">
        <v>104</v>
      </c>
      <c r="G15" s="1" t="s">
        <v>105</v>
      </c>
      <c r="I15" s="1" t="s">
        <v>99</v>
      </c>
      <c r="J15" s="1">
        <v>78200.570000000007</v>
      </c>
      <c r="K15" s="1" t="s">
        <v>1290</v>
      </c>
      <c r="L15" s="1" t="s">
        <v>1290</v>
      </c>
      <c r="M15" s="1" t="s">
        <v>1291</v>
      </c>
      <c r="N15" s="1" t="s">
        <v>1292</v>
      </c>
      <c r="O15" s="1" t="s">
        <v>1293</v>
      </c>
    </row>
    <row r="16" spans="1:15" x14ac:dyDescent="0.25">
      <c r="A16" s="1" t="s">
        <v>106</v>
      </c>
      <c r="B16" s="1">
        <v>15.32</v>
      </c>
      <c r="C16" s="1" t="s">
        <v>50</v>
      </c>
      <c r="D16" s="1" t="s">
        <v>50</v>
      </c>
      <c r="E16" s="1" t="s">
        <v>107</v>
      </c>
      <c r="F16" s="1" t="s">
        <v>108</v>
      </c>
      <c r="G16" s="1" t="s">
        <v>109</v>
      </c>
      <c r="I16" s="1" t="s">
        <v>106</v>
      </c>
      <c r="J16" s="1">
        <v>78863.539999999994</v>
      </c>
      <c r="K16" s="1" t="s">
        <v>1294</v>
      </c>
      <c r="L16" s="1" t="s">
        <v>1295</v>
      </c>
      <c r="M16" s="1" t="s">
        <v>1296</v>
      </c>
      <c r="N16" s="1" t="s">
        <v>1209</v>
      </c>
      <c r="O16" s="1" t="s">
        <v>173</v>
      </c>
    </row>
    <row r="17" spans="1:15" x14ac:dyDescent="0.25">
      <c r="A17" s="1" t="s">
        <v>110</v>
      </c>
      <c r="B17" s="1">
        <v>15.7</v>
      </c>
      <c r="C17" s="1" t="s">
        <v>111</v>
      </c>
      <c r="D17" s="1" t="s">
        <v>112</v>
      </c>
      <c r="E17" s="1" t="s">
        <v>113</v>
      </c>
      <c r="F17" s="1" t="s">
        <v>114</v>
      </c>
      <c r="G17" s="1" t="s">
        <v>115</v>
      </c>
      <c r="I17" s="1" t="s">
        <v>110</v>
      </c>
      <c r="J17" s="1">
        <v>79378.539999999994</v>
      </c>
      <c r="K17" s="1" t="s">
        <v>1297</v>
      </c>
      <c r="L17" s="1" t="s">
        <v>1298</v>
      </c>
      <c r="M17" s="1" t="s">
        <v>1299</v>
      </c>
      <c r="N17" s="1" t="s">
        <v>1300</v>
      </c>
      <c r="O17" s="1" t="s">
        <v>1170</v>
      </c>
    </row>
    <row r="18" spans="1:15" x14ac:dyDescent="0.25">
      <c r="A18" s="1" t="s">
        <v>116</v>
      </c>
      <c r="B18" s="1">
        <v>15.66</v>
      </c>
      <c r="C18" s="1" t="s">
        <v>64</v>
      </c>
      <c r="D18" s="1" t="s">
        <v>117</v>
      </c>
      <c r="E18" s="1" t="s">
        <v>118</v>
      </c>
      <c r="F18" s="1" t="s">
        <v>119</v>
      </c>
      <c r="G18" s="1" t="s">
        <v>120</v>
      </c>
      <c r="I18" s="1" t="s">
        <v>116</v>
      </c>
      <c r="J18" s="1">
        <v>79071.47</v>
      </c>
      <c r="K18" s="1" t="s">
        <v>1302</v>
      </c>
      <c r="L18" s="1" t="s">
        <v>1301</v>
      </c>
      <c r="M18" s="1" t="s">
        <v>1303</v>
      </c>
      <c r="N18" s="1" t="s">
        <v>470</v>
      </c>
      <c r="O18" s="1" t="s">
        <v>1204</v>
      </c>
    </row>
    <row r="19" spans="1:15" x14ac:dyDescent="0.25">
      <c r="A19" s="1" t="s">
        <v>121</v>
      </c>
      <c r="B19" s="1">
        <v>15.58</v>
      </c>
      <c r="C19" s="1" t="s">
        <v>123</v>
      </c>
      <c r="D19" s="1" t="s">
        <v>122</v>
      </c>
      <c r="E19" s="1" t="s">
        <v>123</v>
      </c>
      <c r="F19" s="1" t="s">
        <v>124</v>
      </c>
      <c r="G19" s="1" t="s">
        <v>125</v>
      </c>
      <c r="I19" s="1" t="s">
        <v>121</v>
      </c>
      <c r="J19" s="1">
        <v>78647.42</v>
      </c>
      <c r="K19" s="1" t="s">
        <v>1304</v>
      </c>
      <c r="L19" s="1" t="s">
        <v>1305</v>
      </c>
      <c r="M19" s="1" t="s">
        <v>1304</v>
      </c>
      <c r="N19" s="1" t="s">
        <v>1306</v>
      </c>
      <c r="O19" s="1" t="s">
        <v>1307</v>
      </c>
    </row>
    <row r="20" spans="1:15" x14ac:dyDescent="0.25">
      <c r="A20" s="1" t="s">
        <v>126</v>
      </c>
      <c r="B20" s="1">
        <v>15.01</v>
      </c>
      <c r="C20" s="1" t="s">
        <v>95</v>
      </c>
      <c r="D20" s="1" t="s">
        <v>127</v>
      </c>
      <c r="E20" s="1" t="s">
        <v>94</v>
      </c>
      <c r="F20" s="1" t="s">
        <v>128</v>
      </c>
      <c r="G20" s="1" t="s">
        <v>129</v>
      </c>
      <c r="I20" s="1" t="s">
        <v>126</v>
      </c>
      <c r="J20" s="1">
        <v>77995.16</v>
      </c>
      <c r="K20" s="1" t="s">
        <v>1308</v>
      </c>
      <c r="L20" s="1" t="s">
        <v>1309</v>
      </c>
      <c r="M20" s="1" t="s">
        <v>1310</v>
      </c>
      <c r="N20" s="1" t="s">
        <v>1311</v>
      </c>
      <c r="O20" s="1" t="s">
        <v>385</v>
      </c>
    </row>
    <row r="21" spans="1:15" x14ac:dyDescent="0.25">
      <c r="A21" s="1" t="s">
        <v>130</v>
      </c>
      <c r="B21" s="1">
        <v>15.19</v>
      </c>
      <c r="C21" s="1" t="s">
        <v>132</v>
      </c>
      <c r="D21" s="1" t="s">
        <v>133</v>
      </c>
      <c r="E21" s="1" t="s">
        <v>132</v>
      </c>
      <c r="F21" s="1" t="s">
        <v>134</v>
      </c>
      <c r="G21" s="1" t="s">
        <v>135</v>
      </c>
      <c r="I21" s="1" t="s">
        <v>130</v>
      </c>
      <c r="J21" s="1">
        <v>77891.039999999994</v>
      </c>
      <c r="K21" s="1" t="s">
        <v>1312</v>
      </c>
      <c r="L21" s="1" t="s">
        <v>1313</v>
      </c>
      <c r="M21" s="1" t="s">
        <v>1312</v>
      </c>
      <c r="N21" s="1" t="s">
        <v>1314</v>
      </c>
      <c r="O21" s="1" t="s">
        <v>1315</v>
      </c>
    </row>
    <row r="22" spans="1:15" x14ac:dyDescent="0.25">
      <c r="A22" s="1" t="s">
        <v>136</v>
      </c>
      <c r="B22" s="1">
        <v>14.6</v>
      </c>
      <c r="C22" s="1" t="s">
        <v>137</v>
      </c>
      <c r="D22" s="1" t="s">
        <v>89</v>
      </c>
      <c r="E22" s="1" t="s">
        <v>137</v>
      </c>
      <c r="F22" s="1" t="s">
        <v>138</v>
      </c>
      <c r="G22" s="1" t="s">
        <v>139</v>
      </c>
      <c r="I22" s="1" t="s">
        <v>136</v>
      </c>
      <c r="J22" s="1">
        <v>76402.080000000002</v>
      </c>
      <c r="K22" s="1" t="s">
        <v>1316</v>
      </c>
      <c r="L22" s="1" t="s">
        <v>1317</v>
      </c>
      <c r="M22" s="1" t="s">
        <v>1316</v>
      </c>
      <c r="N22" s="1" t="s">
        <v>1318</v>
      </c>
      <c r="O22" s="1" t="s">
        <v>1246</v>
      </c>
    </row>
    <row r="23" spans="1:15" x14ac:dyDescent="0.25">
      <c r="A23" s="1" t="s">
        <v>140</v>
      </c>
      <c r="B23" s="1">
        <v>14.19</v>
      </c>
      <c r="C23" s="1" t="s">
        <v>142</v>
      </c>
      <c r="D23" s="1" t="s">
        <v>88</v>
      </c>
      <c r="E23" s="1" t="s">
        <v>143</v>
      </c>
      <c r="F23" s="1" t="s">
        <v>144</v>
      </c>
      <c r="G23" s="1" t="s">
        <v>145</v>
      </c>
      <c r="I23" s="1" t="s">
        <v>140</v>
      </c>
      <c r="J23" s="1">
        <v>76072.539999999994</v>
      </c>
      <c r="K23" s="1" t="s">
        <v>1319</v>
      </c>
      <c r="L23" s="1" t="s">
        <v>1320</v>
      </c>
      <c r="M23" s="1" t="s">
        <v>1319</v>
      </c>
      <c r="N23" s="1" t="s">
        <v>1321</v>
      </c>
      <c r="O23" s="1" t="s">
        <v>1180</v>
      </c>
    </row>
    <row r="24" spans="1:15" x14ac:dyDescent="0.25">
      <c r="A24" s="1" t="s">
        <v>146</v>
      </c>
      <c r="B24" s="1">
        <v>14.4</v>
      </c>
      <c r="C24" s="1" t="s">
        <v>148</v>
      </c>
      <c r="D24" s="1" t="s">
        <v>148</v>
      </c>
      <c r="E24" s="1" t="s">
        <v>149</v>
      </c>
      <c r="F24" s="1" t="s">
        <v>150</v>
      </c>
      <c r="G24" s="1" t="s">
        <v>151</v>
      </c>
      <c r="I24" s="1" t="s">
        <v>146</v>
      </c>
      <c r="J24" s="1">
        <v>75707.73</v>
      </c>
      <c r="K24" s="1" t="s">
        <v>1322</v>
      </c>
      <c r="L24" s="1" t="s">
        <v>1323</v>
      </c>
      <c r="M24" s="1" t="s">
        <v>1324</v>
      </c>
      <c r="N24" s="1" t="s">
        <v>1325</v>
      </c>
      <c r="O24" s="1" t="s">
        <v>1201</v>
      </c>
    </row>
    <row r="25" spans="1:15" x14ac:dyDescent="0.25">
      <c r="A25" s="1" t="s">
        <v>152</v>
      </c>
      <c r="B25" s="1">
        <v>14.6</v>
      </c>
      <c r="C25" s="1" t="s">
        <v>153</v>
      </c>
      <c r="D25" s="1" t="s">
        <v>89</v>
      </c>
      <c r="E25" s="1" t="s">
        <v>154</v>
      </c>
      <c r="F25" s="1" t="s">
        <v>155</v>
      </c>
      <c r="G25" s="1" t="s">
        <v>156</v>
      </c>
      <c r="I25" s="1" t="s">
        <v>152</v>
      </c>
      <c r="J25" s="1">
        <v>75186.53</v>
      </c>
      <c r="K25" s="1" t="s">
        <v>1326</v>
      </c>
      <c r="L25" s="1" t="s">
        <v>1327</v>
      </c>
      <c r="M25" s="1" t="s">
        <v>1328</v>
      </c>
      <c r="N25" s="1" t="s">
        <v>1329</v>
      </c>
      <c r="O25" s="1" t="s">
        <v>92</v>
      </c>
    </row>
    <row r="26" spans="1:15" x14ac:dyDescent="0.25">
      <c r="A26" s="1" t="s">
        <v>157</v>
      </c>
      <c r="B26" s="1">
        <v>14.4</v>
      </c>
      <c r="C26" s="1" t="s">
        <v>158</v>
      </c>
      <c r="D26" s="1" t="s">
        <v>147</v>
      </c>
      <c r="E26" s="1" t="s">
        <v>159</v>
      </c>
      <c r="F26" s="1" t="s">
        <v>160</v>
      </c>
      <c r="G26" s="1" t="s">
        <v>161</v>
      </c>
      <c r="I26" s="1" t="s">
        <v>157</v>
      </c>
      <c r="J26" s="1">
        <v>75133.429999999993</v>
      </c>
      <c r="K26" s="1" t="s">
        <v>1331</v>
      </c>
      <c r="L26" s="1" t="s">
        <v>1330</v>
      </c>
      <c r="M26" s="1" t="s">
        <v>1332</v>
      </c>
      <c r="N26" s="1" t="s">
        <v>1211</v>
      </c>
      <c r="O26" s="1" t="s">
        <v>1333</v>
      </c>
    </row>
    <row r="27" spans="1:15" x14ac:dyDescent="0.25">
      <c r="A27" s="1" t="s">
        <v>162</v>
      </c>
      <c r="B27" s="1">
        <v>13.92</v>
      </c>
      <c r="C27" s="1" t="s">
        <v>164</v>
      </c>
      <c r="D27" s="1" t="s">
        <v>165</v>
      </c>
      <c r="E27" s="1" t="s">
        <v>164</v>
      </c>
      <c r="F27" s="1" t="s">
        <v>166</v>
      </c>
      <c r="G27" s="1" t="s">
        <v>167</v>
      </c>
      <c r="I27" s="1" t="s">
        <v>162</v>
      </c>
      <c r="J27" s="1">
        <v>73367.03</v>
      </c>
      <c r="K27" s="1" t="s">
        <v>1334</v>
      </c>
      <c r="L27" s="1" t="s">
        <v>1335</v>
      </c>
      <c r="M27" s="1" t="s">
        <v>1334</v>
      </c>
      <c r="N27" s="1" t="s">
        <v>1336</v>
      </c>
      <c r="O27" s="1" t="s">
        <v>1220</v>
      </c>
    </row>
    <row r="28" spans="1:15" x14ac:dyDescent="0.25">
      <c r="A28" s="1" t="s">
        <v>168</v>
      </c>
      <c r="B28" s="1">
        <v>13.75</v>
      </c>
      <c r="C28" s="1" t="s">
        <v>169</v>
      </c>
      <c r="D28" s="1" t="s">
        <v>170</v>
      </c>
      <c r="E28" s="1" t="s">
        <v>171</v>
      </c>
      <c r="F28" s="1" t="s">
        <v>172</v>
      </c>
      <c r="G28" s="1" t="s">
        <v>173</v>
      </c>
      <c r="I28" s="1" t="s">
        <v>168</v>
      </c>
      <c r="J28" s="1">
        <v>72680.37</v>
      </c>
      <c r="K28" s="1" t="s">
        <v>1337</v>
      </c>
      <c r="L28" s="1" t="s">
        <v>1338</v>
      </c>
      <c r="M28" s="1" t="s">
        <v>1339</v>
      </c>
      <c r="N28" s="1" t="s">
        <v>1340</v>
      </c>
      <c r="O28" s="1" t="s">
        <v>1229</v>
      </c>
    </row>
    <row r="29" spans="1:15" x14ac:dyDescent="0.25">
      <c r="A29" s="1" t="s">
        <v>174</v>
      </c>
      <c r="B29" s="1">
        <v>13.84</v>
      </c>
      <c r="C29" s="1" t="s">
        <v>176</v>
      </c>
      <c r="D29" s="1" t="s">
        <v>177</v>
      </c>
      <c r="E29" s="1" t="s">
        <v>178</v>
      </c>
      <c r="F29" s="1" t="s">
        <v>179</v>
      </c>
      <c r="G29" s="1" t="s">
        <v>92</v>
      </c>
      <c r="I29" s="1" t="s">
        <v>174</v>
      </c>
      <c r="J29" s="1">
        <v>73115.45</v>
      </c>
      <c r="K29" s="1" t="s">
        <v>1341</v>
      </c>
      <c r="L29" s="1" t="s">
        <v>1342</v>
      </c>
      <c r="M29" s="1" t="s">
        <v>1341</v>
      </c>
      <c r="N29" s="1" t="s">
        <v>1343</v>
      </c>
      <c r="O29" s="1" t="s">
        <v>1344</v>
      </c>
    </row>
    <row r="30" spans="1:15" x14ac:dyDescent="0.25">
      <c r="A30" s="1" t="s">
        <v>180</v>
      </c>
      <c r="B30" s="1">
        <v>13.83</v>
      </c>
      <c r="C30" s="1" t="s">
        <v>181</v>
      </c>
      <c r="D30" s="1" t="s">
        <v>182</v>
      </c>
      <c r="E30" s="1" t="s">
        <v>183</v>
      </c>
      <c r="F30" s="1" t="s">
        <v>184</v>
      </c>
      <c r="G30" s="1" t="s">
        <v>156</v>
      </c>
      <c r="I30" s="1" t="s">
        <v>180</v>
      </c>
      <c r="J30" s="1">
        <v>72607.7</v>
      </c>
      <c r="K30" s="1" t="s">
        <v>1345</v>
      </c>
      <c r="L30" s="1" t="s">
        <v>1346</v>
      </c>
      <c r="M30" s="1" t="s">
        <v>1347</v>
      </c>
      <c r="N30" s="1" t="s">
        <v>1348</v>
      </c>
      <c r="O30" s="1" t="s">
        <v>1233</v>
      </c>
    </row>
    <row r="31" spans="1:15" x14ac:dyDescent="0.25">
      <c r="A31" s="1" t="s">
        <v>185</v>
      </c>
      <c r="B31" s="1">
        <v>13.64</v>
      </c>
      <c r="C31" s="1" t="s">
        <v>186</v>
      </c>
      <c r="D31" s="1" t="s">
        <v>187</v>
      </c>
      <c r="E31" s="1" t="s">
        <v>188</v>
      </c>
      <c r="F31" s="1" t="s">
        <v>189</v>
      </c>
      <c r="G31" s="1" t="s">
        <v>190</v>
      </c>
      <c r="I31" s="1" t="s">
        <v>185</v>
      </c>
      <c r="J31" s="1">
        <v>72428.929999999993</v>
      </c>
      <c r="K31" s="1" t="s">
        <v>1349</v>
      </c>
      <c r="L31" s="1" t="s">
        <v>1349</v>
      </c>
      <c r="M31" s="1" t="s">
        <v>1350</v>
      </c>
      <c r="N31" s="1" t="s">
        <v>1351</v>
      </c>
      <c r="O31" s="1" t="s">
        <v>1182</v>
      </c>
    </row>
    <row r="32" spans="1:15" x14ac:dyDescent="0.25">
      <c r="A32" s="1" t="s">
        <v>191</v>
      </c>
      <c r="B32" s="1">
        <v>13.89</v>
      </c>
      <c r="C32" s="1" t="s">
        <v>193</v>
      </c>
      <c r="D32" s="1" t="s">
        <v>177</v>
      </c>
      <c r="E32" s="1" t="s">
        <v>164</v>
      </c>
      <c r="F32" s="1" t="s">
        <v>194</v>
      </c>
      <c r="G32" s="1" t="s">
        <v>52</v>
      </c>
      <c r="I32" s="1" t="s">
        <v>191</v>
      </c>
      <c r="J32" s="1">
        <v>72914.33</v>
      </c>
      <c r="K32" s="1" t="s">
        <v>1352</v>
      </c>
      <c r="L32" s="1" t="s">
        <v>1353</v>
      </c>
      <c r="M32" s="1" t="s">
        <v>1354</v>
      </c>
      <c r="N32" s="1" t="s">
        <v>1355</v>
      </c>
      <c r="O32" s="1" t="s">
        <v>1262</v>
      </c>
    </row>
    <row r="33" spans="1:15" x14ac:dyDescent="0.25">
      <c r="A33" s="1" t="s">
        <v>195</v>
      </c>
      <c r="B33" s="1">
        <v>13.89</v>
      </c>
      <c r="C33" s="1" t="s">
        <v>196</v>
      </c>
      <c r="D33" s="1" t="s">
        <v>197</v>
      </c>
      <c r="E33" s="1" t="s">
        <v>198</v>
      </c>
      <c r="F33" s="1" t="s">
        <v>199</v>
      </c>
      <c r="G33" s="1" t="s">
        <v>200</v>
      </c>
      <c r="I33" s="1" t="s">
        <v>195</v>
      </c>
      <c r="J33" s="1">
        <v>73813.53</v>
      </c>
      <c r="K33" s="1" t="s">
        <v>1357</v>
      </c>
      <c r="L33" s="1" t="s">
        <v>1356</v>
      </c>
      <c r="M33" s="1" t="s">
        <v>1358</v>
      </c>
      <c r="N33" s="1" t="s">
        <v>571</v>
      </c>
      <c r="O33" s="1" t="s">
        <v>156</v>
      </c>
    </row>
    <row r="34" spans="1:15" x14ac:dyDescent="0.25">
      <c r="A34" s="1" t="s">
        <v>201</v>
      </c>
      <c r="B34" s="1">
        <v>13.9</v>
      </c>
      <c r="C34" s="1" t="s">
        <v>202</v>
      </c>
      <c r="D34" s="1" t="s">
        <v>203</v>
      </c>
      <c r="E34" s="1" t="s">
        <v>175</v>
      </c>
      <c r="F34" s="1" t="s">
        <v>204</v>
      </c>
      <c r="G34" s="1" t="s">
        <v>205</v>
      </c>
      <c r="I34" s="1" t="s">
        <v>201</v>
      </c>
      <c r="J34" s="1">
        <v>72800.039999999994</v>
      </c>
      <c r="K34" s="1" t="s">
        <v>1359</v>
      </c>
      <c r="L34" s="1" t="s">
        <v>1360</v>
      </c>
      <c r="M34" s="1" t="s">
        <v>1361</v>
      </c>
      <c r="N34" s="1" t="s">
        <v>464</v>
      </c>
      <c r="O34" s="1" t="s">
        <v>904</v>
      </c>
    </row>
    <row r="35" spans="1:15" x14ac:dyDescent="0.25">
      <c r="A35" s="1" t="s">
        <v>206</v>
      </c>
      <c r="B35" s="1">
        <v>14.12</v>
      </c>
      <c r="C35" s="1" t="s">
        <v>207</v>
      </c>
      <c r="D35" s="1" t="s">
        <v>208</v>
      </c>
      <c r="E35" s="1" t="s">
        <v>209</v>
      </c>
      <c r="F35" s="1" t="s">
        <v>210</v>
      </c>
      <c r="G35" s="1" t="s">
        <v>211</v>
      </c>
      <c r="I35" s="1" t="s">
        <v>206</v>
      </c>
      <c r="J35" s="1">
        <v>72731.839999999997</v>
      </c>
      <c r="K35" s="1" t="s">
        <v>1362</v>
      </c>
      <c r="L35" s="1" t="s">
        <v>1363</v>
      </c>
      <c r="M35" s="1" t="s">
        <v>1362</v>
      </c>
      <c r="N35" s="1" t="s">
        <v>609</v>
      </c>
      <c r="O35" s="1" t="s">
        <v>1364</v>
      </c>
    </row>
    <row r="36" spans="1:15" x14ac:dyDescent="0.25">
      <c r="A36" s="1" t="s">
        <v>212</v>
      </c>
      <c r="B36" s="1">
        <v>14.38</v>
      </c>
      <c r="C36" s="1" t="s">
        <v>149</v>
      </c>
      <c r="D36" s="1" t="s">
        <v>214</v>
      </c>
      <c r="E36" s="1" t="s">
        <v>159</v>
      </c>
      <c r="F36" s="1" t="s">
        <v>215</v>
      </c>
      <c r="G36" s="1" t="s">
        <v>200</v>
      </c>
      <c r="I36" s="1" t="s">
        <v>212</v>
      </c>
      <c r="J36" s="1">
        <v>72487.460000000006</v>
      </c>
      <c r="K36" s="1" t="s">
        <v>1365</v>
      </c>
      <c r="L36" s="1" t="s">
        <v>1365</v>
      </c>
      <c r="M36" s="1" t="s">
        <v>1366</v>
      </c>
      <c r="N36" s="1" t="s">
        <v>1189</v>
      </c>
      <c r="O36" s="1" t="s">
        <v>1367</v>
      </c>
    </row>
    <row r="37" spans="1:15" x14ac:dyDescent="0.25">
      <c r="A37" s="1" t="s">
        <v>216</v>
      </c>
      <c r="B37" s="1">
        <v>14.39</v>
      </c>
      <c r="C37" s="1" t="s">
        <v>147</v>
      </c>
      <c r="D37" s="1" t="s">
        <v>217</v>
      </c>
      <c r="E37" s="1" t="s">
        <v>154</v>
      </c>
      <c r="F37" s="1" t="s">
        <v>218</v>
      </c>
      <c r="G37" s="1" t="s">
        <v>219</v>
      </c>
      <c r="I37" s="1" t="s">
        <v>216</v>
      </c>
      <c r="J37" s="1">
        <v>73268.350000000006</v>
      </c>
      <c r="K37" s="1" t="s">
        <v>1368</v>
      </c>
      <c r="L37" s="1" t="s">
        <v>1369</v>
      </c>
      <c r="M37" s="1" t="s">
        <v>1370</v>
      </c>
      <c r="N37" s="1" t="s">
        <v>1371</v>
      </c>
      <c r="O37" s="1" t="s">
        <v>502</v>
      </c>
    </row>
    <row r="38" spans="1:15" x14ac:dyDescent="0.25">
      <c r="A38" s="1" t="s">
        <v>220</v>
      </c>
      <c r="B38" s="1">
        <v>14.49</v>
      </c>
      <c r="C38" s="1" t="s">
        <v>221</v>
      </c>
      <c r="D38" s="1" t="s">
        <v>222</v>
      </c>
      <c r="E38" s="1" t="s">
        <v>223</v>
      </c>
      <c r="F38" s="1" t="s">
        <v>224</v>
      </c>
      <c r="G38" s="1" t="s">
        <v>225</v>
      </c>
      <c r="I38" s="1" t="s">
        <v>220</v>
      </c>
      <c r="J38" s="1">
        <v>72546.17</v>
      </c>
      <c r="K38" s="1" t="s">
        <v>1372</v>
      </c>
      <c r="L38" s="1" t="s">
        <v>1373</v>
      </c>
      <c r="M38" s="1" t="s">
        <v>1374</v>
      </c>
      <c r="N38" s="1" t="s">
        <v>560</v>
      </c>
      <c r="O38" s="1" t="s">
        <v>1218</v>
      </c>
    </row>
    <row r="39" spans="1:15" x14ac:dyDescent="0.25">
      <c r="A39" s="1" t="s">
        <v>226</v>
      </c>
      <c r="B39" s="1">
        <v>14.41</v>
      </c>
      <c r="C39" s="1" t="s">
        <v>227</v>
      </c>
      <c r="D39" s="1" t="s">
        <v>228</v>
      </c>
      <c r="E39" s="1" t="s">
        <v>227</v>
      </c>
      <c r="F39" s="1" t="s">
        <v>119</v>
      </c>
      <c r="G39" s="1" t="s">
        <v>229</v>
      </c>
      <c r="I39" s="1" t="s">
        <v>226</v>
      </c>
      <c r="J39" s="1">
        <v>73090.17</v>
      </c>
      <c r="K39" s="1" t="s">
        <v>1375</v>
      </c>
      <c r="L39" s="1" t="s">
        <v>1376</v>
      </c>
      <c r="M39" s="1" t="s">
        <v>1375</v>
      </c>
      <c r="N39" s="1" t="s">
        <v>1377</v>
      </c>
      <c r="O39" s="1" t="s">
        <v>1104</v>
      </c>
    </row>
    <row r="40" spans="1:15" x14ac:dyDescent="0.25">
      <c r="A40" s="1" t="s">
        <v>230</v>
      </c>
      <c r="B40" s="1">
        <v>14.19</v>
      </c>
      <c r="C40" s="1" t="s">
        <v>192</v>
      </c>
      <c r="D40" s="1" t="s">
        <v>231</v>
      </c>
      <c r="E40" s="1" t="s">
        <v>181</v>
      </c>
      <c r="F40" s="1" t="s">
        <v>232</v>
      </c>
      <c r="G40" s="1" t="s">
        <v>233</v>
      </c>
      <c r="I40" s="1" t="s">
        <v>230</v>
      </c>
      <c r="J40" s="1">
        <v>72264.45</v>
      </c>
      <c r="K40" s="1" t="s">
        <v>1378</v>
      </c>
      <c r="L40" s="1" t="s">
        <v>1379</v>
      </c>
      <c r="M40" s="1" t="s">
        <v>1380</v>
      </c>
      <c r="N40" s="1" t="s">
        <v>1206</v>
      </c>
      <c r="O40" s="1" t="s">
        <v>1171</v>
      </c>
    </row>
    <row r="41" spans="1:15" x14ac:dyDescent="0.25">
      <c r="A41" s="1" t="s">
        <v>234</v>
      </c>
      <c r="B41" s="1">
        <v>14.04</v>
      </c>
      <c r="C41" s="1" t="s">
        <v>182</v>
      </c>
      <c r="D41" s="1" t="s">
        <v>137</v>
      </c>
      <c r="E41" s="1" t="s">
        <v>236</v>
      </c>
      <c r="F41" s="1" t="s">
        <v>237</v>
      </c>
      <c r="G41" s="1" t="s">
        <v>238</v>
      </c>
      <c r="I41" s="1" t="s">
        <v>234</v>
      </c>
      <c r="J41" s="1">
        <v>71970.990000000005</v>
      </c>
      <c r="K41" s="1" t="s">
        <v>1381</v>
      </c>
      <c r="L41" s="1" t="s">
        <v>1381</v>
      </c>
      <c r="M41" s="1" t="s">
        <v>1382</v>
      </c>
      <c r="N41" s="1" t="s">
        <v>1383</v>
      </c>
      <c r="O41" s="1" t="s">
        <v>1210</v>
      </c>
    </row>
    <row r="42" spans="1:15" x14ac:dyDescent="0.25">
      <c r="A42" s="1" t="s">
        <v>239</v>
      </c>
      <c r="B42" s="1">
        <v>14.45</v>
      </c>
      <c r="C42" s="1" t="s">
        <v>208</v>
      </c>
      <c r="D42" s="1" t="s">
        <v>240</v>
      </c>
      <c r="E42" s="1" t="s">
        <v>241</v>
      </c>
      <c r="F42" s="1" t="s">
        <v>242</v>
      </c>
      <c r="G42" s="1" t="s">
        <v>243</v>
      </c>
      <c r="I42" s="1" t="s">
        <v>239</v>
      </c>
      <c r="J42" s="1">
        <v>72700.45</v>
      </c>
      <c r="K42" s="1" t="s">
        <v>1384</v>
      </c>
      <c r="L42" s="1" t="s">
        <v>1385</v>
      </c>
      <c r="M42" s="1" t="s">
        <v>1381</v>
      </c>
      <c r="N42" s="1" t="s">
        <v>1386</v>
      </c>
      <c r="O42" s="1" t="s">
        <v>1387</v>
      </c>
    </row>
    <row r="43" spans="1:15" x14ac:dyDescent="0.25">
      <c r="A43" s="1" t="s">
        <v>244</v>
      </c>
      <c r="B43" s="1">
        <v>14.84</v>
      </c>
      <c r="C43" s="1" t="s">
        <v>245</v>
      </c>
      <c r="D43" s="1" t="s">
        <v>246</v>
      </c>
      <c r="E43" s="1" t="s">
        <v>82</v>
      </c>
      <c r="F43" s="1" t="s">
        <v>247</v>
      </c>
      <c r="G43" s="1" t="s">
        <v>86</v>
      </c>
      <c r="I43" s="1" t="s">
        <v>244</v>
      </c>
      <c r="J43" s="1">
        <v>74139.72</v>
      </c>
      <c r="K43" s="1" t="s">
        <v>1388</v>
      </c>
      <c r="L43" s="1" t="s">
        <v>1389</v>
      </c>
      <c r="M43" s="1" t="s">
        <v>1390</v>
      </c>
      <c r="N43" s="1" t="s">
        <v>266</v>
      </c>
      <c r="O43" s="1" t="s">
        <v>954</v>
      </c>
    </row>
    <row r="44" spans="1:15" x14ac:dyDescent="0.25">
      <c r="A44" s="1" t="s">
        <v>248</v>
      </c>
      <c r="B44" s="1">
        <v>14.65</v>
      </c>
      <c r="C44" s="1" t="s">
        <v>141</v>
      </c>
      <c r="D44" s="1" t="s">
        <v>250</v>
      </c>
      <c r="E44" s="1" t="s">
        <v>171</v>
      </c>
      <c r="F44" s="1" t="s">
        <v>251</v>
      </c>
      <c r="G44" s="1" t="s">
        <v>252</v>
      </c>
      <c r="I44" s="1" t="s">
        <v>248</v>
      </c>
      <c r="J44" s="1">
        <v>74058.92</v>
      </c>
      <c r="K44" s="1" t="s">
        <v>1391</v>
      </c>
      <c r="L44" s="1" t="s">
        <v>1391</v>
      </c>
      <c r="M44" s="1" t="s">
        <v>1392</v>
      </c>
      <c r="N44" s="1" t="s">
        <v>628</v>
      </c>
      <c r="O44" s="1" t="s">
        <v>732</v>
      </c>
    </row>
    <row r="45" spans="1:15" x14ac:dyDescent="0.25">
      <c r="A45" s="1" t="s">
        <v>253</v>
      </c>
      <c r="B45" s="1">
        <v>14.22</v>
      </c>
      <c r="C45" s="1" t="s">
        <v>149</v>
      </c>
      <c r="D45" s="1" t="s">
        <v>228</v>
      </c>
      <c r="E45" s="1" t="s">
        <v>177</v>
      </c>
      <c r="F45" s="1" t="s">
        <v>179</v>
      </c>
      <c r="G45" s="1" t="s">
        <v>255</v>
      </c>
      <c r="I45" s="1" t="s">
        <v>253</v>
      </c>
      <c r="J45" s="1">
        <v>74157.37</v>
      </c>
      <c r="K45" s="1" t="s">
        <v>1393</v>
      </c>
      <c r="L45" s="1" t="s">
        <v>1394</v>
      </c>
      <c r="M45" s="1" t="s">
        <v>1395</v>
      </c>
      <c r="N45" s="1" t="s">
        <v>1396</v>
      </c>
      <c r="O45" s="1" t="s">
        <v>1397</v>
      </c>
    </row>
    <row r="46" spans="1:15" x14ac:dyDescent="0.25">
      <c r="A46" s="1" t="s">
        <v>256</v>
      </c>
      <c r="B46" s="1">
        <v>14.35</v>
      </c>
      <c r="C46" s="1" t="s">
        <v>177</v>
      </c>
      <c r="D46" s="1" t="s">
        <v>257</v>
      </c>
      <c r="E46" s="1" t="s">
        <v>258</v>
      </c>
      <c r="F46" s="1" t="s">
        <v>259</v>
      </c>
      <c r="G46" s="1" t="s">
        <v>260</v>
      </c>
      <c r="I46" s="1" t="s">
        <v>256</v>
      </c>
      <c r="J46" s="1">
        <v>74486.58</v>
      </c>
      <c r="K46" s="1" t="s">
        <v>1398</v>
      </c>
      <c r="L46" s="1" t="s">
        <v>1399</v>
      </c>
      <c r="M46" s="1" t="s">
        <v>1400</v>
      </c>
      <c r="N46" s="1" t="s">
        <v>352</v>
      </c>
      <c r="O46" s="1" t="s">
        <v>1215</v>
      </c>
    </row>
    <row r="47" spans="1:15" x14ac:dyDescent="0.25">
      <c r="A47" s="1" t="s">
        <v>261</v>
      </c>
      <c r="B47" s="1">
        <v>14.2</v>
      </c>
      <c r="C47" s="1" t="s">
        <v>257</v>
      </c>
      <c r="D47" s="1" t="s">
        <v>142</v>
      </c>
      <c r="E47" s="1" t="s">
        <v>196</v>
      </c>
      <c r="F47" s="1" t="s">
        <v>262</v>
      </c>
      <c r="G47" s="1" t="s">
        <v>263</v>
      </c>
      <c r="I47" s="1" t="s">
        <v>261</v>
      </c>
      <c r="J47" s="1">
        <v>74518.789999999994</v>
      </c>
      <c r="K47" s="1" t="s">
        <v>1401</v>
      </c>
      <c r="L47" s="1" t="s">
        <v>1402</v>
      </c>
      <c r="M47" s="1" t="s">
        <v>1403</v>
      </c>
      <c r="N47" s="1" t="s">
        <v>288</v>
      </c>
      <c r="O47" s="1" t="s">
        <v>1217</v>
      </c>
    </row>
    <row r="48" spans="1:15" x14ac:dyDescent="0.25">
      <c r="A48" s="1" t="s">
        <v>264</v>
      </c>
      <c r="B48" s="1">
        <v>14.25</v>
      </c>
      <c r="C48" s="1" t="s">
        <v>265</v>
      </c>
      <c r="D48" s="1" t="s">
        <v>228</v>
      </c>
      <c r="E48" s="1" t="s">
        <v>265</v>
      </c>
      <c r="F48" s="1" t="s">
        <v>266</v>
      </c>
      <c r="G48" s="1" t="s">
        <v>267</v>
      </c>
      <c r="I48" s="1" t="s">
        <v>264</v>
      </c>
      <c r="J48" s="1">
        <v>74594.61</v>
      </c>
      <c r="K48" s="1" t="s">
        <v>1404</v>
      </c>
      <c r="L48" s="1" t="s">
        <v>1405</v>
      </c>
      <c r="M48" s="1" t="s">
        <v>1404</v>
      </c>
      <c r="N48" s="1" t="s">
        <v>1188</v>
      </c>
      <c r="O48" s="1" t="s">
        <v>1234</v>
      </c>
    </row>
    <row r="49" spans="1:15" x14ac:dyDescent="0.25">
      <c r="A49" s="1" t="s">
        <v>268</v>
      </c>
      <c r="B49" s="1">
        <v>13.58</v>
      </c>
      <c r="C49" s="1" t="s">
        <v>269</v>
      </c>
      <c r="D49" s="1" t="s">
        <v>270</v>
      </c>
      <c r="E49" s="1" t="s">
        <v>271</v>
      </c>
      <c r="F49" s="1" t="s">
        <v>272</v>
      </c>
      <c r="G49" s="1" t="s">
        <v>273</v>
      </c>
      <c r="I49" s="1" t="s">
        <v>268</v>
      </c>
      <c r="J49" s="1">
        <v>73437.279999999999</v>
      </c>
      <c r="K49" s="1" t="s">
        <v>1406</v>
      </c>
      <c r="L49" s="1" t="s">
        <v>1407</v>
      </c>
      <c r="M49" s="1" t="s">
        <v>1408</v>
      </c>
      <c r="N49" s="1" t="s">
        <v>470</v>
      </c>
      <c r="O49" s="1" t="s">
        <v>1409</v>
      </c>
    </row>
    <row r="50" spans="1:15" x14ac:dyDescent="0.25">
      <c r="A50" s="1" t="s">
        <v>274</v>
      </c>
      <c r="B50" s="1">
        <v>13.07</v>
      </c>
      <c r="C50" s="1" t="s">
        <v>275</v>
      </c>
      <c r="D50" s="1" t="s">
        <v>276</v>
      </c>
      <c r="E50" s="1" t="s">
        <v>277</v>
      </c>
      <c r="F50" s="1" t="s">
        <v>278</v>
      </c>
      <c r="G50" s="1" t="s">
        <v>279</v>
      </c>
      <c r="I50" s="1" t="s">
        <v>274</v>
      </c>
      <c r="J50" s="1">
        <v>72511.789999999994</v>
      </c>
      <c r="K50" s="1" t="s">
        <v>1410</v>
      </c>
      <c r="L50" s="1" t="s">
        <v>1411</v>
      </c>
      <c r="M50" s="1" t="s">
        <v>1410</v>
      </c>
      <c r="N50" s="1" t="s">
        <v>1277</v>
      </c>
      <c r="O50" s="1" t="s">
        <v>1412</v>
      </c>
    </row>
    <row r="51" spans="1:15" x14ac:dyDescent="0.25">
      <c r="A51" s="1" t="s">
        <v>280</v>
      </c>
      <c r="B51" s="1">
        <v>12.45</v>
      </c>
      <c r="C51" s="1" t="s">
        <v>282</v>
      </c>
      <c r="D51" s="1" t="s">
        <v>282</v>
      </c>
      <c r="E51" s="1" t="s">
        <v>281</v>
      </c>
      <c r="F51" s="1" t="s">
        <v>283</v>
      </c>
      <c r="G51" s="1" t="s">
        <v>284</v>
      </c>
      <c r="I51" s="1" t="s">
        <v>280</v>
      </c>
      <c r="J51" s="1">
        <v>70826.59</v>
      </c>
      <c r="K51" s="1" t="s">
        <v>1413</v>
      </c>
      <c r="L51" s="1" t="s">
        <v>1414</v>
      </c>
      <c r="M51" s="1" t="s">
        <v>1415</v>
      </c>
      <c r="N51" s="1" t="s">
        <v>1416</v>
      </c>
      <c r="O51" s="1" t="s">
        <v>1417</v>
      </c>
    </row>
    <row r="52" spans="1:15" x14ac:dyDescent="0.25">
      <c r="A52" s="1" t="s">
        <v>285</v>
      </c>
      <c r="B52" s="1">
        <v>12.79</v>
      </c>
      <c r="C52" s="1" t="s">
        <v>286</v>
      </c>
      <c r="D52" s="1" t="s">
        <v>287</v>
      </c>
      <c r="E52" s="1" t="s">
        <v>277</v>
      </c>
      <c r="F52" s="1" t="s">
        <v>288</v>
      </c>
      <c r="G52" s="1" t="s">
        <v>289</v>
      </c>
      <c r="I52" s="1" t="s">
        <v>285</v>
      </c>
      <c r="J52" s="1">
        <v>72475.17</v>
      </c>
      <c r="K52" s="1" t="s">
        <v>1418</v>
      </c>
      <c r="L52" s="1" t="s">
        <v>1419</v>
      </c>
      <c r="M52" s="1" t="s">
        <v>1420</v>
      </c>
      <c r="N52" s="1" t="s">
        <v>1421</v>
      </c>
      <c r="O52" s="1" t="s">
        <v>1246</v>
      </c>
    </row>
    <row r="53" spans="1:15" x14ac:dyDescent="0.25">
      <c r="A53" s="1" t="s">
        <v>290</v>
      </c>
      <c r="B53" s="1">
        <v>13.35</v>
      </c>
      <c r="C53" s="1" t="s">
        <v>292</v>
      </c>
      <c r="D53" s="1" t="s">
        <v>292</v>
      </c>
      <c r="E53" s="1" t="s">
        <v>293</v>
      </c>
      <c r="F53" s="1" t="s">
        <v>294</v>
      </c>
      <c r="G53" s="1" t="s">
        <v>295</v>
      </c>
      <c r="I53" s="1" t="s">
        <v>290</v>
      </c>
      <c r="J53" s="1">
        <v>72165.64</v>
      </c>
      <c r="K53" s="1" t="s">
        <v>1422</v>
      </c>
      <c r="L53" s="1" t="s">
        <v>1423</v>
      </c>
      <c r="M53" s="1" t="s">
        <v>1424</v>
      </c>
      <c r="N53" s="1" t="s">
        <v>1311</v>
      </c>
      <c r="O53" s="1" t="s">
        <v>1213</v>
      </c>
    </row>
    <row r="54" spans="1:15" x14ac:dyDescent="0.25">
      <c r="A54" s="1" t="s">
        <v>296</v>
      </c>
      <c r="B54" s="1">
        <v>13.57</v>
      </c>
      <c r="C54" s="1" t="s">
        <v>163</v>
      </c>
      <c r="D54" s="1" t="s">
        <v>298</v>
      </c>
      <c r="E54" s="1" t="s">
        <v>188</v>
      </c>
      <c r="F54" s="1" t="s">
        <v>299</v>
      </c>
      <c r="G54" s="1" t="s">
        <v>300</v>
      </c>
      <c r="I54" s="1" t="s">
        <v>296</v>
      </c>
      <c r="J54" s="1">
        <v>72930.69</v>
      </c>
      <c r="K54" s="1" t="s">
        <v>1425</v>
      </c>
      <c r="L54" s="1" t="s">
        <v>1425</v>
      </c>
      <c r="M54" s="1" t="s">
        <v>1426</v>
      </c>
      <c r="N54" s="1" t="s">
        <v>1427</v>
      </c>
      <c r="O54" s="1" t="s">
        <v>1428</v>
      </c>
    </row>
    <row r="55" spans="1:15" x14ac:dyDescent="0.25">
      <c r="A55" s="1" t="s">
        <v>301</v>
      </c>
      <c r="B55" s="1">
        <v>13.99</v>
      </c>
      <c r="C55" s="1" t="s">
        <v>303</v>
      </c>
      <c r="D55" s="1" t="s">
        <v>302</v>
      </c>
      <c r="E55" s="1" t="s">
        <v>304</v>
      </c>
      <c r="F55" s="1" t="s">
        <v>305</v>
      </c>
      <c r="G55" s="1" t="s">
        <v>306</v>
      </c>
      <c r="I55" s="1" t="s">
        <v>301</v>
      </c>
      <c r="J55" s="1">
        <v>74363.13</v>
      </c>
      <c r="K55" s="1" t="s">
        <v>1429</v>
      </c>
      <c r="L55" s="1" t="s">
        <v>1430</v>
      </c>
      <c r="M55" s="1" t="s">
        <v>1429</v>
      </c>
      <c r="N55" s="1" t="s">
        <v>1289</v>
      </c>
      <c r="O55" s="1" t="s">
        <v>1431</v>
      </c>
    </row>
    <row r="56" spans="1:15" x14ac:dyDescent="0.25">
      <c r="A56" s="1" t="s">
        <v>307</v>
      </c>
      <c r="B56" s="1">
        <v>12.44</v>
      </c>
      <c r="C56" s="1" t="s">
        <v>308</v>
      </c>
      <c r="D56" s="1" t="s">
        <v>309</v>
      </c>
      <c r="E56" s="1" t="s">
        <v>310</v>
      </c>
      <c r="F56" s="1" t="s">
        <v>311</v>
      </c>
      <c r="G56" s="1" t="s">
        <v>312</v>
      </c>
      <c r="I56" s="1" t="s">
        <v>307</v>
      </c>
      <c r="J56" s="1">
        <v>72414.880000000005</v>
      </c>
      <c r="K56" s="1" t="s">
        <v>1432</v>
      </c>
      <c r="L56" s="1" t="s">
        <v>1432</v>
      </c>
      <c r="M56" s="1" t="s">
        <v>1433</v>
      </c>
      <c r="N56" s="1" t="s">
        <v>669</v>
      </c>
      <c r="O56" s="1" t="s">
        <v>1434</v>
      </c>
    </row>
    <row r="57" spans="1:15" x14ac:dyDescent="0.25">
      <c r="A57" s="1" t="s">
        <v>313</v>
      </c>
      <c r="B57" s="1">
        <v>13.23</v>
      </c>
      <c r="C57" s="1" t="s">
        <v>314</v>
      </c>
      <c r="D57" s="1" t="s">
        <v>315</v>
      </c>
      <c r="E57" s="1" t="s">
        <v>316</v>
      </c>
      <c r="F57" s="1" t="s">
        <v>317</v>
      </c>
      <c r="G57" s="1" t="s">
        <v>318</v>
      </c>
      <c r="I57" s="1" t="s">
        <v>313</v>
      </c>
      <c r="J57" s="1">
        <v>74310.789999999994</v>
      </c>
      <c r="K57" s="1" t="s">
        <v>1435</v>
      </c>
      <c r="L57" s="1" t="s">
        <v>1436</v>
      </c>
      <c r="M57" s="1" t="s">
        <v>1437</v>
      </c>
      <c r="N57" s="1" t="s">
        <v>1196</v>
      </c>
      <c r="O57" s="1" t="s">
        <v>1249</v>
      </c>
    </row>
    <row r="58" spans="1:15" x14ac:dyDescent="0.25">
      <c r="A58" s="1" t="s">
        <v>319</v>
      </c>
      <c r="B58" s="1">
        <v>13.19</v>
      </c>
      <c r="C58" s="1" t="s">
        <v>193</v>
      </c>
      <c r="D58" s="1" t="s">
        <v>193</v>
      </c>
      <c r="E58" s="1" t="s">
        <v>320</v>
      </c>
      <c r="F58" s="1" t="s">
        <v>321</v>
      </c>
      <c r="G58" s="1" t="s">
        <v>322</v>
      </c>
      <c r="I58" s="1" t="s">
        <v>319</v>
      </c>
      <c r="J58" s="1">
        <v>73915.429999999993</v>
      </c>
      <c r="K58" s="1" t="s">
        <v>1438</v>
      </c>
      <c r="L58" s="1" t="s">
        <v>1439</v>
      </c>
      <c r="M58" s="1" t="s">
        <v>1440</v>
      </c>
      <c r="N58" s="1" t="s">
        <v>1441</v>
      </c>
      <c r="O58" s="1" t="s">
        <v>1198</v>
      </c>
    </row>
    <row r="59" spans="1:15" x14ac:dyDescent="0.25">
      <c r="A59" s="1" t="s">
        <v>323</v>
      </c>
      <c r="B59" s="1">
        <v>13.86</v>
      </c>
      <c r="C59" s="1" t="s">
        <v>324</v>
      </c>
      <c r="D59" s="1" t="s">
        <v>165</v>
      </c>
      <c r="E59" s="1" t="s">
        <v>325</v>
      </c>
      <c r="F59" s="1" t="s">
        <v>326</v>
      </c>
      <c r="G59" s="1" t="s">
        <v>92</v>
      </c>
      <c r="I59" s="1" t="s">
        <v>323</v>
      </c>
      <c r="J59" s="1">
        <v>73823.740000000005</v>
      </c>
      <c r="K59" s="1" t="s">
        <v>1442</v>
      </c>
      <c r="L59" s="1" t="s">
        <v>1443</v>
      </c>
      <c r="M59" s="1" t="s">
        <v>1444</v>
      </c>
      <c r="N59" s="1" t="s">
        <v>1445</v>
      </c>
      <c r="O59" s="1" t="s">
        <v>173</v>
      </c>
    </row>
    <row r="60" spans="1:15" x14ac:dyDescent="0.25">
      <c r="A60" s="1" t="s">
        <v>327</v>
      </c>
      <c r="B60" s="1">
        <v>13.85</v>
      </c>
      <c r="C60" s="1" t="s">
        <v>149</v>
      </c>
      <c r="D60" s="1" t="s">
        <v>207</v>
      </c>
      <c r="E60" s="1" t="s">
        <v>328</v>
      </c>
      <c r="F60" s="1" t="s">
        <v>329</v>
      </c>
      <c r="G60" s="1" t="s">
        <v>330</v>
      </c>
      <c r="I60" s="1" t="s">
        <v>327</v>
      </c>
      <c r="J60" s="1">
        <v>74308.490000000005</v>
      </c>
      <c r="K60" s="1" t="s">
        <v>1446</v>
      </c>
      <c r="L60" s="1" t="s">
        <v>1447</v>
      </c>
      <c r="M60" s="1" t="s">
        <v>1448</v>
      </c>
      <c r="N60" s="1" t="s">
        <v>1449</v>
      </c>
      <c r="O60" s="1" t="s">
        <v>360</v>
      </c>
    </row>
    <row r="61" spans="1:15" x14ac:dyDescent="0.25">
      <c r="A61" s="1" t="s">
        <v>331</v>
      </c>
      <c r="B61" s="1">
        <v>14.2</v>
      </c>
      <c r="C61" s="1" t="s">
        <v>94</v>
      </c>
      <c r="D61" s="1" t="s">
        <v>94</v>
      </c>
      <c r="E61" s="1" t="s">
        <v>196</v>
      </c>
      <c r="F61" s="1" t="s">
        <v>332</v>
      </c>
      <c r="G61" s="1" t="s">
        <v>333</v>
      </c>
      <c r="I61" s="1" t="s">
        <v>331</v>
      </c>
      <c r="J61" s="1">
        <v>74800.33</v>
      </c>
      <c r="K61" s="1" t="s">
        <v>1450</v>
      </c>
      <c r="L61" s="1" t="s">
        <v>1450</v>
      </c>
      <c r="M61" s="1" t="s">
        <v>1451</v>
      </c>
      <c r="N61" s="1" t="s">
        <v>1452</v>
      </c>
      <c r="O61" s="1" t="s">
        <v>665</v>
      </c>
    </row>
    <row r="62" spans="1:15" x14ac:dyDescent="0.25">
      <c r="A62" s="1" t="s">
        <v>334</v>
      </c>
      <c r="B62" s="1">
        <v>14.99</v>
      </c>
      <c r="C62" s="1" t="s">
        <v>335</v>
      </c>
      <c r="D62" s="1" t="s">
        <v>123</v>
      </c>
      <c r="E62" s="1" t="s">
        <v>336</v>
      </c>
      <c r="F62" s="1" t="s">
        <v>224</v>
      </c>
      <c r="G62" s="1" t="s">
        <v>337</v>
      </c>
      <c r="I62" s="1" t="s">
        <v>334</v>
      </c>
      <c r="J62" s="1">
        <v>75975.710000000006</v>
      </c>
      <c r="K62" s="1" t="s">
        <v>1453</v>
      </c>
      <c r="L62" s="1" t="s">
        <v>1454</v>
      </c>
      <c r="M62" s="1" t="s">
        <v>1455</v>
      </c>
      <c r="N62" s="1" t="s">
        <v>1273</v>
      </c>
      <c r="O62" s="1" t="s">
        <v>1179</v>
      </c>
    </row>
    <row r="63" spans="1:15" x14ac:dyDescent="0.25">
      <c r="A63" s="1" t="s">
        <v>338</v>
      </c>
      <c r="B63" s="1">
        <v>14.71</v>
      </c>
      <c r="C63" s="1" t="s">
        <v>133</v>
      </c>
      <c r="D63" s="1" t="s">
        <v>339</v>
      </c>
      <c r="E63" s="1" t="s">
        <v>89</v>
      </c>
      <c r="F63" s="1" t="s">
        <v>340</v>
      </c>
      <c r="G63" s="1" t="s">
        <v>341</v>
      </c>
      <c r="I63" s="1" t="s">
        <v>338</v>
      </c>
      <c r="J63" s="1">
        <v>75896.350000000006</v>
      </c>
      <c r="K63" s="1" t="s">
        <v>1456</v>
      </c>
      <c r="L63" s="1" t="s">
        <v>1457</v>
      </c>
      <c r="M63" s="1" t="s">
        <v>1458</v>
      </c>
      <c r="N63" s="1" t="s">
        <v>595</v>
      </c>
      <c r="O63" s="1" t="s">
        <v>1183</v>
      </c>
    </row>
    <row r="64" spans="1:15" x14ac:dyDescent="0.25">
      <c r="A64" s="1" t="s">
        <v>342</v>
      </c>
      <c r="B64" s="1">
        <v>15.11</v>
      </c>
      <c r="C64" s="1" t="s">
        <v>343</v>
      </c>
      <c r="D64" s="1" t="s">
        <v>344</v>
      </c>
      <c r="E64" s="1" t="s">
        <v>222</v>
      </c>
      <c r="F64" s="1" t="s">
        <v>345</v>
      </c>
      <c r="G64" s="1" t="s">
        <v>346</v>
      </c>
      <c r="I64" s="1" t="s">
        <v>342</v>
      </c>
      <c r="J64" s="1">
        <v>76671.13</v>
      </c>
      <c r="K64" s="1" t="s">
        <v>1459</v>
      </c>
      <c r="L64" s="1" t="s">
        <v>1460</v>
      </c>
      <c r="M64" s="1" t="s">
        <v>1461</v>
      </c>
      <c r="N64" s="1" t="s">
        <v>571</v>
      </c>
      <c r="O64" s="1" t="s">
        <v>1235</v>
      </c>
    </row>
    <row r="65" spans="1:15" x14ac:dyDescent="0.25">
      <c r="A65" s="1" t="s">
        <v>347</v>
      </c>
      <c r="B65" s="1">
        <v>15.26</v>
      </c>
      <c r="C65" s="1" t="s">
        <v>335</v>
      </c>
      <c r="D65" s="1" t="s">
        <v>77</v>
      </c>
      <c r="E65" s="1" t="s">
        <v>153</v>
      </c>
      <c r="F65" s="1" t="s">
        <v>348</v>
      </c>
      <c r="G65" s="1" t="s">
        <v>349</v>
      </c>
      <c r="I65" s="1" t="s">
        <v>347</v>
      </c>
      <c r="J65" s="1">
        <v>76350.19</v>
      </c>
      <c r="K65" s="1" t="s">
        <v>1462</v>
      </c>
      <c r="L65" s="1" t="s">
        <v>1463</v>
      </c>
      <c r="M65" s="1" t="s">
        <v>1462</v>
      </c>
      <c r="N65" s="1" t="s">
        <v>895</v>
      </c>
      <c r="O65" s="1" t="s">
        <v>167</v>
      </c>
    </row>
    <row r="66" spans="1:15" x14ac:dyDescent="0.25">
      <c r="A66" s="1" t="s">
        <v>350</v>
      </c>
      <c r="B66" s="1">
        <v>14.7</v>
      </c>
      <c r="C66" s="1" t="s">
        <v>351</v>
      </c>
      <c r="D66" s="1" t="s">
        <v>101</v>
      </c>
      <c r="E66" s="1" t="s">
        <v>78</v>
      </c>
      <c r="F66" s="1" t="s">
        <v>352</v>
      </c>
      <c r="G66" s="1" t="s">
        <v>353</v>
      </c>
      <c r="I66" s="1" t="s">
        <v>350</v>
      </c>
      <c r="J66" s="1">
        <v>75413.13</v>
      </c>
      <c r="K66" s="1" t="s">
        <v>1464</v>
      </c>
      <c r="L66" s="1" t="s">
        <v>1465</v>
      </c>
      <c r="M66" s="1" t="s">
        <v>1466</v>
      </c>
      <c r="N66" s="1" t="s">
        <v>1467</v>
      </c>
      <c r="O66" s="1" t="s">
        <v>1172</v>
      </c>
    </row>
    <row r="67" spans="1:15" x14ac:dyDescent="0.25">
      <c r="A67" s="1" t="s">
        <v>354</v>
      </c>
      <c r="B67" s="1">
        <v>15.23</v>
      </c>
      <c r="C67" s="1" t="s">
        <v>100</v>
      </c>
      <c r="D67" s="1" t="s">
        <v>355</v>
      </c>
      <c r="E67" s="1" t="s">
        <v>356</v>
      </c>
      <c r="F67" s="1" t="s">
        <v>352</v>
      </c>
      <c r="G67" s="1" t="s">
        <v>357</v>
      </c>
      <c r="I67" s="1" t="s">
        <v>354</v>
      </c>
      <c r="J67" s="1">
        <v>76390.509999999995</v>
      </c>
      <c r="K67" s="1" t="s">
        <v>1468</v>
      </c>
      <c r="L67" s="1" t="s">
        <v>1469</v>
      </c>
      <c r="M67" s="1" t="s">
        <v>1468</v>
      </c>
      <c r="N67" s="1" t="s">
        <v>362</v>
      </c>
      <c r="O67" s="1" t="s">
        <v>1225</v>
      </c>
    </row>
    <row r="68" spans="1:15" x14ac:dyDescent="0.25">
      <c r="A68" s="1" t="s">
        <v>358</v>
      </c>
      <c r="B68" s="1">
        <v>14.96</v>
      </c>
      <c r="C68" s="1" t="s">
        <v>95</v>
      </c>
      <c r="D68" s="1" t="s">
        <v>95</v>
      </c>
      <c r="E68" s="1" t="s">
        <v>228</v>
      </c>
      <c r="F68" s="1" t="s">
        <v>359</v>
      </c>
      <c r="G68" s="1" t="s">
        <v>360</v>
      </c>
      <c r="I68" s="1" t="s">
        <v>358</v>
      </c>
      <c r="J68" s="1">
        <v>76283.16</v>
      </c>
      <c r="K68" s="1" t="s">
        <v>1470</v>
      </c>
      <c r="L68" s="1" t="s">
        <v>1470</v>
      </c>
      <c r="M68" s="1" t="s">
        <v>1471</v>
      </c>
      <c r="N68" s="1" t="s">
        <v>1396</v>
      </c>
      <c r="O68" s="1" t="s">
        <v>555</v>
      </c>
    </row>
    <row r="69" spans="1:15" x14ac:dyDescent="0.25">
      <c r="A69" s="1" t="s">
        <v>361</v>
      </c>
      <c r="B69" s="1">
        <v>15.06</v>
      </c>
      <c r="C69" s="1" t="s">
        <v>207</v>
      </c>
      <c r="D69" s="1" t="s">
        <v>123</v>
      </c>
      <c r="E69" s="1" t="s">
        <v>213</v>
      </c>
      <c r="F69" s="1" t="s">
        <v>362</v>
      </c>
      <c r="G69" s="1" t="s">
        <v>363</v>
      </c>
      <c r="I69" s="1" t="s">
        <v>361</v>
      </c>
      <c r="J69" s="1">
        <v>76591.09</v>
      </c>
      <c r="K69" s="1" t="s">
        <v>1472</v>
      </c>
      <c r="L69" s="1" t="s">
        <v>1473</v>
      </c>
      <c r="M69" s="1" t="s">
        <v>1474</v>
      </c>
      <c r="N69" s="1" t="s">
        <v>1475</v>
      </c>
      <c r="O69" s="1" t="s">
        <v>120</v>
      </c>
    </row>
    <row r="70" spans="1:15" x14ac:dyDescent="0.25">
      <c r="A70" s="1" t="s">
        <v>364</v>
      </c>
      <c r="B70" s="1">
        <v>14.4</v>
      </c>
      <c r="C70" s="1" t="s">
        <v>214</v>
      </c>
      <c r="D70" s="1" t="s">
        <v>365</v>
      </c>
      <c r="E70" s="1" t="s">
        <v>143</v>
      </c>
      <c r="F70" s="1" t="s">
        <v>317</v>
      </c>
      <c r="G70" s="1" t="s">
        <v>366</v>
      </c>
      <c r="I70" s="1" t="s">
        <v>364</v>
      </c>
      <c r="J70" s="1">
        <v>76201.25</v>
      </c>
      <c r="K70" s="1" t="s">
        <v>1476</v>
      </c>
      <c r="L70" s="1" t="s">
        <v>1476</v>
      </c>
      <c r="M70" s="1" t="s">
        <v>1477</v>
      </c>
      <c r="N70" s="1" t="s">
        <v>1478</v>
      </c>
      <c r="O70" s="1" t="s">
        <v>1242</v>
      </c>
    </row>
    <row r="71" spans="1:15" x14ac:dyDescent="0.25">
      <c r="A71" s="1" t="s">
        <v>367</v>
      </c>
      <c r="B71" s="1">
        <v>14.56</v>
      </c>
      <c r="C71" s="1" t="s">
        <v>101</v>
      </c>
      <c r="D71" s="1" t="s">
        <v>101</v>
      </c>
      <c r="E71" s="1" t="s">
        <v>254</v>
      </c>
      <c r="F71" s="1" t="s">
        <v>368</v>
      </c>
      <c r="G71" s="1" t="s">
        <v>369</v>
      </c>
      <c r="I71" s="1" t="s">
        <v>367</v>
      </c>
      <c r="J71" s="1">
        <v>76891.839999999997</v>
      </c>
      <c r="K71" s="1" t="s">
        <v>1479</v>
      </c>
      <c r="L71" s="1" t="s">
        <v>1480</v>
      </c>
      <c r="M71" s="1" t="s">
        <v>1481</v>
      </c>
      <c r="N71" s="1" t="s">
        <v>1482</v>
      </c>
      <c r="O71" s="1" t="s">
        <v>732</v>
      </c>
    </row>
    <row r="72" spans="1:15" x14ac:dyDescent="0.25">
      <c r="A72" s="1" t="s">
        <v>370</v>
      </c>
      <c r="B72" s="1">
        <v>15.2</v>
      </c>
      <c r="C72" s="1" t="s">
        <v>371</v>
      </c>
      <c r="D72" s="1" t="s">
        <v>71</v>
      </c>
      <c r="E72" s="1" t="s">
        <v>83</v>
      </c>
      <c r="F72" s="1" t="s">
        <v>372</v>
      </c>
      <c r="G72" s="1" t="s">
        <v>373</v>
      </c>
      <c r="I72" s="1" t="s">
        <v>370</v>
      </c>
      <c r="J72" s="1">
        <v>76989.789999999994</v>
      </c>
      <c r="K72" s="1" t="s">
        <v>1483</v>
      </c>
      <c r="L72" s="1" t="s">
        <v>1484</v>
      </c>
      <c r="M72" s="1" t="s">
        <v>1483</v>
      </c>
      <c r="N72" s="1" t="s">
        <v>1343</v>
      </c>
      <c r="O72" s="1" t="s">
        <v>1246</v>
      </c>
    </row>
    <row r="73" spans="1:15" x14ac:dyDescent="0.25">
      <c r="A73" s="1" t="s">
        <v>374</v>
      </c>
      <c r="B73" s="1">
        <v>15.47</v>
      </c>
      <c r="C73" s="1" t="s">
        <v>112</v>
      </c>
      <c r="D73" s="1" t="s">
        <v>375</v>
      </c>
      <c r="E73" s="1" t="s">
        <v>376</v>
      </c>
      <c r="F73" s="1" t="s">
        <v>251</v>
      </c>
      <c r="G73" s="1" t="s">
        <v>377</v>
      </c>
      <c r="I73" s="1" t="s">
        <v>374</v>
      </c>
      <c r="J73" s="1">
        <v>76659.8</v>
      </c>
      <c r="K73" s="1" t="s">
        <v>1485</v>
      </c>
      <c r="L73" s="1" t="s">
        <v>1486</v>
      </c>
      <c r="M73" s="1" t="s">
        <v>1487</v>
      </c>
      <c r="N73" s="1" t="s">
        <v>585</v>
      </c>
      <c r="O73" s="1" t="s">
        <v>1488</v>
      </c>
    </row>
    <row r="74" spans="1:15" x14ac:dyDescent="0.25">
      <c r="A74" s="1" t="s">
        <v>378</v>
      </c>
      <c r="B74" s="1">
        <v>15.6</v>
      </c>
      <c r="C74" s="1" t="s">
        <v>379</v>
      </c>
      <c r="D74" s="1" t="s">
        <v>380</v>
      </c>
      <c r="E74" s="1" t="s">
        <v>131</v>
      </c>
      <c r="F74" s="1" t="s">
        <v>329</v>
      </c>
      <c r="G74" s="1" t="s">
        <v>381</v>
      </c>
      <c r="I74" s="1" t="s">
        <v>378</v>
      </c>
      <c r="J74" s="1">
        <v>76897.210000000006</v>
      </c>
      <c r="K74" s="1" t="s">
        <v>1489</v>
      </c>
      <c r="L74" s="1" t="s">
        <v>1490</v>
      </c>
      <c r="M74" s="1" t="s">
        <v>1489</v>
      </c>
      <c r="N74" s="1" t="s">
        <v>1351</v>
      </c>
      <c r="O74" s="1" t="s">
        <v>229</v>
      </c>
    </row>
    <row r="75" spans="1:15" x14ac:dyDescent="0.25">
      <c r="A75" s="1" t="s">
        <v>382</v>
      </c>
      <c r="B75" s="1">
        <v>15.44</v>
      </c>
      <c r="C75" s="1" t="s">
        <v>102</v>
      </c>
      <c r="D75" s="1" t="s">
        <v>383</v>
      </c>
      <c r="E75" s="1" t="s">
        <v>384</v>
      </c>
      <c r="F75" s="1" t="s">
        <v>317</v>
      </c>
      <c r="G75" s="1" t="s">
        <v>385</v>
      </c>
      <c r="I75" s="1" t="s">
        <v>382</v>
      </c>
      <c r="J75" s="1">
        <v>75726.81</v>
      </c>
      <c r="K75" s="1" t="s">
        <v>1491</v>
      </c>
      <c r="L75" s="1" t="s">
        <v>1492</v>
      </c>
      <c r="M75" s="1" t="s">
        <v>1493</v>
      </c>
      <c r="N75" s="1" t="s">
        <v>506</v>
      </c>
      <c r="O75" s="1" t="s">
        <v>1494</v>
      </c>
    </row>
    <row r="76" spans="1:15" x14ac:dyDescent="0.25">
      <c r="A76" s="1" t="s">
        <v>386</v>
      </c>
      <c r="B76" s="1">
        <v>15.42</v>
      </c>
      <c r="C76" s="1" t="s">
        <v>83</v>
      </c>
      <c r="D76" s="1" t="s">
        <v>387</v>
      </c>
      <c r="E76" s="1" t="s">
        <v>132</v>
      </c>
      <c r="F76" s="1" t="s">
        <v>388</v>
      </c>
      <c r="G76" s="1" t="s">
        <v>389</v>
      </c>
      <c r="I76" s="1" t="s">
        <v>386</v>
      </c>
      <c r="J76" s="1">
        <v>76054.720000000001</v>
      </c>
      <c r="K76" s="1" t="s">
        <v>1495</v>
      </c>
      <c r="L76" s="1" t="s">
        <v>1495</v>
      </c>
      <c r="M76" s="1" t="s">
        <v>1496</v>
      </c>
      <c r="N76" s="1" t="s">
        <v>1497</v>
      </c>
      <c r="O76" s="1" t="s">
        <v>1498</v>
      </c>
    </row>
    <row r="77" spans="1:15" x14ac:dyDescent="0.25">
      <c r="A77" s="1" t="s">
        <v>390</v>
      </c>
      <c r="B77" s="1">
        <v>15.17</v>
      </c>
      <c r="C77" s="1" t="s">
        <v>376</v>
      </c>
      <c r="D77" s="1" t="s">
        <v>66</v>
      </c>
      <c r="E77" s="1" t="s">
        <v>249</v>
      </c>
      <c r="F77" s="1" t="s">
        <v>266</v>
      </c>
      <c r="G77" s="1" t="s">
        <v>391</v>
      </c>
      <c r="I77" s="1" t="s">
        <v>390</v>
      </c>
      <c r="J77" s="1">
        <v>76617.53</v>
      </c>
      <c r="K77" s="1" t="s">
        <v>1499</v>
      </c>
      <c r="L77" s="1" t="s">
        <v>1500</v>
      </c>
      <c r="M77" s="1" t="s">
        <v>1499</v>
      </c>
      <c r="N77" s="1" t="s">
        <v>1501</v>
      </c>
      <c r="O77" s="1" t="s">
        <v>1222</v>
      </c>
    </row>
    <row r="78" spans="1:15" x14ac:dyDescent="0.25">
      <c r="A78" s="1" t="s">
        <v>392</v>
      </c>
      <c r="B78" s="1">
        <v>14.3</v>
      </c>
      <c r="C78" s="1" t="s">
        <v>147</v>
      </c>
      <c r="D78" s="1" t="s">
        <v>393</v>
      </c>
      <c r="E78" s="1" t="s">
        <v>324</v>
      </c>
      <c r="F78" s="1" t="s">
        <v>394</v>
      </c>
      <c r="G78" s="1" t="s">
        <v>219</v>
      </c>
      <c r="I78" s="1" t="s">
        <v>392</v>
      </c>
      <c r="J78" s="1">
        <v>76591.44</v>
      </c>
      <c r="K78" s="1" t="s">
        <v>1502</v>
      </c>
      <c r="L78" s="1" t="s">
        <v>1503</v>
      </c>
      <c r="M78" s="1" t="s">
        <v>1504</v>
      </c>
      <c r="N78" s="1" t="s">
        <v>1269</v>
      </c>
      <c r="O78" s="1" t="s">
        <v>673</v>
      </c>
    </row>
    <row r="79" spans="1:15" x14ac:dyDescent="0.25">
      <c r="A79" s="1" t="s">
        <v>395</v>
      </c>
      <c r="B79" s="1">
        <v>14.4</v>
      </c>
      <c r="C79" s="1" t="s">
        <v>396</v>
      </c>
      <c r="D79" s="1" t="s">
        <v>207</v>
      </c>
      <c r="E79" s="1" t="s">
        <v>396</v>
      </c>
      <c r="F79" s="1" t="s">
        <v>210</v>
      </c>
      <c r="G79" s="1" t="s">
        <v>397</v>
      </c>
      <c r="I79" s="1" t="s">
        <v>395</v>
      </c>
      <c r="J79" s="1">
        <v>76762.91</v>
      </c>
      <c r="K79" s="1" t="s">
        <v>1505</v>
      </c>
      <c r="L79" s="1" t="s">
        <v>1502</v>
      </c>
      <c r="M79" s="1" t="s">
        <v>1505</v>
      </c>
      <c r="N79" s="1" t="s">
        <v>1452</v>
      </c>
      <c r="O79" s="1" t="s">
        <v>1506</v>
      </c>
    </row>
    <row r="80" spans="1:15" x14ac:dyDescent="0.25">
      <c r="A80" s="1" t="s">
        <v>398</v>
      </c>
      <c r="B80" s="1">
        <v>13.57</v>
      </c>
      <c r="C80" s="1" t="s">
        <v>399</v>
      </c>
      <c r="D80" s="1" t="s">
        <v>171</v>
      </c>
      <c r="E80" s="1" t="s">
        <v>400</v>
      </c>
      <c r="F80" s="1" t="s">
        <v>401</v>
      </c>
      <c r="G80" s="1" t="s">
        <v>389</v>
      </c>
      <c r="I80" s="1" t="s">
        <v>398</v>
      </c>
      <c r="J80" s="1">
        <v>74359.83</v>
      </c>
      <c r="K80" s="1" t="s">
        <v>1507</v>
      </c>
      <c r="L80" s="1" t="s">
        <v>1508</v>
      </c>
      <c r="M80" s="1" t="s">
        <v>1509</v>
      </c>
      <c r="N80" s="1" t="s">
        <v>1396</v>
      </c>
      <c r="O80" s="1" t="s">
        <v>904</v>
      </c>
    </row>
    <row r="81" spans="1:15" x14ac:dyDescent="0.25">
      <c r="A81" s="1" t="s">
        <v>402</v>
      </c>
      <c r="B81" s="1">
        <v>13.35</v>
      </c>
      <c r="C81" s="1" t="s">
        <v>403</v>
      </c>
      <c r="D81" s="1" t="s">
        <v>404</v>
      </c>
      <c r="E81" s="1" t="s">
        <v>405</v>
      </c>
      <c r="F81" s="1" t="s">
        <v>406</v>
      </c>
      <c r="G81" s="1" t="s">
        <v>407</v>
      </c>
      <c r="I81" s="1" t="s">
        <v>402</v>
      </c>
      <c r="J81" s="1">
        <v>74293.509999999995</v>
      </c>
      <c r="K81" s="1" t="s">
        <v>1510</v>
      </c>
      <c r="L81" s="1" t="s">
        <v>1511</v>
      </c>
      <c r="M81" s="1" t="s">
        <v>1510</v>
      </c>
      <c r="N81" s="1" t="s">
        <v>1269</v>
      </c>
      <c r="O81" s="1" t="s">
        <v>1512</v>
      </c>
    </row>
    <row r="82" spans="1:15" x14ac:dyDescent="0.25">
      <c r="A82" s="1" t="s">
        <v>408</v>
      </c>
      <c r="B82" s="1">
        <v>12.7</v>
      </c>
      <c r="C82" s="1" t="s">
        <v>304</v>
      </c>
      <c r="D82" s="1" t="s">
        <v>409</v>
      </c>
      <c r="E82" s="1" t="s">
        <v>410</v>
      </c>
      <c r="F82" s="1" t="s">
        <v>411</v>
      </c>
      <c r="G82" s="1" t="s">
        <v>412</v>
      </c>
      <c r="I82" s="1" t="s">
        <v>408</v>
      </c>
      <c r="J82" s="1">
        <v>73567.25</v>
      </c>
      <c r="K82" s="1" t="s">
        <v>1513</v>
      </c>
      <c r="L82" s="1" t="s">
        <v>1514</v>
      </c>
      <c r="M82" s="1" t="s">
        <v>1515</v>
      </c>
      <c r="N82" s="1" t="s">
        <v>609</v>
      </c>
      <c r="O82" s="1" t="s">
        <v>1488</v>
      </c>
    </row>
    <row r="83" spans="1:15" x14ac:dyDescent="0.25">
      <c r="A83" s="1" t="s">
        <v>413</v>
      </c>
      <c r="B83" s="1">
        <v>12.85</v>
      </c>
      <c r="C83" s="1" t="s">
        <v>309</v>
      </c>
      <c r="D83" s="1" t="s">
        <v>309</v>
      </c>
      <c r="E83" s="1" t="s">
        <v>414</v>
      </c>
      <c r="F83" s="1" t="s">
        <v>415</v>
      </c>
      <c r="G83" s="1" t="s">
        <v>416</v>
      </c>
      <c r="I83" s="1" t="s">
        <v>413</v>
      </c>
      <c r="J83" s="1">
        <v>73796.710000000006</v>
      </c>
      <c r="K83" s="1" t="s">
        <v>1516</v>
      </c>
      <c r="L83" s="1" t="s">
        <v>1517</v>
      </c>
      <c r="M83" s="1" t="s">
        <v>1518</v>
      </c>
      <c r="N83" s="1" t="s">
        <v>1519</v>
      </c>
      <c r="O83" s="1" t="s">
        <v>1224</v>
      </c>
    </row>
    <row r="84" spans="1:15" x14ac:dyDescent="0.25">
      <c r="A84" s="1" t="s">
        <v>417</v>
      </c>
      <c r="B84" s="1">
        <v>13.11</v>
      </c>
      <c r="C84" s="1" t="s">
        <v>418</v>
      </c>
      <c r="D84" s="1" t="s">
        <v>328</v>
      </c>
      <c r="E84" s="1" t="s">
        <v>419</v>
      </c>
      <c r="F84" s="1" t="s">
        <v>420</v>
      </c>
      <c r="G84" s="1" t="s">
        <v>190</v>
      </c>
      <c r="I84" s="1" t="s">
        <v>417</v>
      </c>
      <c r="J84" s="1">
        <v>74318.720000000001</v>
      </c>
      <c r="K84" s="1" t="s">
        <v>1521</v>
      </c>
      <c r="L84" s="1" t="s">
        <v>1522</v>
      </c>
      <c r="M84" s="1" t="s">
        <v>1520</v>
      </c>
      <c r="N84" s="1" t="s">
        <v>1523</v>
      </c>
      <c r="O84" s="1" t="s">
        <v>1236</v>
      </c>
    </row>
    <row r="85" spans="1:15" x14ac:dyDescent="0.25">
      <c r="A85" s="1" t="s">
        <v>421</v>
      </c>
      <c r="B85" s="1">
        <v>13.35</v>
      </c>
      <c r="C85" s="1" t="s">
        <v>258</v>
      </c>
      <c r="D85" s="1" t="s">
        <v>258</v>
      </c>
      <c r="E85" s="1" t="s">
        <v>422</v>
      </c>
      <c r="F85" s="1" t="s">
        <v>45</v>
      </c>
      <c r="G85" s="1" t="s">
        <v>238</v>
      </c>
      <c r="I85" s="1" t="s">
        <v>421</v>
      </c>
      <c r="J85" s="1">
        <v>74443.47</v>
      </c>
      <c r="K85" s="1" t="s">
        <v>1524</v>
      </c>
      <c r="L85" s="1" t="s">
        <v>1525</v>
      </c>
      <c r="M85" s="1" t="s">
        <v>1526</v>
      </c>
      <c r="N85" s="1" t="s">
        <v>1527</v>
      </c>
      <c r="O85" s="1" t="s">
        <v>1528</v>
      </c>
    </row>
    <row r="86" spans="1:15" x14ac:dyDescent="0.25">
      <c r="A86" s="1" t="s">
        <v>423</v>
      </c>
      <c r="B86" s="1">
        <v>13.74</v>
      </c>
      <c r="C86" s="1" t="s">
        <v>141</v>
      </c>
      <c r="D86" s="1" t="s">
        <v>228</v>
      </c>
      <c r="E86" s="1" t="s">
        <v>297</v>
      </c>
      <c r="F86" s="1" t="s">
        <v>359</v>
      </c>
      <c r="G86" s="1" t="s">
        <v>424</v>
      </c>
      <c r="I86" s="1" t="s">
        <v>423</v>
      </c>
      <c r="J86" s="1">
        <v>75389.75</v>
      </c>
      <c r="K86" s="1" t="s">
        <v>1529</v>
      </c>
      <c r="L86" s="1" t="s">
        <v>1530</v>
      </c>
      <c r="M86" s="1" t="s">
        <v>1531</v>
      </c>
      <c r="N86" s="1" t="s">
        <v>1532</v>
      </c>
      <c r="O86" s="1" t="s">
        <v>1184</v>
      </c>
    </row>
    <row r="87" spans="1:15" x14ac:dyDescent="0.25">
      <c r="A87" s="1" t="s">
        <v>425</v>
      </c>
      <c r="B87" s="1">
        <v>14.09</v>
      </c>
      <c r="C87" s="1" t="s">
        <v>426</v>
      </c>
      <c r="D87" s="1" t="s">
        <v>76</v>
      </c>
      <c r="E87" s="1" t="s">
        <v>427</v>
      </c>
      <c r="F87" s="1" t="s">
        <v>428</v>
      </c>
      <c r="G87" s="1" t="s">
        <v>429</v>
      </c>
      <c r="I87" s="1" t="s">
        <v>425</v>
      </c>
      <c r="J87" s="1">
        <v>75604.34</v>
      </c>
      <c r="K87" s="1" t="s">
        <v>1533</v>
      </c>
      <c r="L87" s="1" t="s">
        <v>1534</v>
      </c>
      <c r="M87" s="1" t="s">
        <v>1535</v>
      </c>
      <c r="N87" s="1" t="s">
        <v>1536</v>
      </c>
      <c r="O87" s="1" t="s">
        <v>1227</v>
      </c>
    </row>
    <row r="88" spans="1:15" x14ac:dyDescent="0.25">
      <c r="A88" s="1" t="s">
        <v>430</v>
      </c>
      <c r="B88" s="1">
        <v>13.57</v>
      </c>
      <c r="C88" s="1" t="s">
        <v>196</v>
      </c>
      <c r="D88" s="1" t="s">
        <v>302</v>
      </c>
      <c r="E88" s="1" t="s">
        <v>291</v>
      </c>
      <c r="F88" s="1" t="s">
        <v>431</v>
      </c>
      <c r="G88" s="1" t="s">
        <v>432</v>
      </c>
      <c r="I88" s="1" t="s">
        <v>430</v>
      </c>
      <c r="J88" s="1">
        <v>76004.149999999994</v>
      </c>
      <c r="K88" s="1" t="s">
        <v>1537</v>
      </c>
      <c r="L88" s="1" t="s">
        <v>1538</v>
      </c>
      <c r="M88" s="1" t="s">
        <v>1539</v>
      </c>
      <c r="N88" s="1" t="s">
        <v>1194</v>
      </c>
      <c r="O88" s="1" t="s">
        <v>1250</v>
      </c>
    </row>
    <row r="89" spans="1:15" x14ac:dyDescent="0.25">
      <c r="A89" s="1" t="s">
        <v>433</v>
      </c>
      <c r="B89" s="1">
        <v>13.76</v>
      </c>
      <c r="C89" s="1" t="s">
        <v>258</v>
      </c>
      <c r="D89" s="1" t="s">
        <v>137</v>
      </c>
      <c r="E89" s="1" t="s">
        <v>434</v>
      </c>
      <c r="F89" s="1" t="s">
        <v>184</v>
      </c>
      <c r="G89" s="1" t="s">
        <v>435</v>
      </c>
      <c r="I89" s="1" t="s">
        <v>433</v>
      </c>
      <c r="J89" s="1">
        <v>75974.179999999993</v>
      </c>
      <c r="K89" s="1" t="s">
        <v>1540</v>
      </c>
      <c r="L89" s="1" t="s">
        <v>1541</v>
      </c>
      <c r="M89" s="1" t="s">
        <v>1542</v>
      </c>
      <c r="N89" s="1" t="s">
        <v>266</v>
      </c>
      <c r="O89" s="1" t="s">
        <v>1287</v>
      </c>
    </row>
    <row r="90" spans="1:15" x14ac:dyDescent="0.25">
      <c r="A90" s="1" t="s">
        <v>436</v>
      </c>
      <c r="B90" s="1">
        <v>13.81</v>
      </c>
      <c r="C90" s="1" t="s">
        <v>434</v>
      </c>
      <c r="D90" s="1" t="s">
        <v>235</v>
      </c>
      <c r="E90" s="1" t="s">
        <v>183</v>
      </c>
      <c r="F90" s="1" t="s">
        <v>437</v>
      </c>
      <c r="G90" s="1" t="s">
        <v>438</v>
      </c>
      <c r="I90" s="1" t="s">
        <v>436</v>
      </c>
      <c r="J90" s="1">
        <v>75990.41</v>
      </c>
      <c r="K90" s="1" t="s">
        <v>1543</v>
      </c>
      <c r="L90" s="1" t="s">
        <v>1544</v>
      </c>
      <c r="M90" s="1" t="s">
        <v>1545</v>
      </c>
      <c r="N90" s="1" t="s">
        <v>1273</v>
      </c>
      <c r="O90" s="1" t="s">
        <v>1239</v>
      </c>
    </row>
    <row r="91" spans="1:15" x14ac:dyDescent="0.25">
      <c r="A91" s="1" t="s">
        <v>439</v>
      </c>
      <c r="B91" s="1">
        <v>13.5</v>
      </c>
      <c r="C91" s="1" t="s">
        <v>418</v>
      </c>
      <c r="D91" s="1" t="s">
        <v>440</v>
      </c>
      <c r="E91" s="1" t="s">
        <v>418</v>
      </c>
      <c r="F91" s="1" t="s">
        <v>441</v>
      </c>
      <c r="G91" s="1" t="s">
        <v>442</v>
      </c>
      <c r="I91" s="1" t="s">
        <v>439</v>
      </c>
      <c r="J91" s="1">
        <v>75756.52</v>
      </c>
      <c r="K91" s="1" t="s">
        <v>1546</v>
      </c>
      <c r="L91" s="1" t="s">
        <v>1547</v>
      </c>
      <c r="M91" s="1" t="s">
        <v>1548</v>
      </c>
      <c r="N91" s="1" t="s">
        <v>1197</v>
      </c>
      <c r="O91" s="1" t="s">
        <v>1549</v>
      </c>
    </row>
    <row r="92" spans="1:15" x14ac:dyDescent="0.25">
      <c r="A92" s="1" t="s">
        <v>443</v>
      </c>
      <c r="B92" s="1">
        <v>13.37</v>
      </c>
      <c r="C92" s="1" t="s">
        <v>444</v>
      </c>
      <c r="D92" s="1" t="s">
        <v>445</v>
      </c>
      <c r="E92" s="1" t="s">
        <v>427</v>
      </c>
      <c r="F92" s="1" t="s">
        <v>446</v>
      </c>
      <c r="G92" s="1" t="s">
        <v>447</v>
      </c>
      <c r="I92" s="1" t="s">
        <v>443</v>
      </c>
      <c r="J92" s="1">
        <v>74656.679999999993</v>
      </c>
      <c r="K92" s="1" t="s">
        <v>1550</v>
      </c>
      <c r="L92" s="1" t="s">
        <v>1551</v>
      </c>
      <c r="M92" s="1" t="s">
        <v>1552</v>
      </c>
      <c r="N92" s="1" t="s">
        <v>1553</v>
      </c>
      <c r="O92" s="1" t="s">
        <v>1554</v>
      </c>
    </row>
    <row r="93" spans="1:15" x14ac:dyDescent="0.25">
      <c r="A93" s="1" t="s">
        <v>448</v>
      </c>
      <c r="B93" s="1">
        <v>12.99</v>
      </c>
      <c r="C93" s="1" t="s">
        <v>450</v>
      </c>
      <c r="D93" s="1" t="s">
        <v>271</v>
      </c>
      <c r="E93" s="1" t="s">
        <v>451</v>
      </c>
      <c r="F93" s="1" t="s">
        <v>283</v>
      </c>
      <c r="G93" s="1" t="s">
        <v>452</v>
      </c>
      <c r="I93" s="1" t="s">
        <v>448</v>
      </c>
      <c r="J93" s="1">
        <v>74787.570000000007</v>
      </c>
      <c r="K93" s="1" t="s">
        <v>1555</v>
      </c>
      <c r="L93" s="1" t="s">
        <v>1556</v>
      </c>
      <c r="M93" s="1" t="s">
        <v>1557</v>
      </c>
      <c r="N93" s="1" t="s">
        <v>1536</v>
      </c>
      <c r="O93" s="1" t="s">
        <v>1205</v>
      </c>
    </row>
    <row r="94" spans="1:15" x14ac:dyDescent="0.25">
      <c r="A94" s="1" t="s">
        <v>453</v>
      </c>
      <c r="B94" s="1">
        <v>12.75</v>
      </c>
      <c r="C94" s="1" t="s">
        <v>303</v>
      </c>
      <c r="D94" s="1" t="s">
        <v>454</v>
      </c>
      <c r="E94" s="1" t="s">
        <v>455</v>
      </c>
      <c r="F94" s="1" t="s">
        <v>73</v>
      </c>
      <c r="G94" s="1" t="s">
        <v>456</v>
      </c>
      <c r="I94" s="1" t="s">
        <v>453</v>
      </c>
      <c r="J94" s="1">
        <v>74538.55</v>
      </c>
      <c r="K94" s="1" t="s">
        <v>1558</v>
      </c>
      <c r="L94" s="1" t="s">
        <v>1559</v>
      </c>
      <c r="M94" s="1" t="s">
        <v>1560</v>
      </c>
      <c r="N94" s="1" t="s">
        <v>1561</v>
      </c>
      <c r="O94" s="1" t="s">
        <v>318</v>
      </c>
    </row>
    <row r="95" spans="1:15" x14ac:dyDescent="0.25">
      <c r="A95" s="1" t="s">
        <v>457</v>
      </c>
      <c r="B95" s="1">
        <v>12.9</v>
      </c>
      <c r="C95" s="1" t="s">
        <v>458</v>
      </c>
      <c r="D95" s="1" t="s">
        <v>449</v>
      </c>
      <c r="E95" s="1" t="s">
        <v>458</v>
      </c>
      <c r="F95" s="1" t="s">
        <v>459</v>
      </c>
      <c r="G95" s="1" t="s">
        <v>460</v>
      </c>
      <c r="I95" s="1" t="s">
        <v>457</v>
      </c>
      <c r="J95" s="1">
        <v>74319.22</v>
      </c>
      <c r="K95" s="1" t="s">
        <v>1562</v>
      </c>
      <c r="L95" s="1" t="s">
        <v>1563</v>
      </c>
      <c r="M95" s="1" t="s">
        <v>1562</v>
      </c>
      <c r="N95" s="1" t="s">
        <v>1564</v>
      </c>
      <c r="O95" s="1" t="s">
        <v>1232</v>
      </c>
    </row>
    <row r="96" spans="1:15" x14ac:dyDescent="0.25">
      <c r="A96" s="1" t="s">
        <v>461</v>
      </c>
      <c r="B96" s="1">
        <v>12.58</v>
      </c>
      <c r="C96" s="1" t="s">
        <v>462</v>
      </c>
      <c r="D96" s="1" t="s">
        <v>303</v>
      </c>
      <c r="E96" s="1" t="s">
        <v>463</v>
      </c>
      <c r="F96" s="1" t="s">
        <v>464</v>
      </c>
      <c r="G96" s="1" t="s">
        <v>465</v>
      </c>
      <c r="I96" s="1" t="s">
        <v>461</v>
      </c>
      <c r="J96" s="1">
        <v>73078.850000000006</v>
      </c>
      <c r="K96" s="1" t="s">
        <v>1565</v>
      </c>
      <c r="L96" s="1" t="s">
        <v>1566</v>
      </c>
      <c r="M96" s="1" t="s">
        <v>1567</v>
      </c>
      <c r="N96" s="1" t="s">
        <v>530</v>
      </c>
      <c r="O96" s="1" t="s">
        <v>1190</v>
      </c>
    </row>
    <row r="97" spans="1:15" x14ac:dyDescent="0.25">
      <c r="A97" s="1" t="s">
        <v>466</v>
      </c>
      <c r="B97" s="1">
        <v>12.76</v>
      </c>
      <c r="C97" s="1" t="s">
        <v>467</v>
      </c>
      <c r="D97" s="1" t="s">
        <v>468</v>
      </c>
      <c r="E97" s="1" t="s">
        <v>469</v>
      </c>
      <c r="F97" s="1" t="s">
        <v>470</v>
      </c>
      <c r="G97" s="1" t="s">
        <v>471</v>
      </c>
      <c r="I97" s="1" t="s">
        <v>466</v>
      </c>
      <c r="J97" s="1">
        <v>73412.41</v>
      </c>
      <c r="K97" s="1" t="s">
        <v>1568</v>
      </c>
      <c r="L97" s="1" t="s">
        <v>1569</v>
      </c>
      <c r="M97" s="1" t="s">
        <v>1568</v>
      </c>
      <c r="N97" s="1" t="s">
        <v>1570</v>
      </c>
      <c r="O97" s="1" t="s">
        <v>1202</v>
      </c>
    </row>
    <row r="98" spans="1:15" x14ac:dyDescent="0.25">
      <c r="A98" s="1" t="s">
        <v>472</v>
      </c>
      <c r="B98" s="1">
        <v>12.48</v>
      </c>
      <c r="C98" s="1" t="s">
        <v>474</v>
      </c>
      <c r="D98" s="1" t="s">
        <v>473</v>
      </c>
      <c r="E98" s="1" t="s">
        <v>475</v>
      </c>
      <c r="F98" s="1" t="s">
        <v>476</v>
      </c>
      <c r="G98" s="1" t="s">
        <v>477</v>
      </c>
      <c r="I98" s="1" t="s">
        <v>472</v>
      </c>
      <c r="J98" s="1">
        <v>72150.880000000005</v>
      </c>
      <c r="K98" s="1" t="s">
        <v>1571</v>
      </c>
      <c r="L98" s="1" t="s">
        <v>1572</v>
      </c>
      <c r="M98" s="1" t="s">
        <v>1573</v>
      </c>
      <c r="N98" s="1" t="s">
        <v>1574</v>
      </c>
      <c r="O98" s="1" t="s">
        <v>1222</v>
      </c>
    </row>
    <row r="99" spans="1:15" x14ac:dyDescent="0.25">
      <c r="A99" s="1" t="s">
        <v>478</v>
      </c>
      <c r="B99" s="1">
        <v>11.6</v>
      </c>
      <c r="C99" s="1" t="s">
        <v>479</v>
      </c>
      <c r="D99" s="1" t="s">
        <v>480</v>
      </c>
      <c r="E99" s="1" t="s">
        <v>481</v>
      </c>
      <c r="F99" s="1" t="s">
        <v>160</v>
      </c>
      <c r="G99" s="1" t="s">
        <v>482</v>
      </c>
      <c r="I99" s="1" t="s">
        <v>478</v>
      </c>
      <c r="J99" s="1">
        <v>72128.83</v>
      </c>
      <c r="K99" s="1" t="s">
        <v>1575</v>
      </c>
      <c r="L99" s="1" t="s">
        <v>1576</v>
      </c>
      <c r="M99" s="1" t="s">
        <v>1577</v>
      </c>
      <c r="N99" s="1" t="s">
        <v>79</v>
      </c>
      <c r="O99" s="1" t="s">
        <v>1578</v>
      </c>
    </row>
    <row r="100" spans="1:15" x14ac:dyDescent="0.25">
      <c r="A100" s="1" t="s">
        <v>483</v>
      </c>
      <c r="B100" s="1">
        <v>11.38</v>
      </c>
      <c r="C100" s="1" t="s">
        <v>484</v>
      </c>
      <c r="D100" s="1" t="s">
        <v>485</v>
      </c>
      <c r="E100" s="1" t="s">
        <v>486</v>
      </c>
      <c r="F100" s="1" t="s">
        <v>406</v>
      </c>
      <c r="G100" s="1" t="s">
        <v>487</v>
      </c>
      <c r="I100" s="1" t="s">
        <v>483</v>
      </c>
      <c r="J100" s="1">
        <v>71923.11</v>
      </c>
      <c r="K100" s="1" t="s">
        <v>1579</v>
      </c>
      <c r="L100" s="1" t="s">
        <v>1580</v>
      </c>
      <c r="M100" s="1" t="s">
        <v>1581</v>
      </c>
      <c r="N100" s="1" t="s">
        <v>1194</v>
      </c>
      <c r="O100" s="1" t="s">
        <v>1238</v>
      </c>
    </row>
    <row r="101" spans="1:15" x14ac:dyDescent="0.25">
      <c r="A101" s="1" t="s">
        <v>488</v>
      </c>
      <c r="B101" s="1">
        <v>11.33</v>
      </c>
      <c r="C101" s="1" t="s">
        <v>481</v>
      </c>
      <c r="D101" s="1" t="s">
        <v>489</v>
      </c>
      <c r="E101" s="1" t="s">
        <v>490</v>
      </c>
      <c r="F101" s="1" t="s">
        <v>491</v>
      </c>
      <c r="G101" s="1" t="s">
        <v>357</v>
      </c>
      <c r="I101" s="1" t="s">
        <v>488</v>
      </c>
      <c r="J101" s="1">
        <v>70835.05</v>
      </c>
      <c r="K101" s="1" t="s">
        <v>1582</v>
      </c>
      <c r="L101" s="1" t="s">
        <v>1583</v>
      </c>
      <c r="M101" s="1" t="s">
        <v>1584</v>
      </c>
      <c r="N101" s="1" t="s">
        <v>1585</v>
      </c>
      <c r="O101" s="1" t="s">
        <v>200</v>
      </c>
    </row>
    <row r="102" spans="1:15" x14ac:dyDescent="0.25">
      <c r="A102" s="1" t="s">
        <v>492</v>
      </c>
      <c r="B102" s="1">
        <v>11.13</v>
      </c>
      <c r="C102" s="1" t="s">
        <v>493</v>
      </c>
      <c r="D102" s="1" t="s">
        <v>489</v>
      </c>
      <c r="E102" s="1" t="s">
        <v>494</v>
      </c>
      <c r="F102" s="1" t="s">
        <v>495</v>
      </c>
      <c r="G102" s="1" t="s">
        <v>496</v>
      </c>
      <c r="I102" s="1" t="s">
        <v>492</v>
      </c>
      <c r="J102" s="1">
        <v>70886.259999999995</v>
      </c>
      <c r="K102" s="1" t="s">
        <v>1586</v>
      </c>
      <c r="L102" s="1" t="s">
        <v>1587</v>
      </c>
      <c r="M102" s="1" t="s">
        <v>1588</v>
      </c>
      <c r="N102" s="1" t="s">
        <v>446</v>
      </c>
      <c r="O102" s="1" t="s">
        <v>1589</v>
      </c>
    </row>
    <row r="103" spans="1:15" x14ac:dyDescent="0.25">
      <c r="A103" s="1" t="s">
        <v>497</v>
      </c>
      <c r="B103" s="1">
        <v>11.1</v>
      </c>
      <c r="C103" s="1" t="s">
        <v>499</v>
      </c>
      <c r="D103" s="1" t="s">
        <v>500</v>
      </c>
      <c r="E103" s="1" t="s">
        <v>501</v>
      </c>
      <c r="F103" s="1" t="s">
        <v>491</v>
      </c>
      <c r="G103" s="1" t="s">
        <v>502</v>
      </c>
      <c r="I103" s="1" t="s">
        <v>497</v>
      </c>
      <c r="J103" s="1">
        <v>71329.850000000006</v>
      </c>
      <c r="K103" s="1" t="s">
        <v>1591</v>
      </c>
      <c r="L103" s="1" t="s">
        <v>1590</v>
      </c>
      <c r="M103" s="1" t="s">
        <v>1592</v>
      </c>
      <c r="N103" s="1" t="s">
        <v>1593</v>
      </c>
      <c r="O103" s="1" t="s">
        <v>487</v>
      </c>
    </row>
    <row r="104" spans="1:15" x14ac:dyDescent="0.25">
      <c r="A104" s="1" t="s">
        <v>503</v>
      </c>
      <c r="B104" s="1">
        <v>10.99</v>
      </c>
      <c r="C104" s="1" t="s">
        <v>504</v>
      </c>
      <c r="D104" s="1" t="s">
        <v>500</v>
      </c>
      <c r="E104" s="1" t="s">
        <v>505</v>
      </c>
      <c r="F104" s="1" t="s">
        <v>506</v>
      </c>
      <c r="G104" s="1" t="s">
        <v>507</v>
      </c>
      <c r="I104" s="1" t="s">
        <v>503</v>
      </c>
      <c r="J104" s="1">
        <v>71016.59</v>
      </c>
      <c r="K104" s="1" t="s">
        <v>1594</v>
      </c>
      <c r="L104" s="1" t="s">
        <v>1595</v>
      </c>
      <c r="M104" s="1" t="s">
        <v>1596</v>
      </c>
      <c r="N104" s="1" t="s">
        <v>73</v>
      </c>
      <c r="O104" s="1" t="s">
        <v>1169</v>
      </c>
    </row>
    <row r="105" spans="1:15" x14ac:dyDescent="0.25">
      <c r="A105" s="1" t="s">
        <v>508</v>
      </c>
      <c r="B105" s="1">
        <v>10.83</v>
      </c>
      <c r="C105" s="1" t="s">
        <v>509</v>
      </c>
      <c r="D105" s="1" t="s">
        <v>504</v>
      </c>
      <c r="E105" s="1" t="s">
        <v>510</v>
      </c>
      <c r="F105" s="1" t="s">
        <v>511</v>
      </c>
      <c r="G105" s="1" t="s">
        <v>512</v>
      </c>
      <c r="I105" s="1" t="s">
        <v>508</v>
      </c>
      <c r="J105" s="1">
        <v>71073.649999999994</v>
      </c>
      <c r="K105" s="1" t="s">
        <v>1597</v>
      </c>
      <c r="L105" s="1" t="s">
        <v>1598</v>
      </c>
      <c r="M105" s="1" t="s">
        <v>1599</v>
      </c>
      <c r="N105" s="1" t="s">
        <v>1084</v>
      </c>
      <c r="O105" s="1" t="s">
        <v>1169</v>
      </c>
    </row>
    <row r="106" spans="1:15" x14ac:dyDescent="0.25">
      <c r="A106" s="1" t="s">
        <v>513</v>
      </c>
      <c r="B106" s="1">
        <v>10.17</v>
      </c>
      <c r="C106" s="1" t="s">
        <v>515</v>
      </c>
      <c r="D106" s="1" t="s">
        <v>516</v>
      </c>
      <c r="E106" s="1" t="s">
        <v>517</v>
      </c>
      <c r="F106" s="1" t="s">
        <v>518</v>
      </c>
      <c r="G106" s="1" t="s">
        <v>519</v>
      </c>
      <c r="I106" s="1" t="s">
        <v>513</v>
      </c>
      <c r="J106" s="1">
        <v>71132.800000000003</v>
      </c>
      <c r="K106" s="1" t="s">
        <v>1600</v>
      </c>
      <c r="L106" s="1" t="s">
        <v>1601</v>
      </c>
      <c r="M106" s="1" t="s">
        <v>1600</v>
      </c>
      <c r="N106" s="1" t="s">
        <v>530</v>
      </c>
      <c r="O106" s="1" t="s">
        <v>1602</v>
      </c>
    </row>
    <row r="107" spans="1:15" x14ac:dyDescent="0.25">
      <c r="A107" s="1" t="s">
        <v>520</v>
      </c>
      <c r="B107" s="1">
        <v>10.050000000000001</v>
      </c>
      <c r="C107" s="1" t="s">
        <v>522</v>
      </c>
      <c r="D107" s="1" t="s">
        <v>523</v>
      </c>
      <c r="E107" s="1" t="s">
        <v>524</v>
      </c>
      <c r="F107" s="1" t="s">
        <v>224</v>
      </c>
      <c r="G107" s="1" t="s">
        <v>525</v>
      </c>
      <c r="I107" s="1" t="s">
        <v>520</v>
      </c>
      <c r="J107" s="1">
        <v>70477.63</v>
      </c>
      <c r="K107" s="1" t="s">
        <v>1603</v>
      </c>
      <c r="L107" s="1" t="s">
        <v>1604</v>
      </c>
      <c r="M107" s="1" t="s">
        <v>1605</v>
      </c>
      <c r="N107" s="1" t="s">
        <v>1606</v>
      </c>
      <c r="O107" s="1" t="s">
        <v>1174</v>
      </c>
    </row>
    <row r="108" spans="1:15" x14ac:dyDescent="0.25">
      <c r="A108" s="1" t="s">
        <v>526</v>
      </c>
      <c r="B108" s="1">
        <v>10.199999999999999</v>
      </c>
      <c r="C108" s="1" t="s">
        <v>527</v>
      </c>
      <c r="D108" s="1" t="s">
        <v>528</v>
      </c>
      <c r="E108" s="1" t="s">
        <v>529</v>
      </c>
      <c r="F108" s="1" t="s">
        <v>530</v>
      </c>
      <c r="G108" s="1" t="s">
        <v>531</v>
      </c>
      <c r="I108" s="1" t="s">
        <v>526</v>
      </c>
      <c r="J108" s="1">
        <v>70011.25</v>
      </c>
      <c r="K108" s="1" t="s">
        <v>1607</v>
      </c>
      <c r="L108" s="1" t="s">
        <v>1608</v>
      </c>
      <c r="M108" s="1" t="s">
        <v>1607</v>
      </c>
      <c r="N108" s="1" t="s">
        <v>1165</v>
      </c>
      <c r="O108" s="1" t="s">
        <v>1237</v>
      </c>
    </row>
    <row r="109" spans="1:15" x14ac:dyDescent="0.25">
      <c r="A109" s="1" t="s">
        <v>532</v>
      </c>
      <c r="B109" s="1">
        <v>10.220000000000001</v>
      </c>
      <c r="C109" s="1" t="s">
        <v>533</v>
      </c>
      <c r="D109" s="1" t="s">
        <v>534</v>
      </c>
      <c r="E109" s="1" t="s">
        <v>535</v>
      </c>
      <c r="F109" s="1" t="s">
        <v>536</v>
      </c>
      <c r="G109" s="1" t="s">
        <v>537</v>
      </c>
      <c r="I109" s="1" t="s">
        <v>532</v>
      </c>
      <c r="J109" s="1">
        <v>68634.649999999994</v>
      </c>
      <c r="K109" s="1" t="s">
        <v>1609</v>
      </c>
      <c r="L109" s="1" t="s">
        <v>1610</v>
      </c>
      <c r="M109" s="1" t="s">
        <v>1611</v>
      </c>
      <c r="N109" s="1" t="s">
        <v>1612</v>
      </c>
      <c r="O109" s="1" t="s">
        <v>1613</v>
      </c>
    </row>
    <row r="110" spans="1:15" x14ac:dyDescent="0.25">
      <c r="A110" s="1" t="s">
        <v>538</v>
      </c>
      <c r="B110" s="1">
        <v>9.76</v>
      </c>
      <c r="C110" s="1" t="s">
        <v>540</v>
      </c>
      <c r="D110" s="1" t="s">
        <v>541</v>
      </c>
      <c r="E110" s="1" t="s">
        <v>542</v>
      </c>
      <c r="F110" s="1" t="s">
        <v>543</v>
      </c>
      <c r="G110" s="1" t="s">
        <v>544</v>
      </c>
      <c r="I110" s="1" t="s">
        <v>538</v>
      </c>
      <c r="J110" s="1">
        <v>68714.66</v>
      </c>
      <c r="K110" s="1" t="s">
        <v>1614</v>
      </c>
      <c r="L110" s="1" t="s">
        <v>1615</v>
      </c>
      <c r="M110" s="1" t="s">
        <v>1616</v>
      </c>
      <c r="N110" s="1" t="s">
        <v>1209</v>
      </c>
      <c r="O110" s="1" t="s">
        <v>1157</v>
      </c>
    </row>
    <row r="111" spans="1:15" x14ac:dyDescent="0.25">
      <c r="A111" s="1" t="s">
        <v>545</v>
      </c>
      <c r="B111" s="1">
        <v>9.6300000000000008</v>
      </c>
      <c r="C111" s="1" t="s">
        <v>547</v>
      </c>
      <c r="D111" s="1" t="s">
        <v>547</v>
      </c>
      <c r="E111" s="1" t="s">
        <v>548</v>
      </c>
      <c r="F111" s="1" t="s">
        <v>549</v>
      </c>
      <c r="G111" s="1" t="s">
        <v>550</v>
      </c>
      <c r="I111" s="1" t="s">
        <v>545</v>
      </c>
      <c r="J111" s="1">
        <v>67976.800000000003</v>
      </c>
      <c r="K111" s="1" t="s">
        <v>1617</v>
      </c>
      <c r="L111" s="1" t="s">
        <v>1617</v>
      </c>
      <c r="M111" s="1" t="s">
        <v>1618</v>
      </c>
      <c r="N111" s="1" t="s">
        <v>368</v>
      </c>
      <c r="O111" s="1" t="s">
        <v>1242</v>
      </c>
    </row>
    <row r="112" spans="1:15" x14ac:dyDescent="0.25">
      <c r="A112" s="1" t="s">
        <v>551</v>
      </c>
      <c r="B112" s="1">
        <v>9.85</v>
      </c>
      <c r="C112" s="1" t="s">
        <v>524</v>
      </c>
      <c r="D112" s="1" t="s">
        <v>552</v>
      </c>
      <c r="E112" s="1" t="s">
        <v>553</v>
      </c>
      <c r="F112" s="1" t="s">
        <v>554</v>
      </c>
      <c r="G112" s="1" t="s">
        <v>555</v>
      </c>
      <c r="I112" s="1" t="s">
        <v>551</v>
      </c>
      <c r="J112" s="1">
        <v>68594.289999999994</v>
      </c>
      <c r="K112" s="1" t="s">
        <v>1619</v>
      </c>
      <c r="L112" s="1" t="s">
        <v>1620</v>
      </c>
      <c r="M112" s="1" t="s">
        <v>1621</v>
      </c>
      <c r="N112" s="1" t="s">
        <v>1622</v>
      </c>
      <c r="O112" s="1" t="s">
        <v>1623</v>
      </c>
    </row>
    <row r="113" spans="1:15" x14ac:dyDescent="0.25">
      <c r="A113" s="1" t="s">
        <v>556</v>
      </c>
      <c r="B113" s="1">
        <v>9.89</v>
      </c>
      <c r="C113" s="1" t="s">
        <v>558</v>
      </c>
      <c r="D113" s="1" t="s">
        <v>559</v>
      </c>
      <c r="E113" s="1" t="s">
        <v>533</v>
      </c>
      <c r="F113" s="1" t="s">
        <v>560</v>
      </c>
      <c r="G113" s="1" t="s">
        <v>561</v>
      </c>
      <c r="I113" s="1" t="s">
        <v>556</v>
      </c>
      <c r="J113" s="1">
        <v>68355.12</v>
      </c>
      <c r="K113" s="1" t="s">
        <v>1624</v>
      </c>
      <c r="L113" s="1" t="s">
        <v>1625</v>
      </c>
      <c r="M113" s="1" t="s">
        <v>1626</v>
      </c>
      <c r="N113" s="1" t="s">
        <v>1627</v>
      </c>
      <c r="O113" s="1" t="s">
        <v>1179</v>
      </c>
    </row>
    <row r="114" spans="1:15" x14ac:dyDescent="0.25">
      <c r="A114" s="1" t="s">
        <v>562</v>
      </c>
      <c r="B114" s="1">
        <v>9.8000000000000007</v>
      </c>
      <c r="C114" s="1" t="s">
        <v>564</v>
      </c>
      <c r="D114" s="1" t="s">
        <v>565</v>
      </c>
      <c r="E114" s="1" t="s">
        <v>566</v>
      </c>
      <c r="F114" s="1" t="s">
        <v>266</v>
      </c>
      <c r="G114" s="1" t="s">
        <v>229</v>
      </c>
      <c r="I114" s="1" t="s">
        <v>562</v>
      </c>
      <c r="J114" s="1">
        <v>68284.66</v>
      </c>
      <c r="K114" s="1" t="s">
        <v>1628</v>
      </c>
      <c r="L114" s="1" t="s">
        <v>1629</v>
      </c>
      <c r="M114" s="1" t="s">
        <v>1630</v>
      </c>
      <c r="N114" s="1" t="s">
        <v>1191</v>
      </c>
      <c r="O114" s="1" t="s">
        <v>1230</v>
      </c>
    </row>
    <row r="115" spans="1:15" x14ac:dyDescent="0.25">
      <c r="A115" s="1" t="s">
        <v>567</v>
      </c>
      <c r="B115" s="1">
        <v>9.65</v>
      </c>
      <c r="C115" s="1" t="s">
        <v>569</v>
      </c>
      <c r="D115" s="1" t="s">
        <v>569</v>
      </c>
      <c r="E115" s="1" t="s">
        <v>570</v>
      </c>
      <c r="F115" s="1" t="s">
        <v>571</v>
      </c>
      <c r="G115" s="1" t="s">
        <v>572</v>
      </c>
      <c r="I115" s="1" t="s">
        <v>567</v>
      </c>
      <c r="J115" s="1">
        <v>67358.59</v>
      </c>
      <c r="K115" s="1" t="s">
        <v>1631</v>
      </c>
      <c r="L115" s="1" t="s">
        <v>1632</v>
      </c>
      <c r="M115" s="1" t="s">
        <v>1633</v>
      </c>
      <c r="N115" s="1" t="s">
        <v>1009</v>
      </c>
      <c r="O115" s="1" t="s">
        <v>1226</v>
      </c>
    </row>
    <row r="116" spans="1:15" x14ac:dyDescent="0.25">
      <c r="A116" s="1" t="s">
        <v>573</v>
      </c>
      <c r="B116" s="1">
        <v>9.9600000000000009</v>
      </c>
      <c r="C116" s="1" t="s">
        <v>510</v>
      </c>
      <c r="D116" s="1" t="s">
        <v>534</v>
      </c>
      <c r="E116" s="1" t="s">
        <v>539</v>
      </c>
      <c r="F116" s="1" t="s">
        <v>575</v>
      </c>
      <c r="G116" s="1" t="s">
        <v>576</v>
      </c>
      <c r="I116" s="1" t="s">
        <v>573</v>
      </c>
      <c r="J116" s="1">
        <v>66992.09</v>
      </c>
      <c r="K116" s="1" t="s">
        <v>1634</v>
      </c>
      <c r="L116" s="1" t="s">
        <v>1634</v>
      </c>
      <c r="M116" s="1" t="s">
        <v>1635</v>
      </c>
      <c r="N116" s="1" t="s">
        <v>1191</v>
      </c>
      <c r="O116" s="1" t="s">
        <v>1210</v>
      </c>
    </row>
    <row r="117" spans="1:15" x14ac:dyDescent="0.25">
      <c r="A117" s="1" t="s">
        <v>577</v>
      </c>
      <c r="B117" s="1">
        <v>10.48</v>
      </c>
      <c r="C117" s="1" t="s">
        <v>524</v>
      </c>
      <c r="D117" s="1" t="s">
        <v>578</v>
      </c>
      <c r="E117" s="1" t="s">
        <v>553</v>
      </c>
      <c r="F117" s="1" t="s">
        <v>579</v>
      </c>
      <c r="G117" s="1" t="s">
        <v>580</v>
      </c>
      <c r="I117" s="1" t="s">
        <v>577</v>
      </c>
      <c r="J117" s="1">
        <v>67671.070000000007</v>
      </c>
      <c r="K117" s="1" t="s">
        <v>1636</v>
      </c>
      <c r="L117" s="1" t="s">
        <v>1636</v>
      </c>
      <c r="M117" s="1" t="s">
        <v>1637</v>
      </c>
      <c r="N117" s="1" t="s">
        <v>1114</v>
      </c>
      <c r="O117" s="1" t="s">
        <v>1638</v>
      </c>
    </row>
    <row r="118" spans="1:15" x14ac:dyDescent="0.25">
      <c r="A118" s="1" t="s">
        <v>581</v>
      </c>
      <c r="B118" s="1">
        <v>9.86</v>
      </c>
      <c r="C118" s="1" t="s">
        <v>582</v>
      </c>
      <c r="D118" s="1" t="s">
        <v>583</v>
      </c>
      <c r="E118" s="1" t="s">
        <v>584</v>
      </c>
      <c r="F118" s="1" t="s">
        <v>585</v>
      </c>
      <c r="G118" s="1" t="s">
        <v>586</v>
      </c>
      <c r="I118" s="1" t="s">
        <v>581</v>
      </c>
      <c r="J118" s="1">
        <v>67898.94</v>
      </c>
      <c r="K118" s="1" t="s">
        <v>1639</v>
      </c>
      <c r="L118" s="1" t="s">
        <v>1640</v>
      </c>
      <c r="M118" s="1" t="s">
        <v>1641</v>
      </c>
      <c r="N118" s="1" t="s">
        <v>1311</v>
      </c>
      <c r="O118" s="1" t="s">
        <v>1228</v>
      </c>
    </row>
    <row r="119" spans="1:15" x14ac:dyDescent="0.25">
      <c r="A119" s="1" t="s">
        <v>587</v>
      </c>
      <c r="B119" s="1">
        <v>9.68</v>
      </c>
      <c r="C119" s="1" t="s">
        <v>588</v>
      </c>
      <c r="D119" s="1" t="s">
        <v>589</v>
      </c>
      <c r="E119" s="1" t="s">
        <v>590</v>
      </c>
      <c r="F119" s="1" t="s">
        <v>591</v>
      </c>
      <c r="G119" s="1" t="s">
        <v>592</v>
      </c>
      <c r="I119" s="1" t="s">
        <v>587</v>
      </c>
      <c r="J119" s="1">
        <v>67939.66</v>
      </c>
      <c r="K119" s="1" t="s">
        <v>1642</v>
      </c>
      <c r="L119" s="1" t="s">
        <v>1643</v>
      </c>
      <c r="M119" s="1" t="s">
        <v>1644</v>
      </c>
      <c r="N119" s="1" t="s">
        <v>1497</v>
      </c>
      <c r="O119" s="1" t="s">
        <v>1251</v>
      </c>
    </row>
    <row r="120" spans="1:15" x14ac:dyDescent="0.25">
      <c r="A120" s="1" t="s">
        <v>593</v>
      </c>
      <c r="B120" s="1">
        <v>9.73</v>
      </c>
      <c r="C120" s="1" t="s">
        <v>594</v>
      </c>
      <c r="D120" s="1" t="s">
        <v>588</v>
      </c>
      <c r="E120" s="1" t="s">
        <v>584</v>
      </c>
      <c r="F120" s="1" t="s">
        <v>595</v>
      </c>
      <c r="G120" s="1" t="s">
        <v>596</v>
      </c>
      <c r="I120" s="1" t="s">
        <v>593</v>
      </c>
      <c r="J120" s="1">
        <v>66897.990000000005</v>
      </c>
      <c r="K120" s="1" t="s">
        <v>1645</v>
      </c>
      <c r="L120" s="1" t="s">
        <v>1646</v>
      </c>
      <c r="M120" s="1" t="s">
        <v>1647</v>
      </c>
      <c r="N120" s="1" t="s">
        <v>415</v>
      </c>
      <c r="O120" s="1" t="s">
        <v>1221</v>
      </c>
    </row>
    <row r="121" spans="1:15" x14ac:dyDescent="0.25">
      <c r="A121" s="1" t="s">
        <v>597</v>
      </c>
      <c r="B121" s="1">
        <v>9.4600000000000009</v>
      </c>
      <c r="C121" s="1" t="s">
        <v>599</v>
      </c>
      <c r="D121" s="1" t="s">
        <v>600</v>
      </c>
      <c r="E121" s="1" t="s">
        <v>601</v>
      </c>
      <c r="F121" s="1" t="s">
        <v>602</v>
      </c>
      <c r="G121" s="1" t="s">
        <v>603</v>
      </c>
      <c r="I121" s="1" t="s">
        <v>597</v>
      </c>
      <c r="J121" s="1">
        <v>66777.13</v>
      </c>
      <c r="K121" s="1" t="s">
        <v>1648</v>
      </c>
      <c r="L121" s="1" t="s">
        <v>1649</v>
      </c>
      <c r="M121" s="1" t="s">
        <v>1650</v>
      </c>
      <c r="N121" s="1" t="s">
        <v>1651</v>
      </c>
      <c r="O121" s="1" t="s">
        <v>1227</v>
      </c>
    </row>
    <row r="122" spans="1:15" x14ac:dyDescent="0.25">
      <c r="A122" s="1" t="s">
        <v>604</v>
      </c>
      <c r="B122" s="1">
        <v>9.4</v>
      </c>
      <c r="C122" s="1" t="s">
        <v>606</v>
      </c>
      <c r="D122" s="1" t="s">
        <v>607</v>
      </c>
      <c r="E122" s="1" t="s">
        <v>608</v>
      </c>
      <c r="F122" s="1" t="s">
        <v>609</v>
      </c>
      <c r="G122" s="1" t="s">
        <v>610</v>
      </c>
      <c r="I122" s="1" t="s">
        <v>604</v>
      </c>
      <c r="J122" s="1">
        <v>67135.990000000005</v>
      </c>
      <c r="K122" s="1" t="s">
        <v>1652</v>
      </c>
      <c r="L122" s="1" t="s">
        <v>1653</v>
      </c>
      <c r="M122" s="1" t="s">
        <v>1654</v>
      </c>
      <c r="N122" s="1" t="s">
        <v>1261</v>
      </c>
      <c r="O122" s="1" t="s">
        <v>1602</v>
      </c>
    </row>
    <row r="123" spans="1:15" x14ac:dyDescent="0.25">
      <c r="A123" s="1" t="s">
        <v>611</v>
      </c>
      <c r="B123" s="1">
        <v>9.08</v>
      </c>
      <c r="C123" s="1" t="s">
        <v>613</v>
      </c>
      <c r="D123" s="1" t="s">
        <v>614</v>
      </c>
      <c r="E123" s="1" t="s">
        <v>615</v>
      </c>
      <c r="F123" s="1" t="s">
        <v>616</v>
      </c>
      <c r="G123" s="1" t="s">
        <v>56</v>
      </c>
      <c r="I123" s="1" t="s">
        <v>611</v>
      </c>
      <c r="J123" s="1">
        <v>66516.240000000005</v>
      </c>
      <c r="K123" s="1" t="s">
        <v>1655</v>
      </c>
      <c r="L123" s="1" t="s">
        <v>1656</v>
      </c>
      <c r="M123" s="1" t="s">
        <v>1655</v>
      </c>
      <c r="N123" s="1" t="s">
        <v>1292</v>
      </c>
      <c r="O123" s="1" t="s">
        <v>1243</v>
      </c>
    </row>
    <row r="124" spans="1:15" x14ac:dyDescent="0.25">
      <c r="A124" s="1" t="s">
        <v>617</v>
      </c>
      <c r="B124" s="1">
        <v>8.9499999999999993</v>
      </c>
      <c r="C124" s="1" t="s">
        <v>619</v>
      </c>
      <c r="D124" s="1" t="s">
        <v>620</v>
      </c>
      <c r="E124" s="1" t="s">
        <v>621</v>
      </c>
      <c r="F124" s="1" t="s">
        <v>622</v>
      </c>
      <c r="G124" s="1" t="s">
        <v>623</v>
      </c>
      <c r="I124" s="1" t="s">
        <v>617</v>
      </c>
      <c r="J124" s="1">
        <v>65920.36</v>
      </c>
      <c r="K124" s="1" t="s">
        <v>1657</v>
      </c>
      <c r="L124" s="1" t="s">
        <v>1658</v>
      </c>
      <c r="M124" s="1" t="s">
        <v>1657</v>
      </c>
      <c r="N124" s="1" t="s">
        <v>45</v>
      </c>
      <c r="O124" s="1" t="s">
        <v>1248</v>
      </c>
    </row>
    <row r="125" spans="1:15" x14ac:dyDescent="0.25">
      <c r="A125" s="1" t="s">
        <v>624</v>
      </c>
      <c r="B125" s="1">
        <v>8.6</v>
      </c>
      <c r="C125" s="1" t="s">
        <v>625</v>
      </c>
      <c r="D125" s="1" t="s">
        <v>626</v>
      </c>
      <c r="E125" s="1" t="s">
        <v>627</v>
      </c>
      <c r="F125" s="1" t="s">
        <v>628</v>
      </c>
      <c r="G125" s="1" t="s">
        <v>52</v>
      </c>
      <c r="I125" s="1" t="s">
        <v>624</v>
      </c>
      <c r="J125" s="1">
        <v>65497.13</v>
      </c>
      <c r="K125" s="1" t="s">
        <v>1660</v>
      </c>
      <c r="L125" s="1" t="s">
        <v>1659</v>
      </c>
      <c r="M125" s="1" t="s">
        <v>1661</v>
      </c>
      <c r="N125" s="1" t="s">
        <v>1292</v>
      </c>
      <c r="O125" s="1" t="s">
        <v>1364</v>
      </c>
    </row>
    <row r="126" spans="1:15" x14ac:dyDescent="0.25">
      <c r="A126" s="1" t="s">
        <v>629</v>
      </c>
      <c r="B126" s="1">
        <v>8.6</v>
      </c>
      <c r="C126" s="1" t="s">
        <v>630</v>
      </c>
      <c r="D126" s="1" t="s">
        <v>631</v>
      </c>
      <c r="E126" s="1" t="s">
        <v>632</v>
      </c>
      <c r="F126" s="1" t="s">
        <v>633</v>
      </c>
      <c r="G126" s="1" t="s">
        <v>634</v>
      </c>
      <c r="I126" s="1" t="s">
        <v>629</v>
      </c>
      <c r="J126" s="1">
        <v>65277.38</v>
      </c>
      <c r="K126" s="1" t="s">
        <v>1662</v>
      </c>
      <c r="L126" s="1" t="s">
        <v>1663</v>
      </c>
      <c r="M126" s="1" t="s">
        <v>1662</v>
      </c>
      <c r="N126" s="1" t="s">
        <v>1114</v>
      </c>
      <c r="O126" s="1" t="s">
        <v>1171</v>
      </c>
    </row>
    <row r="127" spans="1:15" x14ac:dyDescent="0.25">
      <c r="A127" s="1" t="s">
        <v>635</v>
      </c>
      <c r="B127" s="1">
        <v>8.8800000000000008</v>
      </c>
      <c r="C127" s="1" t="s">
        <v>636</v>
      </c>
      <c r="D127" s="1" t="s">
        <v>637</v>
      </c>
      <c r="E127" s="1" t="s">
        <v>638</v>
      </c>
      <c r="F127" s="1" t="s">
        <v>506</v>
      </c>
      <c r="G127" s="1" t="s">
        <v>639</v>
      </c>
      <c r="I127" s="1" t="s">
        <v>635</v>
      </c>
      <c r="J127" s="1">
        <v>65010.57</v>
      </c>
      <c r="K127" s="1" t="s">
        <v>1664</v>
      </c>
      <c r="L127" s="1" t="s">
        <v>1665</v>
      </c>
      <c r="M127" s="1" t="s">
        <v>1666</v>
      </c>
      <c r="N127" s="1" t="s">
        <v>1667</v>
      </c>
      <c r="O127" s="1" t="s">
        <v>1210</v>
      </c>
    </row>
    <row r="128" spans="1:15" x14ac:dyDescent="0.25">
      <c r="A128" s="1" t="s">
        <v>640</v>
      </c>
      <c r="B128" s="1">
        <v>9.1300000000000008</v>
      </c>
      <c r="C128" s="1" t="s">
        <v>642</v>
      </c>
      <c r="D128" s="1" t="s">
        <v>643</v>
      </c>
      <c r="E128" s="1" t="s">
        <v>618</v>
      </c>
      <c r="F128" s="1" t="s">
        <v>644</v>
      </c>
      <c r="G128" s="1" t="s">
        <v>645</v>
      </c>
      <c r="I128" s="1" t="s">
        <v>640</v>
      </c>
      <c r="J128" s="1">
        <v>65667.62</v>
      </c>
      <c r="K128" s="1" t="s">
        <v>1668</v>
      </c>
      <c r="L128" s="1" t="s">
        <v>1669</v>
      </c>
      <c r="M128" s="1" t="s">
        <v>1668</v>
      </c>
      <c r="N128" s="1" t="s">
        <v>1670</v>
      </c>
      <c r="O128" s="1" t="s">
        <v>1181</v>
      </c>
    </row>
    <row r="129" spans="1:15" x14ac:dyDescent="0.25">
      <c r="A129" s="1" t="s">
        <v>646</v>
      </c>
      <c r="B129" s="1">
        <v>9.0500000000000007</v>
      </c>
      <c r="C129" s="1" t="s">
        <v>648</v>
      </c>
      <c r="D129" s="1" t="s">
        <v>637</v>
      </c>
      <c r="E129" s="1" t="s">
        <v>649</v>
      </c>
      <c r="F129" s="1" t="s">
        <v>138</v>
      </c>
      <c r="G129" s="1" t="s">
        <v>346</v>
      </c>
      <c r="I129" s="1" t="s">
        <v>646</v>
      </c>
      <c r="J129" s="1">
        <v>65099.55</v>
      </c>
      <c r="K129" s="1" t="s">
        <v>1671</v>
      </c>
      <c r="L129" s="1" t="s">
        <v>1672</v>
      </c>
      <c r="M129" s="1" t="s">
        <v>1673</v>
      </c>
      <c r="N129" s="1" t="s">
        <v>1329</v>
      </c>
      <c r="O129" s="1" t="s">
        <v>603</v>
      </c>
    </row>
    <row r="130" spans="1:15" x14ac:dyDescent="0.25">
      <c r="A130" s="1" t="s">
        <v>650</v>
      </c>
      <c r="B130" s="1">
        <v>9.14</v>
      </c>
      <c r="C130" s="1" t="s">
        <v>651</v>
      </c>
      <c r="D130" s="1" t="s">
        <v>651</v>
      </c>
      <c r="E130" s="1" t="s">
        <v>612</v>
      </c>
      <c r="F130" s="1" t="s">
        <v>218</v>
      </c>
      <c r="G130" s="1" t="s">
        <v>652</v>
      </c>
      <c r="I130" s="1" t="s">
        <v>650</v>
      </c>
      <c r="J130" s="1">
        <v>64684.18</v>
      </c>
      <c r="K130" s="1" t="s">
        <v>1674</v>
      </c>
      <c r="L130" s="1" t="s">
        <v>1675</v>
      </c>
      <c r="M130" s="1" t="s">
        <v>1676</v>
      </c>
      <c r="N130" s="1" t="s">
        <v>495</v>
      </c>
      <c r="O130" s="1" t="s">
        <v>809</v>
      </c>
    </row>
    <row r="131" spans="1:15" x14ac:dyDescent="0.25">
      <c r="A131" s="1" t="s">
        <v>653</v>
      </c>
      <c r="B131" s="1">
        <v>9.3000000000000007</v>
      </c>
      <c r="C131" s="1" t="s">
        <v>655</v>
      </c>
      <c r="D131" s="1" t="s">
        <v>656</v>
      </c>
      <c r="E131" s="1" t="s">
        <v>657</v>
      </c>
      <c r="F131" s="1" t="s">
        <v>658</v>
      </c>
      <c r="G131" s="1" t="s">
        <v>659</v>
      </c>
      <c r="I131" s="1" t="s">
        <v>653</v>
      </c>
      <c r="J131" s="1">
        <v>64938.02</v>
      </c>
      <c r="K131" s="1" t="s">
        <v>1677</v>
      </c>
      <c r="L131" s="1" t="s">
        <v>1678</v>
      </c>
      <c r="M131" s="1" t="s">
        <v>1679</v>
      </c>
      <c r="N131" s="1" t="s">
        <v>1680</v>
      </c>
      <c r="O131" s="1" t="s">
        <v>1245</v>
      </c>
    </row>
    <row r="132" spans="1:15" x14ac:dyDescent="0.25">
      <c r="A132" s="1" t="s">
        <v>660</v>
      </c>
      <c r="B132" s="1">
        <v>9.5299999999999994</v>
      </c>
      <c r="C132" s="1" t="s">
        <v>590</v>
      </c>
      <c r="D132" s="1" t="s">
        <v>564</v>
      </c>
      <c r="E132" s="1" t="s">
        <v>661</v>
      </c>
      <c r="F132" s="1" t="s">
        <v>662</v>
      </c>
      <c r="G132" s="1" t="s">
        <v>663</v>
      </c>
      <c r="I132" s="1" t="s">
        <v>660</v>
      </c>
      <c r="J132" s="1">
        <v>65179.92</v>
      </c>
      <c r="K132" s="1" t="s">
        <v>1681</v>
      </c>
      <c r="L132" s="1" t="s">
        <v>1682</v>
      </c>
      <c r="M132" s="1" t="s">
        <v>1683</v>
      </c>
      <c r="N132" s="1" t="s">
        <v>1684</v>
      </c>
      <c r="O132" s="1" t="s">
        <v>1163</v>
      </c>
    </row>
    <row r="133" spans="1:15" x14ac:dyDescent="0.25">
      <c r="A133" s="1" t="s">
        <v>664</v>
      </c>
      <c r="B133" s="1">
        <v>9.51</v>
      </c>
      <c r="C133" s="1" t="s">
        <v>539</v>
      </c>
      <c r="D133" s="1" t="s">
        <v>558</v>
      </c>
      <c r="E133" s="1" t="s">
        <v>605</v>
      </c>
      <c r="F133" s="1" t="s">
        <v>609</v>
      </c>
      <c r="G133" s="1" t="s">
        <v>665</v>
      </c>
      <c r="I133" s="1" t="s">
        <v>664</v>
      </c>
      <c r="J133" s="1">
        <v>65337.67</v>
      </c>
      <c r="K133" s="1" t="s">
        <v>1686</v>
      </c>
      <c r="L133" s="1" t="s">
        <v>1685</v>
      </c>
      <c r="M133" s="1" t="s">
        <v>1687</v>
      </c>
      <c r="N133" s="1" t="s">
        <v>602</v>
      </c>
      <c r="O133" s="1" t="s">
        <v>1178</v>
      </c>
    </row>
    <row r="134" spans="1:15" x14ac:dyDescent="0.25">
      <c r="A134" s="1" t="s">
        <v>666</v>
      </c>
      <c r="B134" s="1">
        <v>9.66</v>
      </c>
      <c r="C134" s="1" t="s">
        <v>667</v>
      </c>
      <c r="D134" s="1" t="s">
        <v>563</v>
      </c>
      <c r="E134" s="1" t="s">
        <v>668</v>
      </c>
      <c r="F134" s="1" t="s">
        <v>669</v>
      </c>
      <c r="G134" s="1" t="s">
        <v>670</v>
      </c>
      <c r="I134" s="1" t="s">
        <v>666</v>
      </c>
      <c r="J134" s="1">
        <v>65212.31</v>
      </c>
      <c r="K134" s="1" t="s">
        <v>1688</v>
      </c>
      <c r="L134" s="1" t="s">
        <v>1689</v>
      </c>
      <c r="M134" s="1" t="s">
        <v>1690</v>
      </c>
      <c r="N134" s="1" t="s">
        <v>554</v>
      </c>
      <c r="O134" s="1" t="s">
        <v>1638</v>
      </c>
    </row>
    <row r="135" spans="1:15" x14ac:dyDescent="0.25">
      <c r="A135" s="1" t="s">
        <v>671</v>
      </c>
      <c r="B135" s="1">
        <v>9.23</v>
      </c>
      <c r="C135" s="1" t="s">
        <v>668</v>
      </c>
      <c r="D135" s="1" t="s">
        <v>605</v>
      </c>
      <c r="E135" s="1" t="s">
        <v>647</v>
      </c>
      <c r="F135" s="1" t="s">
        <v>672</v>
      </c>
      <c r="G135" s="1" t="s">
        <v>673</v>
      </c>
      <c r="I135" s="1" t="s">
        <v>671</v>
      </c>
      <c r="J135" s="1">
        <v>65436.18</v>
      </c>
      <c r="K135" s="1" t="s">
        <v>1691</v>
      </c>
      <c r="L135" s="1" t="s">
        <v>1692</v>
      </c>
      <c r="M135" s="1" t="s">
        <v>1691</v>
      </c>
      <c r="N135" s="1" t="s">
        <v>1140</v>
      </c>
      <c r="O135" s="1" t="s">
        <v>1162</v>
      </c>
    </row>
    <row r="136" spans="1:15" x14ac:dyDescent="0.25">
      <c r="A136" s="1" t="s">
        <v>674</v>
      </c>
      <c r="B136" s="1">
        <v>9.25</v>
      </c>
      <c r="C136" s="1" t="s">
        <v>675</v>
      </c>
      <c r="D136" s="1" t="s">
        <v>676</v>
      </c>
      <c r="E136" s="1" t="s">
        <v>677</v>
      </c>
      <c r="F136" s="1" t="s">
        <v>678</v>
      </c>
      <c r="G136" s="1" t="s">
        <v>679</v>
      </c>
      <c r="I136" s="1" t="s">
        <v>674</v>
      </c>
      <c r="J136" s="1">
        <v>65178.35</v>
      </c>
      <c r="K136" s="1" t="s">
        <v>1693</v>
      </c>
      <c r="L136" s="1" t="s">
        <v>1694</v>
      </c>
      <c r="M136" s="1" t="s">
        <v>1693</v>
      </c>
      <c r="N136" s="1" t="s">
        <v>1269</v>
      </c>
      <c r="O136" s="1" t="s">
        <v>1249</v>
      </c>
    </row>
    <row r="137" spans="1:15" x14ac:dyDescent="0.25">
      <c r="A137" s="1" t="s">
        <v>680</v>
      </c>
      <c r="B137" s="1">
        <v>9.33</v>
      </c>
      <c r="C137" s="1" t="s">
        <v>677</v>
      </c>
      <c r="D137" s="1" t="s">
        <v>681</v>
      </c>
      <c r="E137" s="1" t="s">
        <v>682</v>
      </c>
      <c r="F137" s="1" t="s">
        <v>683</v>
      </c>
      <c r="G137" s="1" t="s">
        <v>684</v>
      </c>
      <c r="I137" s="1" t="s">
        <v>680</v>
      </c>
      <c r="J137" s="1">
        <v>64835.55</v>
      </c>
      <c r="K137" s="1" t="s">
        <v>1695</v>
      </c>
      <c r="L137" s="1" t="s">
        <v>1696</v>
      </c>
      <c r="M137" s="1" t="s">
        <v>1697</v>
      </c>
      <c r="N137" s="1" t="s">
        <v>1501</v>
      </c>
      <c r="O137" s="1" t="s">
        <v>1698</v>
      </c>
    </row>
    <row r="138" spans="1:15" x14ac:dyDescent="0.25">
      <c r="A138" s="1" t="s">
        <v>685</v>
      </c>
      <c r="B138" s="1">
        <v>9.0399999999999991</v>
      </c>
      <c r="C138" s="1" t="s">
        <v>601</v>
      </c>
      <c r="D138" s="1" t="s">
        <v>655</v>
      </c>
      <c r="E138" s="1" t="s">
        <v>686</v>
      </c>
      <c r="F138" s="1" t="s">
        <v>687</v>
      </c>
      <c r="G138" s="1" t="s">
        <v>688</v>
      </c>
      <c r="I138" s="1" t="s">
        <v>685</v>
      </c>
      <c r="J138" s="1">
        <v>63832.15</v>
      </c>
      <c r="K138" s="1" t="s">
        <v>1699</v>
      </c>
      <c r="L138" s="1" t="s">
        <v>1700</v>
      </c>
      <c r="M138" s="1" t="s">
        <v>1701</v>
      </c>
      <c r="N138" s="1" t="s">
        <v>45</v>
      </c>
      <c r="O138" s="1" t="s">
        <v>1409</v>
      </c>
    </row>
    <row r="139" spans="1:15" x14ac:dyDescent="0.25">
      <c r="A139" s="1" t="s">
        <v>689</v>
      </c>
      <c r="B139" s="1">
        <v>9.16</v>
      </c>
      <c r="C139" s="1" t="s">
        <v>691</v>
      </c>
      <c r="D139" s="1" t="s">
        <v>648</v>
      </c>
      <c r="E139" s="1" t="s">
        <v>692</v>
      </c>
      <c r="F139" s="1" t="s">
        <v>693</v>
      </c>
      <c r="G139" s="1" t="s">
        <v>694</v>
      </c>
      <c r="I139" s="1" t="s">
        <v>689</v>
      </c>
      <c r="J139" s="1">
        <v>63025.47</v>
      </c>
      <c r="K139" s="1" t="s">
        <v>1702</v>
      </c>
      <c r="L139" s="1" t="s">
        <v>1703</v>
      </c>
      <c r="M139" s="1" t="s">
        <v>1702</v>
      </c>
      <c r="N139" s="1" t="s">
        <v>1336</v>
      </c>
      <c r="O139" s="1" t="s">
        <v>1177</v>
      </c>
    </row>
    <row r="140" spans="1:15" x14ac:dyDescent="0.25">
      <c r="A140" s="1" t="s">
        <v>695</v>
      </c>
      <c r="B140" s="1">
        <v>8.65</v>
      </c>
      <c r="C140" s="1" t="s">
        <v>697</v>
      </c>
      <c r="D140" s="1" t="s">
        <v>698</v>
      </c>
      <c r="E140" s="1" t="s">
        <v>699</v>
      </c>
      <c r="F140" s="1" t="s">
        <v>700</v>
      </c>
      <c r="G140" s="1" t="s">
        <v>701</v>
      </c>
      <c r="I140" s="1" t="s">
        <v>695</v>
      </c>
      <c r="J140" s="1">
        <v>62322.400000000001</v>
      </c>
      <c r="K140" s="1" t="s">
        <v>1704</v>
      </c>
      <c r="L140" s="1" t="s">
        <v>1705</v>
      </c>
      <c r="M140" s="1" t="s">
        <v>1706</v>
      </c>
      <c r="N140" s="1" t="s">
        <v>1009</v>
      </c>
      <c r="O140" s="1" t="s">
        <v>1163</v>
      </c>
    </row>
    <row r="141" spans="1:15" x14ac:dyDescent="0.25">
      <c r="A141" s="1" t="s">
        <v>702</v>
      </c>
      <c r="B141" s="1">
        <v>8.1999999999999993</v>
      </c>
      <c r="C141" s="1" t="s">
        <v>627</v>
      </c>
      <c r="D141" s="1" t="s">
        <v>704</v>
      </c>
      <c r="E141" s="1" t="s">
        <v>705</v>
      </c>
      <c r="F141" s="1" t="s">
        <v>706</v>
      </c>
      <c r="G141" s="1" t="s">
        <v>707</v>
      </c>
      <c r="I141" s="1" t="s">
        <v>702</v>
      </c>
      <c r="J141" s="1">
        <v>62470.33</v>
      </c>
      <c r="K141" s="1" t="s">
        <v>1707</v>
      </c>
      <c r="L141" s="1" t="s">
        <v>1708</v>
      </c>
      <c r="M141" s="1" t="s">
        <v>1709</v>
      </c>
      <c r="N141" s="1" t="s">
        <v>1377</v>
      </c>
      <c r="O141" s="1" t="s">
        <v>987</v>
      </c>
    </row>
    <row r="142" spans="1:15" x14ac:dyDescent="0.25">
      <c r="A142" s="1" t="s">
        <v>708</v>
      </c>
      <c r="B142" s="1">
        <v>8.3000000000000007</v>
      </c>
      <c r="C142" s="1" t="s">
        <v>710</v>
      </c>
      <c r="D142" s="1" t="s">
        <v>709</v>
      </c>
      <c r="E142" s="1" t="s">
        <v>711</v>
      </c>
      <c r="F142" s="1" t="s">
        <v>712</v>
      </c>
      <c r="G142" s="1" t="s">
        <v>713</v>
      </c>
      <c r="I142" s="1" t="s">
        <v>708</v>
      </c>
      <c r="J142" s="1">
        <v>63154.17</v>
      </c>
      <c r="K142" s="1" t="s">
        <v>1710</v>
      </c>
      <c r="L142" s="1" t="s">
        <v>1711</v>
      </c>
      <c r="M142" s="1" t="s">
        <v>1712</v>
      </c>
      <c r="N142" s="1" t="s">
        <v>1168</v>
      </c>
      <c r="O142" s="1" t="s">
        <v>1613</v>
      </c>
    </row>
    <row r="143" spans="1:15" x14ac:dyDescent="0.25">
      <c r="A143" s="1" t="s">
        <v>714</v>
      </c>
      <c r="B143" s="1">
        <v>7.36</v>
      </c>
      <c r="C143" s="1" t="s">
        <v>711</v>
      </c>
      <c r="D143" s="1" t="s">
        <v>715</v>
      </c>
      <c r="E143" s="1" t="s">
        <v>716</v>
      </c>
      <c r="F143" s="1" t="s">
        <v>717</v>
      </c>
      <c r="G143" s="1" t="s">
        <v>718</v>
      </c>
      <c r="I143" s="1" t="s">
        <v>714</v>
      </c>
      <c r="J143" s="1">
        <v>63231.59</v>
      </c>
      <c r="K143" s="1" t="s">
        <v>1713</v>
      </c>
      <c r="L143" s="1" t="s">
        <v>1714</v>
      </c>
      <c r="M143" s="1" t="s">
        <v>1715</v>
      </c>
      <c r="N143" s="1" t="s">
        <v>1716</v>
      </c>
      <c r="O143" s="1" t="s">
        <v>1169</v>
      </c>
    </row>
    <row r="144" spans="1:15" x14ac:dyDescent="0.25">
      <c r="A144" s="1" t="s">
        <v>719</v>
      </c>
      <c r="B144" s="1">
        <v>7.42</v>
      </c>
      <c r="C144" s="1" t="s">
        <v>721</v>
      </c>
      <c r="D144" s="1" t="s">
        <v>722</v>
      </c>
      <c r="E144" s="1" t="s">
        <v>723</v>
      </c>
      <c r="F144" s="1" t="s">
        <v>724</v>
      </c>
      <c r="G144" s="1" t="s">
        <v>652</v>
      </c>
      <c r="I144" s="1" t="s">
        <v>719</v>
      </c>
      <c r="J144" s="1">
        <v>63279.58</v>
      </c>
      <c r="K144" s="1" t="s">
        <v>1717</v>
      </c>
      <c r="L144" s="1" t="s">
        <v>1718</v>
      </c>
      <c r="M144" s="1" t="s">
        <v>1717</v>
      </c>
      <c r="N144" s="1" t="s">
        <v>1318</v>
      </c>
      <c r="O144" s="1" t="s">
        <v>1216</v>
      </c>
    </row>
    <row r="145" spans="1:15" x14ac:dyDescent="0.25">
      <c r="A145" s="1" t="s">
        <v>725</v>
      </c>
      <c r="B145" s="1">
        <v>7.55</v>
      </c>
      <c r="C145" s="1" t="s">
        <v>720</v>
      </c>
      <c r="D145" s="1" t="s">
        <v>726</v>
      </c>
      <c r="E145" s="1" t="s">
        <v>727</v>
      </c>
      <c r="F145" s="1" t="s">
        <v>144</v>
      </c>
      <c r="G145" s="1" t="s">
        <v>80</v>
      </c>
      <c r="I145" s="1" t="s">
        <v>725</v>
      </c>
      <c r="J145" s="1">
        <v>62899.97</v>
      </c>
      <c r="K145" s="1" t="s">
        <v>1719</v>
      </c>
      <c r="L145" s="1" t="s">
        <v>1720</v>
      </c>
      <c r="M145" s="1" t="s">
        <v>1719</v>
      </c>
      <c r="N145" s="1" t="s">
        <v>1721</v>
      </c>
      <c r="O145" s="1" t="s">
        <v>260</v>
      </c>
    </row>
    <row r="146" spans="1:15" x14ac:dyDescent="0.25">
      <c r="A146" s="1" t="s">
        <v>728</v>
      </c>
      <c r="B146" s="1">
        <v>7.41</v>
      </c>
      <c r="C146" s="1" t="s">
        <v>715</v>
      </c>
      <c r="D146" s="1" t="s">
        <v>729</v>
      </c>
      <c r="E146" s="1" t="s">
        <v>730</v>
      </c>
      <c r="F146" s="1" t="s">
        <v>731</v>
      </c>
      <c r="G146" s="1" t="s">
        <v>732</v>
      </c>
      <c r="I146" s="1" t="s">
        <v>728</v>
      </c>
      <c r="J146" s="1">
        <v>62238.95</v>
      </c>
      <c r="K146" s="1" t="s">
        <v>1722</v>
      </c>
      <c r="L146" s="1" t="s">
        <v>1723</v>
      </c>
      <c r="M146" s="1" t="s">
        <v>1724</v>
      </c>
      <c r="N146" s="1" t="s">
        <v>990</v>
      </c>
      <c r="O146" s="1" t="s">
        <v>1219</v>
      </c>
    </row>
    <row r="147" spans="1:15" x14ac:dyDescent="0.25">
      <c r="A147" s="1" t="s">
        <v>733</v>
      </c>
      <c r="B147" s="1">
        <v>7.42</v>
      </c>
      <c r="C147" s="1" t="s">
        <v>734</v>
      </c>
      <c r="D147" s="1" t="s">
        <v>735</v>
      </c>
      <c r="E147" s="1" t="s">
        <v>736</v>
      </c>
      <c r="F147" s="1" t="s">
        <v>737</v>
      </c>
      <c r="G147" s="1" t="s">
        <v>555</v>
      </c>
      <c r="I147" s="1" t="s">
        <v>733</v>
      </c>
      <c r="J147" s="1">
        <v>62017.97</v>
      </c>
      <c r="K147" s="1" t="s">
        <v>1725</v>
      </c>
      <c r="L147" s="1" t="s">
        <v>1726</v>
      </c>
      <c r="M147" s="1" t="s">
        <v>1727</v>
      </c>
      <c r="N147" s="1" t="s">
        <v>1140</v>
      </c>
      <c r="O147" s="1" t="s">
        <v>225</v>
      </c>
    </row>
    <row r="148" spans="1:15" x14ac:dyDescent="0.25">
      <c r="A148" s="1" t="s">
        <v>738</v>
      </c>
      <c r="B148" s="1">
        <v>7.45</v>
      </c>
      <c r="C148" s="1" t="s">
        <v>740</v>
      </c>
      <c r="D148" s="1" t="s">
        <v>741</v>
      </c>
      <c r="E148" s="1" t="s">
        <v>742</v>
      </c>
      <c r="F148" s="1" t="s">
        <v>359</v>
      </c>
      <c r="G148" s="1" t="s">
        <v>743</v>
      </c>
      <c r="I148" s="1" t="s">
        <v>738</v>
      </c>
      <c r="J148" s="1">
        <v>61675.46</v>
      </c>
      <c r="K148" s="1" t="s">
        <v>1728</v>
      </c>
      <c r="L148" s="1" t="s">
        <v>1729</v>
      </c>
      <c r="M148" s="1" t="s">
        <v>1730</v>
      </c>
      <c r="N148" s="1" t="s">
        <v>1564</v>
      </c>
      <c r="O148" s="1" t="s">
        <v>1731</v>
      </c>
    </row>
    <row r="149" spans="1:15" x14ac:dyDescent="0.25">
      <c r="A149" s="1" t="s">
        <v>744</v>
      </c>
      <c r="B149" s="1">
        <v>7.64</v>
      </c>
      <c r="C149" s="1" t="s">
        <v>745</v>
      </c>
      <c r="D149" s="1" t="s">
        <v>746</v>
      </c>
      <c r="E149" s="1" t="s">
        <v>747</v>
      </c>
      <c r="F149" s="1" t="s">
        <v>459</v>
      </c>
      <c r="G149" s="1" t="s">
        <v>173</v>
      </c>
      <c r="I149" s="1" t="s">
        <v>744</v>
      </c>
      <c r="J149" s="1">
        <v>62188.09</v>
      </c>
      <c r="K149" s="1" t="s">
        <v>1732</v>
      </c>
      <c r="L149" s="1" t="s">
        <v>1733</v>
      </c>
      <c r="M149" s="1" t="s">
        <v>1732</v>
      </c>
      <c r="N149" s="1" t="s">
        <v>1734</v>
      </c>
      <c r="O149" s="1" t="s">
        <v>357</v>
      </c>
    </row>
    <row r="150" spans="1:15" x14ac:dyDescent="0.25">
      <c r="A150" s="1" t="s">
        <v>748</v>
      </c>
      <c r="B150" s="1">
        <v>7.69</v>
      </c>
      <c r="C150" s="1" t="s">
        <v>749</v>
      </c>
      <c r="D150" s="1" t="s">
        <v>750</v>
      </c>
      <c r="E150" s="1" t="s">
        <v>721</v>
      </c>
      <c r="F150" s="1" t="s">
        <v>751</v>
      </c>
      <c r="G150" s="1" t="s">
        <v>732</v>
      </c>
      <c r="I150" s="1" t="s">
        <v>748</v>
      </c>
      <c r="J150" s="1">
        <v>61087.14</v>
      </c>
      <c r="K150" s="1" t="s">
        <v>1735</v>
      </c>
      <c r="L150" s="1" t="s">
        <v>1736</v>
      </c>
      <c r="M150" s="1" t="s">
        <v>1737</v>
      </c>
      <c r="N150" s="1" t="s">
        <v>1738</v>
      </c>
      <c r="O150" s="1" t="s">
        <v>1247</v>
      </c>
    </row>
    <row r="151" spans="1:15" x14ac:dyDescent="0.25">
      <c r="A151" s="1" t="s">
        <v>752</v>
      </c>
      <c r="B151" s="1">
        <v>7.7</v>
      </c>
      <c r="C151" s="1" t="s">
        <v>715</v>
      </c>
      <c r="D151" s="1" t="s">
        <v>753</v>
      </c>
      <c r="E151" s="1" t="s">
        <v>736</v>
      </c>
      <c r="F151" s="1" t="s">
        <v>754</v>
      </c>
      <c r="G151" s="1" t="s">
        <v>755</v>
      </c>
      <c r="I151" s="1" t="s">
        <v>752</v>
      </c>
      <c r="J151" s="1">
        <v>61272.22</v>
      </c>
      <c r="K151" s="1" t="s">
        <v>1739</v>
      </c>
      <c r="L151" s="1" t="s">
        <v>1740</v>
      </c>
      <c r="M151" s="1" t="s">
        <v>1741</v>
      </c>
      <c r="N151" s="1" t="s">
        <v>957</v>
      </c>
      <c r="O151" s="1" t="s">
        <v>1307</v>
      </c>
    </row>
    <row r="152" spans="1:15" x14ac:dyDescent="0.25">
      <c r="A152" s="1" t="s">
        <v>756</v>
      </c>
      <c r="B152" s="1">
        <v>7.45</v>
      </c>
      <c r="C152" s="1" t="s">
        <v>757</v>
      </c>
      <c r="D152" s="1" t="s">
        <v>758</v>
      </c>
      <c r="E152" s="1" t="s">
        <v>759</v>
      </c>
      <c r="F152" s="1" t="s">
        <v>204</v>
      </c>
      <c r="G152" s="1" t="s">
        <v>760</v>
      </c>
      <c r="I152" s="1" t="s">
        <v>756</v>
      </c>
      <c r="J152" s="1">
        <v>60761.74</v>
      </c>
      <c r="K152" s="1" t="s">
        <v>1742</v>
      </c>
      <c r="L152" s="1" t="s">
        <v>1743</v>
      </c>
      <c r="M152" s="1" t="s">
        <v>1744</v>
      </c>
      <c r="N152" s="1" t="s">
        <v>1564</v>
      </c>
      <c r="O152" s="1" t="s">
        <v>1745</v>
      </c>
    </row>
    <row r="153" spans="1:15" x14ac:dyDescent="0.25">
      <c r="A153" s="1" t="s">
        <v>761</v>
      </c>
      <c r="B153" s="1">
        <v>7.6</v>
      </c>
      <c r="C153" s="1" t="s">
        <v>763</v>
      </c>
      <c r="D153" s="1" t="s">
        <v>764</v>
      </c>
      <c r="E153" s="1" t="s">
        <v>765</v>
      </c>
      <c r="F153" s="1" t="s">
        <v>766</v>
      </c>
      <c r="G153" s="1" t="s">
        <v>767</v>
      </c>
      <c r="I153" s="1" t="s">
        <v>761</v>
      </c>
      <c r="J153" s="1">
        <v>60766.16</v>
      </c>
      <c r="K153" s="1" t="s">
        <v>1747</v>
      </c>
      <c r="L153" s="1" t="s">
        <v>1747</v>
      </c>
      <c r="M153" s="1" t="s">
        <v>1746</v>
      </c>
      <c r="N153" s="1" t="s">
        <v>97</v>
      </c>
      <c r="O153" s="1" t="s">
        <v>1748</v>
      </c>
    </row>
    <row r="154" spans="1:15" x14ac:dyDescent="0.25">
      <c r="A154" s="1" t="s">
        <v>768</v>
      </c>
      <c r="B154" s="1">
        <v>7.66</v>
      </c>
      <c r="C154" s="1" t="s">
        <v>757</v>
      </c>
      <c r="D154" s="1" t="s">
        <v>769</v>
      </c>
      <c r="E154" s="1" t="s">
        <v>729</v>
      </c>
      <c r="F154" s="1" t="s">
        <v>678</v>
      </c>
      <c r="G154" s="1" t="s">
        <v>385</v>
      </c>
      <c r="I154" s="1" t="s">
        <v>768</v>
      </c>
      <c r="J154" s="1">
        <v>62014.03</v>
      </c>
      <c r="K154" s="1" t="s">
        <v>1749</v>
      </c>
      <c r="L154" s="1" t="s">
        <v>1750</v>
      </c>
      <c r="M154" s="1" t="s">
        <v>1749</v>
      </c>
      <c r="N154" s="1" t="s">
        <v>1627</v>
      </c>
      <c r="O154" s="1" t="s">
        <v>1160</v>
      </c>
    </row>
    <row r="155" spans="1:15" x14ac:dyDescent="0.25">
      <c r="A155" s="1" t="s">
        <v>770</v>
      </c>
      <c r="B155" s="1">
        <v>7.65</v>
      </c>
      <c r="C155" s="1" t="s">
        <v>772</v>
      </c>
      <c r="D155" s="1" t="s">
        <v>773</v>
      </c>
      <c r="E155" s="1" t="s">
        <v>774</v>
      </c>
      <c r="F155" s="1" t="s">
        <v>359</v>
      </c>
      <c r="G155" s="1" t="s">
        <v>98</v>
      </c>
      <c r="I155" s="1" t="s">
        <v>770</v>
      </c>
      <c r="J155" s="1">
        <v>61626.41</v>
      </c>
      <c r="K155" s="1" t="s">
        <v>1751</v>
      </c>
      <c r="L155" s="1" t="s">
        <v>1752</v>
      </c>
      <c r="M155" s="1" t="s">
        <v>1753</v>
      </c>
      <c r="N155" s="1" t="s">
        <v>700</v>
      </c>
      <c r="O155" s="1" t="s">
        <v>1754</v>
      </c>
    </row>
    <row r="156" spans="1:15" x14ac:dyDescent="0.25">
      <c r="A156" s="1" t="s">
        <v>775</v>
      </c>
      <c r="B156" s="1">
        <v>7.86</v>
      </c>
      <c r="C156" s="1" t="s">
        <v>776</v>
      </c>
      <c r="D156" s="1" t="s">
        <v>776</v>
      </c>
      <c r="E156" s="1" t="s">
        <v>749</v>
      </c>
      <c r="F156" s="1" t="s">
        <v>777</v>
      </c>
      <c r="G156" s="1" t="s">
        <v>592</v>
      </c>
      <c r="I156" s="1" t="s">
        <v>775</v>
      </c>
      <c r="J156" s="1">
        <v>61922.93</v>
      </c>
      <c r="K156" s="1" t="s">
        <v>1755</v>
      </c>
      <c r="L156" s="1" t="s">
        <v>1756</v>
      </c>
      <c r="M156" s="1" t="s">
        <v>1757</v>
      </c>
      <c r="N156" s="1" t="s">
        <v>1078</v>
      </c>
      <c r="O156" s="1" t="s">
        <v>1166</v>
      </c>
    </row>
    <row r="157" spans="1:15" x14ac:dyDescent="0.25">
      <c r="A157" s="1" t="s">
        <v>778</v>
      </c>
      <c r="B157" s="1">
        <v>7.9</v>
      </c>
      <c r="C157" s="1" t="s">
        <v>780</v>
      </c>
      <c r="D157" s="1" t="s">
        <v>764</v>
      </c>
      <c r="E157" s="1" t="s">
        <v>781</v>
      </c>
      <c r="F157" s="1" t="s">
        <v>782</v>
      </c>
      <c r="G157" s="1" t="s">
        <v>783</v>
      </c>
      <c r="I157" s="1" t="s">
        <v>778</v>
      </c>
      <c r="J157" s="1">
        <v>61828.99</v>
      </c>
      <c r="K157" s="1" t="s">
        <v>1758</v>
      </c>
      <c r="L157" s="1" t="s">
        <v>1759</v>
      </c>
      <c r="M157" s="1" t="s">
        <v>1760</v>
      </c>
      <c r="N157" s="1" t="s">
        <v>406</v>
      </c>
      <c r="O157" s="1" t="s">
        <v>663</v>
      </c>
    </row>
    <row r="158" spans="1:15" x14ac:dyDescent="0.25">
      <c r="A158" s="1" t="s">
        <v>784</v>
      </c>
      <c r="B158" s="1">
        <v>7.81</v>
      </c>
      <c r="C158" s="1" t="s">
        <v>786</v>
      </c>
      <c r="D158" s="1" t="s">
        <v>787</v>
      </c>
      <c r="E158" s="1" t="s">
        <v>758</v>
      </c>
      <c r="F158" s="1" t="s">
        <v>788</v>
      </c>
      <c r="G158" s="1" t="s">
        <v>120</v>
      </c>
      <c r="I158" s="1" t="s">
        <v>784</v>
      </c>
      <c r="J158" s="1">
        <v>61700.23</v>
      </c>
      <c r="K158" s="1" t="s">
        <v>1761</v>
      </c>
      <c r="L158" s="1" t="s">
        <v>1762</v>
      </c>
      <c r="M158" s="1" t="s">
        <v>1763</v>
      </c>
      <c r="N158" s="1" t="s">
        <v>266</v>
      </c>
      <c r="O158" s="1" t="s">
        <v>1731</v>
      </c>
    </row>
    <row r="159" spans="1:15" x14ac:dyDescent="0.25">
      <c r="A159" s="1" t="s">
        <v>789</v>
      </c>
      <c r="B159" s="1">
        <v>7.77</v>
      </c>
      <c r="C159" s="1" t="s">
        <v>790</v>
      </c>
      <c r="D159" s="1" t="s">
        <v>791</v>
      </c>
      <c r="E159" s="1" t="s">
        <v>758</v>
      </c>
      <c r="F159" s="1" t="s">
        <v>543</v>
      </c>
      <c r="G159" s="1" t="s">
        <v>792</v>
      </c>
      <c r="I159" s="1" t="s">
        <v>789</v>
      </c>
      <c r="J159" s="1">
        <v>62210.559999999998</v>
      </c>
      <c r="K159" s="1" t="s">
        <v>1764</v>
      </c>
      <c r="L159" s="1" t="s">
        <v>1765</v>
      </c>
      <c r="M159" s="1" t="s">
        <v>1766</v>
      </c>
      <c r="N159" s="1" t="s">
        <v>1371</v>
      </c>
      <c r="O159" s="1" t="s">
        <v>874</v>
      </c>
    </row>
    <row r="160" spans="1:15" x14ac:dyDescent="0.25">
      <c r="A160" s="1" t="s">
        <v>793</v>
      </c>
      <c r="B160" s="1">
        <v>7.9</v>
      </c>
      <c r="C160" s="1" t="s">
        <v>794</v>
      </c>
      <c r="D160" s="1" t="s">
        <v>795</v>
      </c>
      <c r="E160" s="1" t="s">
        <v>796</v>
      </c>
      <c r="F160" s="1" t="s">
        <v>362</v>
      </c>
      <c r="G160" s="1" t="s">
        <v>797</v>
      </c>
      <c r="I160" s="1" t="s">
        <v>793</v>
      </c>
      <c r="J160" s="1">
        <v>62755.57</v>
      </c>
      <c r="K160" s="1" t="s">
        <v>1767</v>
      </c>
      <c r="L160" s="1" t="s">
        <v>1767</v>
      </c>
      <c r="M160" s="1" t="s">
        <v>1768</v>
      </c>
      <c r="N160" s="1" t="s">
        <v>1145</v>
      </c>
      <c r="O160" s="1" t="s">
        <v>360</v>
      </c>
    </row>
    <row r="161" spans="1:15" x14ac:dyDescent="0.25">
      <c r="A161" s="1" t="s">
        <v>798</v>
      </c>
      <c r="B161" s="1">
        <v>8.33</v>
      </c>
      <c r="C161" s="1" t="s">
        <v>791</v>
      </c>
      <c r="D161" s="1" t="s">
        <v>799</v>
      </c>
      <c r="E161" s="1" t="s">
        <v>790</v>
      </c>
      <c r="F161" s="1" t="s">
        <v>800</v>
      </c>
      <c r="G161" s="1" t="s">
        <v>801</v>
      </c>
      <c r="I161" s="1" t="s">
        <v>798</v>
      </c>
      <c r="J161" s="1">
        <v>63170.73</v>
      </c>
      <c r="K161" s="1" t="s">
        <v>1769</v>
      </c>
      <c r="L161" s="1" t="s">
        <v>1770</v>
      </c>
      <c r="M161" s="1" t="s">
        <v>1771</v>
      </c>
      <c r="N161" s="1" t="s">
        <v>1009</v>
      </c>
      <c r="O161" s="1" t="s">
        <v>1364</v>
      </c>
    </row>
    <row r="162" spans="1:15" x14ac:dyDescent="0.25">
      <c r="A162" s="1" t="s">
        <v>802</v>
      </c>
      <c r="B162" s="1">
        <v>7.85</v>
      </c>
      <c r="C162" s="1" t="s">
        <v>774</v>
      </c>
      <c r="D162" s="1" t="s">
        <v>780</v>
      </c>
      <c r="E162" s="1" t="s">
        <v>774</v>
      </c>
      <c r="F162" s="1" t="s">
        <v>804</v>
      </c>
      <c r="G162" s="1" t="s">
        <v>805</v>
      </c>
      <c r="I162" s="1" t="s">
        <v>802</v>
      </c>
      <c r="J162" s="1">
        <v>62954.69</v>
      </c>
      <c r="K162" s="1" t="s">
        <v>1772</v>
      </c>
      <c r="L162" s="1" t="s">
        <v>1773</v>
      </c>
      <c r="M162" s="1" t="s">
        <v>1774</v>
      </c>
      <c r="N162" s="1" t="s">
        <v>1497</v>
      </c>
      <c r="O162" s="1" t="s">
        <v>1775</v>
      </c>
    </row>
    <row r="163" spans="1:15" x14ac:dyDescent="0.25">
      <c r="A163" s="1" t="s">
        <v>806</v>
      </c>
      <c r="B163" s="1">
        <v>7.52</v>
      </c>
      <c r="C163" s="1" t="s">
        <v>762</v>
      </c>
      <c r="D163" s="1" t="s">
        <v>771</v>
      </c>
      <c r="E163" s="1" t="s">
        <v>742</v>
      </c>
      <c r="F163" s="1" t="s">
        <v>737</v>
      </c>
      <c r="G163" s="1" t="s">
        <v>688</v>
      </c>
      <c r="I163" s="1" t="s">
        <v>806</v>
      </c>
      <c r="J163" s="1">
        <v>62450.45</v>
      </c>
      <c r="K163" s="1" t="s">
        <v>1776</v>
      </c>
      <c r="L163" s="1" t="s">
        <v>1777</v>
      </c>
      <c r="M163" s="1" t="s">
        <v>1778</v>
      </c>
      <c r="N163" s="1" t="s">
        <v>1779</v>
      </c>
      <c r="O163" s="1" t="s">
        <v>1217</v>
      </c>
    </row>
    <row r="164" spans="1:15" x14ac:dyDescent="0.25">
      <c r="A164" s="1" t="s">
        <v>807</v>
      </c>
      <c r="B164" s="1">
        <v>7.62</v>
      </c>
      <c r="C164" s="1" t="s">
        <v>758</v>
      </c>
      <c r="D164" s="1" t="s">
        <v>750</v>
      </c>
      <c r="E164" s="1" t="s">
        <v>781</v>
      </c>
      <c r="F164" s="1" t="s">
        <v>808</v>
      </c>
      <c r="G164" s="1" t="s">
        <v>809</v>
      </c>
      <c r="I164" s="1" t="s">
        <v>807</v>
      </c>
      <c r="J164" s="1">
        <v>62510.69</v>
      </c>
      <c r="K164" s="1" t="s">
        <v>1780</v>
      </c>
      <c r="L164" s="1" t="s">
        <v>1781</v>
      </c>
      <c r="M164" s="1" t="s">
        <v>1782</v>
      </c>
      <c r="N164" s="1" t="s">
        <v>321</v>
      </c>
      <c r="O164" s="1" t="s">
        <v>1219</v>
      </c>
    </row>
    <row r="165" spans="1:15" x14ac:dyDescent="0.25">
      <c r="A165" s="1" t="s">
        <v>810</v>
      </c>
      <c r="B165" s="1">
        <v>7.65</v>
      </c>
      <c r="C165" s="1" t="s">
        <v>773</v>
      </c>
      <c r="D165" s="1" t="s">
        <v>811</v>
      </c>
      <c r="E165" s="1" t="s">
        <v>771</v>
      </c>
      <c r="F165" s="1" t="s">
        <v>812</v>
      </c>
      <c r="G165" s="1" t="s">
        <v>813</v>
      </c>
      <c r="I165" s="1" t="s">
        <v>810</v>
      </c>
      <c r="J165" s="1">
        <v>62288.52</v>
      </c>
      <c r="K165" s="1" t="s">
        <v>1783</v>
      </c>
      <c r="L165" s="1" t="s">
        <v>1784</v>
      </c>
      <c r="M165" s="1" t="s">
        <v>1785</v>
      </c>
      <c r="N165" s="1" t="s">
        <v>1786</v>
      </c>
      <c r="O165" s="1" t="s">
        <v>1182</v>
      </c>
    </row>
    <row r="166" spans="1:15" x14ac:dyDescent="0.25">
      <c r="A166" s="1" t="s">
        <v>814</v>
      </c>
      <c r="B166" s="1">
        <v>7.8</v>
      </c>
      <c r="C166" s="1" t="s">
        <v>815</v>
      </c>
      <c r="D166" s="1" t="s">
        <v>816</v>
      </c>
      <c r="E166" s="1" t="s">
        <v>771</v>
      </c>
      <c r="F166" s="1" t="s">
        <v>817</v>
      </c>
      <c r="G166" s="1" t="s">
        <v>818</v>
      </c>
      <c r="I166" s="1" t="s">
        <v>814</v>
      </c>
      <c r="J166" s="1">
        <v>62711.47</v>
      </c>
      <c r="K166" s="1" t="s">
        <v>1787</v>
      </c>
      <c r="L166" s="1" t="s">
        <v>1788</v>
      </c>
      <c r="M166" s="1" t="s">
        <v>1789</v>
      </c>
      <c r="N166" s="1" t="s">
        <v>1790</v>
      </c>
      <c r="O166" s="1" t="s">
        <v>1791</v>
      </c>
    </row>
    <row r="167" spans="1:15" x14ac:dyDescent="0.25">
      <c r="A167" s="1" t="s">
        <v>819</v>
      </c>
      <c r="B167" s="1">
        <v>8</v>
      </c>
      <c r="C167" s="1" t="s">
        <v>803</v>
      </c>
      <c r="D167" s="1" t="s">
        <v>821</v>
      </c>
      <c r="E167" s="1" t="s">
        <v>769</v>
      </c>
      <c r="F167" s="1" t="s">
        <v>754</v>
      </c>
      <c r="G167" s="1" t="s">
        <v>822</v>
      </c>
      <c r="I167" s="1" t="s">
        <v>819</v>
      </c>
      <c r="J167" s="1">
        <v>63962.26</v>
      </c>
      <c r="K167" s="1" t="s">
        <v>1792</v>
      </c>
      <c r="L167" s="1" t="s">
        <v>1793</v>
      </c>
      <c r="M167" s="1" t="s">
        <v>1794</v>
      </c>
      <c r="N167" s="1" t="s">
        <v>1795</v>
      </c>
      <c r="O167" s="1" t="s">
        <v>1231</v>
      </c>
    </row>
    <row r="168" spans="1:15" x14ac:dyDescent="0.25">
      <c r="A168" s="1" t="s">
        <v>823</v>
      </c>
      <c r="B168" s="1">
        <v>7.85</v>
      </c>
      <c r="C168" s="1" t="s">
        <v>824</v>
      </c>
      <c r="D168" s="1" t="s">
        <v>824</v>
      </c>
      <c r="E168" s="1" t="s">
        <v>763</v>
      </c>
      <c r="F168" s="1" t="s">
        <v>825</v>
      </c>
      <c r="G168" s="1" t="s">
        <v>826</v>
      </c>
      <c r="I168" s="1" t="s">
        <v>823</v>
      </c>
      <c r="J168" s="1">
        <v>63760.94</v>
      </c>
      <c r="K168" s="1" t="s">
        <v>1796</v>
      </c>
      <c r="L168" s="1" t="s">
        <v>1796</v>
      </c>
      <c r="M168" s="1" t="s">
        <v>1797</v>
      </c>
      <c r="N168" s="1" t="s">
        <v>1798</v>
      </c>
      <c r="O168" s="1" t="s">
        <v>592</v>
      </c>
    </row>
    <row r="169" spans="1:15" x14ac:dyDescent="0.25">
      <c r="A169" s="1" t="s">
        <v>827</v>
      </c>
      <c r="B169" s="1">
        <v>7.9</v>
      </c>
      <c r="C169" s="1" t="s">
        <v>811</v>
      </c>
      <c r="D169" s="1" t="s">
        <v>828</v>
      </c>
      <c r="E169" s="1" t="s">
        <v>763</v>
      </c>
      <c r="F169" s="1" t="s">
        <v>829</v>
      </c>
      <c r="G169" s="1" t="s">
        <v>830</v>
      </c>
      <c r="I169" s="1" t="s">
        <v>827</v>
      </c>
      <c r="J169" s="1">
        <v>64085.41</v>
      </c>
      <c r="K169" s="1" t="s">
        <v>1799</v>
      </c>
      <c r="L169" s="1" t="s">
        <v>1800</v>
      </c>
      <c r="M169" s="1" t="s">
        <v>1799</v>
      </c>
      <c r="N169" s="1" t="s">
        <v>1801</v>
      </c>
      <c r="O169" s="1" t="s">
        <v>1802</v>
      </c>
    </row>
    <row r="170" spans="1:15" x14ac:dyDescent="0.25">
      <c r="A170" s="1" t="s">
        <v>831</v>
      </c>
      <c r="B170" s="1">
        <v>7.92</v>
      </c>
      <c r="C170" s="1" t="s">
        <v>779</v>
      </c>
      <c r="D170" s="1" t="s">
        <v>699</v>
      </c>
      <c r="E170" s="1" t="s">
        <v>796</v>
      </c>
      <c r="F170" s="1" t="s">
        <v>833</v>
      </c>
      <c r="G170" s="1" t="s">
        <v>834</v>
      </c>
      <c r="I170" s="1" t="s">
        <v>831</v>
      </c>
      <c r="J170" s="1">
        <v>63226.79</v>
      </c>
      <c r="K170" s="1" t="s">
        <v>1803</v>
      </c>
      <c r="L170" s="1" t="s">
        <v>1804</v>
      </c>
      <c r="M170" s="1" t="s">
        <v>1805</v>
      </c>
      <c r="N170" s="1" t="s">
        <v>1203</v>
      </c>
      <c r="O170" s="1" t="s">
        <v>1806</v>
      </c>
    </row>
    <row r="171" spans="1:15" x14ac:dyDescent="0.25">
      <c r="A171" s="1" t="s">
        <v>835</v>
      </c>
      <c r="B171" s="1">
        <v>7.84</v>
      </c>
      <c r="C171" s="1" t="s">
        <v>739</v>
      </c>
      <c r="D171" s="1" t="s">
        <v>780</v>
      </c>
      <c r="E171" s="1" t="s">
        <v>716</v>
      </c>
      <c r="F171" s="1" t="s">
        <v>836</v>
      </c>
      <c r="G171" s="1" t="s">
        <v>837</v>
      </c>
      <c r="I171" s="1" t="s">
        <v>835</v>
      </c>
      <c r="J171" s="1">
        <v>63257.36</v>
      </c>
      <c r="K171" s="1" t="s">
        <v>1807</v>
      </c>
      <c r="L171" s="1" t="s">
        <v>1808</v>
      </c>
      <c r="M171" s="1" t="s">
        <v>1807</v>
      </c>
      <c r="N171" s="1" t="s">
        <v>1809</v>
      </c>
      <c r="O171" s="1" t="s">
        <v>1173</v>
      </c>
    </row>
    <row r="172" spans="1:15" x14ac:dyDescent="0.25">
      <c r="A172" s="1" t="s">
        <v>838</v>
      </c>
      <c r="B172" s="1">
        <v>7.24</v>
      </c>
      <c r="C172" s="1" t="s">
        <v>839</v>
      </c>
      <c r="D172" s="1" t="s">
        <v>840</v>
      </c>
      <c r="E172" s="1" t="s">
        <v>841</v>
      </c>
      <c r="F172" s="1" t="s">
        <v>842</v>
      </c>
      <c r="G172" s="1" t="s">
        <v>843</v>
      </c>
      <c r="I172" s="1" t="s">
        <v>838</v>
      </c>
      <c r="J172" s="1">
        <v>62662.48</v>
      </c>
      <c r="K172" s="1" t="s">
        <v>1810</v>
      </c>
      <c r="L172" s="1" t="s">
        <v>1811</v>
      </c>
      <c r="M172" s="1" t="s">
        <v>1810</v>
      </c>
      <c r="N172" s="1" t="s">
        <v>1812</v>
      </c>
      <c r="O172" s="1" t="s">
        <v>1240</v>
      </c>
    </row>
    <row r="173" spans="1:15" x14ac:dyDescent="0.25">
      <c r="A173" s="1" t="s">
        <v>844</v>
      </c>
      <c r="B173" s="1">
        <v>7.22</v>
      </c>
      <c r="C173" s="1" t="s">
        <v>779</v>
      </c>
      <c r="D173" s="1" t="s">
        <v>821</v>
      </c>
      <c r="E173" s="1" t="s">
        <v>845</v>
      </c>
      <c r="F173" s="1" t="s">
        <v>846</v>
      </c>
      <c r="G173" s="1" t="s">
        <v>847</v>
      </c>
      <c r="I173" s="1" t="s">
        <v>844</v>
      </c>
      <c r="J173" s="1">
        <v>61673.49</v>
      </c>
      <c r="K173" s="1" t="s">
        <v>1813</v>
      </c>
      <c r="L173" s="1" t="s">
        <v>1813</v>
      </c>
      <c r="M173" s="1" t="s">
        <v>1814</v>
      </c>
      <c r="N173" s="1" t="s">
        <v>1815</v>
      </c>
      <c r="O173" s="1" t="s">
        <v>1816</v>
      </c>
    </row>
    <row r="174" spans="1:15" x14ac:dyDescent="0.25">
      <c r="A174" s="1" t="s">
        <v>848</v>
      </c>
      <c r="B174" s="1">
        <v>8</v>
      </c>
      <c r="C174" s="1" t="s">
        <v>849</v>
      </c>
      <c r="D174" s="1" t="s">
        <v>697</v>
      </c>
      <c r="E174" s="1" t="s">
        <v>803</v>
      </c>
      <c r="F174" s="1" t="s">
        <v>850</v>
      </c>
      <c r="G174" s="1" t="s">
        <v>851</v>
      </c>
      <c r="I174" s="1" t="s">
        <v>848</v>
      </c>
      <c r="J174" s="1">
        <v>62639.31</v>
      </c>
      <c r="K174" s="1" t="s">
        <v>1817</v>
      </c>
      <c r="L174" s="1" t="s">
        <v>1818</v>
      </c>
      <c r="M174" s="1" t="s">
        <v>1817</v>
      </c>
      <c r="N174" s="1" t="s">
        <v>1819</v>
      </c>
      <c r="O174" s="1" t="s">
        <v>1186</v>
      </c>
    </row>
    <row r="175" spans="1:15" x14ac:dyDescent="0.25">
      <c r="A175" s="1" t="s">
        <v>852</v>
      </c>
      <c r="B175" s="1">
        <v>7.71</v>
      </c>
      <c r="C175" s="1" t="s">
        <v>753</v>
      </c>
      <c r="D175" s="1" t="s">
        <v>795</v>
      </c>
      <c r="E175" s="1" t="s">
        <v>774</v>
      </c>
      <c r="F175" s="1" t="s">
        <v>853</v>
      </c>
      <c r="G175" s="1" t="s">
        <v>854</v>
      </c>
      <c r="I175" s="1" t="s">
        <v>852</v>
      </c>
      <c r="J175" s="1">
        <v>61597.06</v>
      </c>
      <c r="K175" s="1" t="s">
        <v>1820</v>
      </c>
      <c r="L175" s="1" t="s">
        <v>1820</v>
      </c>
      <c r="M175" s="1" t="s">
        <v>1821</v>
      </c>
      <c r="N175" s="1" t="s">
        <v>1822</v>
      </c>
      <c r="O175" s="1" t="s">
        <v>1823</v>
      </c>
    </row>
    <row r="176" spans="1:15" x14ac:dyDescent="0.25">
      <c r="A176" s="1" t="s">
        <v>855</v>
      </c>
      <c r="B176" s="1">
        <v>9.65</v>
      </c>
      <c r="C176" s="1" t="s">
        <v>856</v>
      </c>
      <c r="D176" s="1" t="s">
        <v>514</v>
      </c>
      <c r="E176" s="1" t="s">
        <v>568</v>
      </c>
      <c r="F176" s="1" t="s">
        <v>415</v>
      </c>
      <c r="G176" s="1" t="s">
        <v>857</v>
      </c>
      <c r="I176" s="1" t="s">
        <v>855</v>
      </c>
      <c r="J176" s="1">
        <v>67540.25</v>
      </c>
      <c r="K176" s="1" t="s">
        <v>1824</v>
      </c>
      <c r="L176" s="1" t="s">
        <v>1824</v>
      </c>
      <c r="M176" s="1" t="s">
        <v>1825</v>
      </c>
      <c r="N176" s="1" t="s">
        <v>1826</v>
      </c>
      <c r="O176" s="1" t="s">
        <v>1827</v>
      </c>
    </row>
    <row r="177" spans="1:15" x14ac:dyDescent="0.25">
      <c r="A177" s="1" t="s">
        <v>858</v>
      </c>
      <c r="B177" s="1">
        <v>10.09</v>
      </c>
      <c r="C177" s="1" t="s">
        <v>509</v>
      </c>
      <c r="D177" s="1" t="s">
        <v>859</v>
      </c>
      <c r="E177" s="1" t="s">
        <v>860</v>
      </c>
      <c r="F177" s="1" t="s">
        <v>861</v>
      </c>
      <c r="G177" s="1" t="s">
        <v>151</v>
      </c>
      <c r="I177" s="1" t="s">
        <v>858</v>
      </c>
      <c r="J177" s="1">
        <v>68684.5</v>
      </c>
      <c r="K177" s="1" t="s">
        <v>1828</v>
      </c>
      <c r="L177" s="1" t="s">
        <v>1829</v>
      </c>
      <c r="M177" s="1" t="s">
        <v>1830</v>
      </c>
      <c r="N177" s="1" t="s">
        <v>1831</v>
      </c>
      <c r="O177" s="1" t="s">
        <v>1239</v>
      </c>
    </row>
    <row r="178" spans="1:15" x14ac:dyDescent="0.25">
      <c r="A178" s="1" t="s">
        <v>862</v>
      </c>
      <c r="B178" s="1">
        <v>10.23</v>
      </c>
      <c r="C178" s="1" t="s">
        <v>864</v>
      </c>
      <c r="D178" s="1" t="s">
        <v>865</v>
      </c>
      <c r="E178" s="1" t="s">
        <v>866</v>
      </c>
      <c r="F178" s="1" t="s">
        <v>867</v>
      </c>
      <c r="G178" s="1" t="s">
        <v>868</v>
      </c>
      <c r="I178" s="1" t="s">
        <v>862</v>
      </c>
      <c r="J178" s="1">
        <v>68474.19</v>
      </c>
      <c r="K178" s="1" t="s">
        <v>1832</v>
      </c>
      <c r="L178" s="1" t="s">
        <v>1833</v>
      </c>
      <c r="M178" s="1" t="s">
        <v>1834</v>
      </c>
      <c r="N178" s="1" t="s">
        <v>305</v>
      </c>
      <c r="O178" s="1" t="s">
        <v>1244</v>
      </c>
    </row>
    <row r="179" spans="1:15" x14ac:dyDescent="0.25">
      <c r="A179" s="1" t="s">
        <v>869</v>
      </c>
      <c r="B179" s="1">
        <v>10.26</v>
      </c>
      <c r="C179" s="1" t="s">
        <v>870</v>
      </c>
      <c r="D179" s="1" t="s">
        <v>871</v>
      </c>
      <c r="E179" s="1" t="s">
        <v>872</v>
      </c>
      <c r="F179" s="1" t="s">
        <v>873</v>
      </c>
      <c r="G179" s="1" t="s">
        <v>874</v>
      </c>
      <c r="I179" s="1" t="s">
        <v>869</v>
      </c>
      <c r="J179" s="1">
        <v>68221.94</v>
      </c>
      <c r="K179" s="1" t="s">
        <v>1835</v>
      </c>
      <c r="L179" s="1" t="s">
        <v>1836</v>
      </c>
      <c r="M179" s="1" t="s">
        <v>1835</v>
      </c>
      <c r="N179" s="1" t="s">
        <v>1837</v>
      </c>
      <c r="O179" s="1" t="s">
        <v>924</v>
      </c>
    </row>
    <row r="180" spans="1:15" x14ac:dyDescent="0.25">
      <c r="A180" s="1" t="s">
        <v>875</v>
      </c>
      <c r="B180" s="1">
        <v>10.35</v>
      </c>
      <c r="C180" s="1" t="s">
        <v>876</v>
      </c>
      <c r="D180" s="1" t="s">
        <v>877</v>
      </c>
      <c r="E180" s="1" t="s">
        <v>878</v>
      </c>
      <c r="F180" s="1" t="s">
        <v>879</v>
      </c>
      <c r="G180" s="1" t="s">
        <v>880</v>
      </c>
      <c r="I180" s="1" t="s">
        <v>875</v>
      </c>
      <c r="J180" s="1">
        <v>67537.61</v>
      </c>
      <c r="K180" s="1" t="s">
        <v>1838</v>
      </c>
      <c r="L180" s="1" t="s">
        <v>1839</v>
      </c>
      <c r="M180" s="1" t="s">
        <v>1840</v>
      </c>
      <c r="N180" s="1" t="s">
        <v>321</v>
      </c>
      <c r="O180" s="1" t="s">
        <v>843</v>
      </c>
    </row>
    <row r="181" spans="1:15" x14ac:dyDescent="0.25">
      <c r="A181" s="1" t="s">
        <v>881</v>
      </c>
      <c r="B181" s="1">
        <v>10.62</v>
      </c>
      <c r="C181" s="1" t="s">
        <v>882</v>
      </c>
      <c r="D181" s="1" t="s">
        <v>883</v>
      </c>
      <c r="E181" s="1" t="s">
        <v>884</v>
      </c>
      <c r="F181" s="1" t="s">
        <v>885</v>
      </c>
      <c r="G181" s="1" t="s">
        <v>886</v>
      </c>
      <c r="I181" s="1" t="s">
        <v>881</v>
      </c>
      <c r="J181" s="1">
        <v>67349.73</v>
      </c>
      <c r="K181" s="1" t="s">
        <v>1841</v>
      </c>
      <c r="L181" s="1" t="s">
        <v>1842</v>
      </c>
      <c r="M181" s="1" t="s">
        <v>1841</v>
      </c>
      <c r="N181" s="1" t="s">
        <v>1168</v>
      </c>
      <c r="O181" s="1" t="s">
        <v>1843</v>
      </c>
    </row>
    <row r="182" spans="1:15" x14ac:dyDescent="0.25">
      <c r="A182" s="1" t="s">
        <v>887</v>
      </c>
      <c r="B182" s="1">
        <v>11.25</v>
      </c>
      <c r="C182" s="1" t="s">
        <v>888</v>
      </c>
      <c r="D182" s="1" t="s">
        <v>889</v>
      </c>
      <c r="E182" s="1" t="s">
        <v>890</v>
      </c>
      <c r="F182" s="1" t="s">
        <v>415</v>
      </c>
      <c r="G182" s="1" t="s">
        <v>891</v>
      </c>
      <c r="I182" s="1" t="s">
        <v>887</v>
      </c>
      <c r="J182" s="1">
        <v>66277.67</v>
      </c>
      <c r="K182" s="1" t="s">
        <v>1844</v>
      </c>
      <c r="L182" s="1" t="s">
        <v>1845</v>
      </c>
      <c r="M182" s="1" t="s">
        <v>1844</v>
      </c>
      <c r="N182" s="1" t="s">
        <v>1187</v>
      </c>
      <c r="O182" s="1" t="s">
        <v>783</v>
      </c>
    </row>
    <row r="183" spans="1:15" x14ac:dyDescent="0.25">
      <c r="A183" s="1" t="s">
        <v>892</v>
      </c>
      <c r="B183" s="1">
        <v>11.17</v>
      </c>
      <c r="C183" s="1" t="s">
        <v>893</v>
      </c>
      <c r="D183" s="1" t="s">
        <v>486</v>
      </c>
      <c r="E183" s="1" t="s">
        <v>894</v>
      </c>
      <c r="F183" s="1" t="s">
        <v>895</v>
      </c>
      <c r="G183" s="1" t="s">
        <v>805</v>
      </c>
      <c r="I183" s="1" t="s">
        <v>892</v>
      </c>
      <c r="J183" s="1">
        <v>65526.04</v>
      </c>
      <c r="K183" s="1" t="s">
        <v>1846</v>
      </c>
      <c r="L183" s="1" t="s">
        <v>1847</v>
      </c>
      <c r="M183" s="1" t="s">
        <v>1848</v>
      </c>
      <c r="N183" s="1" t="s">
        <v>1680</v>
      </c>
      <c r="O183" s="1" t="s">
        <v>1184</v>
      </c>
    </row>
    <row r="184" spans="1:15" x14ac:dyDescent="0.25">
      <c r="A184" s="1" t="s">
        <v>896</v>
      </c>
      <c r="B184" s="1">
        <v>10.7</v>
      </c>
      <c r="C184" s="1" t="s">
        <v>871</v>
      </c>
      <c r="D184" s="1" t="s">
        <v>498</v>
      </c>
      <c r="E184" s="1" t="s">
        <v>897</v>
      </c>
      <c r="F184" s="1" t="s">
        <v>340</v>
      </c>
      <c r="G184" s="1" t="s">
        <v>337</v>
      </c>
      <c r="I184" s="1" t="s">
        <v>896</v>
      </c>
      <c r="J184" s="1">
        <v>65709.740000000005</v>
      </c>
      <c r="K184" s="1" t="s">
        <v>1849</v>
      </c>
      <c r="L184" s="1" t="s">
        <v>1850</v>
      </c>
      <c r="M184" s="1" t="s">
        <v>1851</v>
      </c>
      <c r="N184" s="1" t="s">
        <v>1292</v>
      </c>
      <c r="O184" s="1" t="s">
        <v>1852</v>
      </c>
    </row>
    <row r="185" spans="1:15" x14ac:dyDescent="0.25">
      <c r="A185" s="1" t="s">
        <v>898</v>
      </c>
      <c r="B185" s="1">
        <v>10.5</v>
      </c>
      <c r="C185" s="1" t="s">
        <v>899</v>
      </c>
      <c r="D185" s="1" t="s">
        <v>900</v>
      </c>
      <c r="E185" s="1" t="s">
        <v>870</v>
      </c>
      <c r="F185" s="1" t="s">
        <v>459</v>
      </c>
      <c r="G185" s="1" t="s">
        <v>901</v>
      </c>
      <c r="I185" s="1" t="s">
        <v>898</v>
      </c>
      <c r="J185" s="1">
        <v>64862.61</v>
      </c>
      <c r="K185" s="1" t="s">
        <v>1853</v>
      </c>
      <c r="L185" s="1" t="s">
        <v>1854</v>
      </c>
      <c r="M185" s="1" t="s">
        <v>1855</v>
      </c>
      <c r="N185" s="1" t="s">
        <v>585</v>
      </c>
      <c r="O185" s="1" t="s">
        <v>1856</v>
      </c>
    </row>
    <row r="186" spans="1:15" x14ac:dyDescent="0.25">
      <c r="A186" s="1" t="s">
        <v>902</v>
      </c>
      <c r="B186" s="1">
        <v>10.7</v>
      </c>
      <c r="C186" s="1" t="s">
        <v>903</v>
      </c>
      <c r="D186" s="1" t="s">
        <v>504</v>
      </c>
      <c r="E186" s="1" t="s">
        <v>534</v>
      </c>
      <c r="F186" s="1" t="s">
        <v>283</v>
      </c>
      <c r="G186" s="1" t="s">
        <v>904</v>
      </c>
      <c r="I186" s="1" t="s">
        <v>902</v>
      </c>
      <c r="J186" s="1">
        <v>66093.78</v>
      </c>
      <c r="K186" s="1" t="s">
        <v>1857</v>
      </c>
      <c r="L186" s="1" t="s">
        <v>1858</v>
      </c>
      <c r="M186" s="1" t="s">
        <v>1859</v>
      </c>
      <c r="N186" s="1" t="s">
        <v>1860</v>
      </c>
      <c r="O186" s="1" t="s">
        <v>1861</v>
      </c>
    </row>
    <row r="187" spans="1:15" x14ac:dyDescent="0.25">
      <c r="A187" s="1" t="s">
        <v>905</v>
      </c>
      <c r="B187" s="1">
        <v>10.69</v>
      </c>
      <c r="C187" s="1" t="s">
        <v>552</v>
      </c>
      <c r="D187" s="1" t="s">
        <v>893</v>
      </c>
      <c r="E187" s="1" t="s">
        <v>557</v>
      </c>
      <c r="F187" s="1" t="s">
        <v>199</v>
      </c>
      <c r="G187" s="1" t="s">
        <v>906</v>
      </c>
      <c r="I187" s="1" t="s">
        <v>905</v>
      </c>
      <c r="J187" s="1">
        <v>66721.75</v>
      </c>
      <c r="K187" s="1" t="s">
        <v>1862</v>
      </c>
      <c r="L187" s="1" t="s">
        <v>1863</v>
      </c>
      <c r="M187" s="1" t="s">
        <v>1862</v>
      </c>
      <c r="N187" s="1" t="s">
        <v>1017</v>
      </c>
      <c r="O187" s="1" t="s">
        <v>1864</v>
      </c>
    </row>
    <row r="188" spans="1:15" x14ac:dyDescent="0.25">
      <c r="A188" s="1" t="s">
        <v>907</v>
      </c>
      <c r="B188" s="1">
        <v>10.039999999999999</v>
      </c>
      <c r="C188" s="1" t="s">
        <v>860</v>
      </c>
      <c r="D188" s="1" t="s">
        <v>908</v>
      </c>
      <c r="E188" s="1" t="s">
        <v>909</v>
      </c>
      <c r="F188" s="1" t="s">
        <v>104</v>
      </c>
      <c r="G188" s="1" t="s">
        <v>910</v>
      </c>
      <c r="I188" s="1" t="s">
        <v>907</v>
      </c>
      <c r="J188" s="1">
        <v>65403.25</v>
      </c>
      <c r="K188" s="1" t="s">
        <v>1866</v>
      </c>
      <c r="L188" s="1" t="s">
        <v>1865</v>
      </c>
      <c r="M188" s="1" t="s">
        <v>1867</v>
      </c>
      <c r="N188" s="1" t="s">
        <v>1281</v>
      </c>
      <c r="O188" s="1" t="s">
        <v>1175</v>
      </c>
    </row>
    <row r="189" spans="1:15" x14ac:dyDescent="0.25">
      <c r="A189" s="1" t="s">
        <v>911</v>
      </c>
      <c r="B189" s="1">
        <v>9.89</v>
      </c>
      <c r="C189" s="1" t="s">
        <v>569</v>
      </c>
      <c r="D189" s="1" t="s">
        <v>908</v>
      </c>
      <c r="E189" s="1" t="s">
        <v>588</v>
      </c>
      <c r="F189" s="1" t="s">
        <v>912</v>
      </c>
      <c r="G189" s="1" t="s">
        <v>531</v>
      </c>
      <c r="I189" s="1" t="s">
        <v>911</v>
      </c>
      <c r="J189" s="1">
        <v>64676.55</v>
      </c>
      <c r="K189" s="1" t="s">
        <v>1868</v>
      </c>
      <c r="L189" s="1" t="s">
        <v>1869</v>
      </c>
      <c r="M189" s="1" t="s">
        <v>1870</v>
      </c>
      <c r="N189" s="1" t="s">
        <v>530</v>
      </c>
      <c r="O189" s="1" t="s">
        <v>868</v>
      </c>
    </row>
    <row r="190" spans="1:15" x14ac:dyDescent="0.25">
      <c r="A190" s="1" t="s">
        <v>913</v>
      </c>
      <c r="B190" s="1">
        <v>9.91</v>
      </c>
      <c r="C190" s="1" t="s">
        <v>517</v>
      </c>
      <c r="D190" s="1" t="s">
        <v>914</v>
      </c>
      <c r="E190" s="1" t="s">
        <v>547</v>
      </c>
      <c r="F190" s="1" t="s">
        <v>459</v>
      </c>
      <c r="G190" s="1" t="s">
        <v>915</v>
      </c>
      <c r="I190" s="1" t="s">
        <v>913</v>
      </c>
      <c r="J190" s="1">
        <v>64861.919999999998</v>
      </c>
      <c r="K190" s="1" t="s">
        <v>1871</v>
      </c>
      <c r="L190" s="1" t="s">
        <v>1872</v>
      </c>
      <c r="M190" s="1" t="s">
        <v>1873</v>
      </c>
      <c r="N190" s="1" t="s">
        <v>1030</v>
      </c>
      <c r="O190" s="1" t="s">
        <v>1397</v>
      </c>
    </row>
    <row r="191" spans="1:15" x14ac:dyDescent="0.25">
      <c r="A191" s="1" t="s">
        <v>916</v>
      </c>
      <c r="B191" s="1">
        <v>10.08</v>
      </c>
      <c r="C191" s="1" t="s">
        <v>521</v>
      </c>
      <c r="D191" s="1" t="s">
        <v>509</v>
      </c>
      <c r="E191" s="1" t="s">
        <v>574</v>
      </c>
      <c r="F191" s="1" t="s">
        <v>917</v>
      </c>
      <c r="G191" s="1" t="s">
        <v>918</v>
      </c>
      <c r="I191" s="1" t="s">
        <v>916</v>
      </c>
      <c r="J191" s="1">
        <v>65148.35</v>
      </c>
      <c r="K191" s="1" t="s">
        <v>1875</v>
      </c>
      <c r="L191" s="1" t="s">
        <v>1874</v>
      </c>
      <c r="M191" s="1" t="s">
        <v>1876</v>
      </c>
      <c r="N191" s="1" t="s">
        <v>1377</v>
      </c>
      <c r="O191" s="1" t="s">
        <v>1877</v>
      </c>
    </row>
    <row r="192" spans="1:15" x14ac:dyDescent="0.25">
      <c r="A192" s="1" t="s">
        <v>919</v>
      </c>
      <c r="B192" s="1">
        <v>10.14</v>
      </c>
      <c r="C192" s="1" t="s">
        <v>529</v>
      </c>
      <c r="D192" s="1" t="s">
        <v>920</v>
      </c>
      <c r="E192" s="1" t="s">
        <v>529</v>
      </c>
      <c r="F192" s="1" t="s">
        <v>921</v>
      </c>
      <c r="G192" s="1" t="s">
        <v>922</v>
      </c>
      <c r="I192" s="1" t="s">
        <v>919</v>
      </c>
      <c r="J192" s="1">
        <v>64389.01</v>
      </c>
      <c r="K192" s="1" t="s">
        <v>1878</v>
      </c>
      <c r="L192" s="1" t="s">
        <v>1879</v>
      </c>
      <c r="M192" s="1" t="s">
        <v>1878</v>
      </c>
      <c r="N192" s="1" t="s">
        <v>1880</v>
      </c>
      <c r="O192" s="1" t="s">
        <v>1512</v>
      </c>
    </row>
    <row r="193" spans="1:15" x14ac:dyDescent="0.25">
      <c r="A193" s="1" t="s">
        <v>923</v>
      </c>
      <c r="B193" s="1">
        <v>10</v>
      </c>
      <c r="C193" s="1" t="s">
        <v>574</v>
      </c>
      <c r="D193" s="1" t="s">
        <v>872</v>
      </c>
      <c r="E193" s="1" t="s">
        <v>909</v>
      </c>
      <c r="F193" s="1" t="s">
        <v>108</v>
      </c>
      <c r="G193" s="1" t="s">
        <v>924</v>
      </c>
      <c r="I193" s="1" t="s">
        <v>923</v>
      </c>
      <c r="J193" s="1">
        <v>63760.62</v>
      </c>
      <c r="K193" s="1" t="s">
        <v>1881</v>
      </c>
      <c r="L193" s="1" t="s">
        <v>1882</v>
      </c>
      <c r="M193" s="1" t="s">
        <v>1883</v>
      </c>
      <c r="N193" s="1" t="s">
        <v>595</v>
      </c>
      <c r="O193" s="1" t="s">
        <v>225</v>
      </c>
    </row>
    <row r="194" spans="1:15" x14ac:dyDescent="0.25">
      <c r="A194" s="1" t="s">
        <v>925</v>
      </c>
      <c r="B194" s="1">
        <v>9.9</v>
      </c>
      <c r="C194" s="1" t="s">
        <v>926</v>
      </c>
      <c r="D194" s="1" t="s">
        <v>865</v>
      </c>
      <c r="E194" s="1" t="s">
        <v>533</v>
      </c>
      <c r="F194" s="1" t="s">
        <v>927</v>
      </c>
      <c r="G194" s="1" t="s">
        <v>928</v>
      </c>
      <c r="I194" s="1" t="s">
        <v>925</v>
      </c>
      <c r="J194" s="1">
        <v>63406.97</v>
      </c>
      <c r="K194" s="1" t="s">
        <v>1884</v>
      </c>
      <c r="L194" s="1" t="s">
        <v>1885</v>
      </c>
      <c r="M194" s="1" t="s">
        <v>1886</v>
      </c>
      <c r="N194" s="1" t="s">
        <v>957</v>
      </c>
      <c r="O194" s="1" t="s">
        <v>412</v>
      </c>
    </row>
    <row r="195" spans="1:15" x14ac:dyDescent="0.25">
      <c r="A195" s="1" t="s">
        <v>929</v>
      </c>
      <c r="B195" s="1">
        <v>10.16</v>
      </c>
      <c r="C195" s="1" t="s">
        <v>569</v>
      </c>
      <c r="D195" s="1" t="s">
        <v>863</v>
      </c>
      <c r="E195" s="1" t="s">
        <v>535</v>
      </c>
      <c r="F195" s="1" t="s">
        <v>930</v>
      </c>
      <c r="G195" s="1" t="s">
        <v>357</v>
      </c>
      <c r="I195" s="1" t="s">
        <v>929</v>
      </c>
      <c r="J195" s="1">
        <v>64158.84</v>
      </c>
      <c r="K195" s="1" t="s">
        <v>1887</v>
      </c>
      <c r="L195" s="1" t="s">
        <v>1888</v>
      </c>
      <c r="M195" s="1" t="s">
        <v>1889</v>
      </c>
      <c r="N195" s="1" t="s">
        <v>1311</v>
      </c>
      <c r="O195" s="1" t="s">
        <v>1241</v>
      </c>
    </row>
    <row r="196" spans="1:15" x14ac:dyDescent="0.25">
      <c r="A196" s="1" t="s">
        <v>931</v>
      </c>
      <c r="B196" s="1">
        <v>9.98</v>
      </c>
      <c r="C196" s="1" t="s">
        <v>932</v>
      </c>
      <c r="D196" s="1" t="s">
        <v>524</v>
      </c>
      <c r="E196" s="1" t="s">
        <v>564</v>
      </c>
      <c r="F196" s="1" t="s">
        <v>933</v>
      </c>
      <c r="G196" s="1" t="s">
        <v>934</v>
      </c>
      <c r="I196" s="1" t="s">
        <v>931</v>
      </c>
      <c r="J196" s="1">
        <v>64334.93</v>
      </c>
      <c r="K196" s="1" t="s">
        <v>1890</v>
      </c>
      <c r="L196" s="1" t="s">
        <v>1891</v>
      </c>
      <c r="M196" s="1" t="s">
        <v>1890</v>
      </c>
      <c r="N196" s="1" t="s">
        <v>1475</v>
      </c>
      <c r="O196" s="1" t="s">
        <v>1892</v>
      </c>
    </row>
    <row r="197" spans="1:15" x14ac:dyDescent="0.25">
      <c r="A197" s="1" t="s">
        <v>935</v>
      </c>
      <c r="B197" s="1">
        <v>9.64</v>
      </c>
      <c r="C197" s="1" t="s">
        <v>936</v>
      </c>
      <c r="D197" s="1" t="s">
        <v>914</v>
      </c>
      <c r="E197" s="1" t="s">
        <v>546</v>
      </c>
      <c r="F197" s="1" t="s">
        <v>224</v>
      </c>
      <c r="G197" s="1" t="s">
        <v>937</v>
      </c>
      <c r="I197" s="1" t="s">
        <v>935</v>
      </c>
      <c r="J197" s="1">
        <v>62826.28</v>
      </c>
      <c r="K197" s="1" t="s">
        <v>1894</v>
      </c>
      <c r="L197" s="1" t="s">
        <v>1895</v>
      </c>
      <c r="M197" s="1" t="s">
        <v>1893</v>
      </c>
      <c r="N197" s="1" t="s">
        <v>1553</v>
      </c>
      <c r="O197" s="1" t="s">
        <v>1827</v>
      </c>
    </row>
    <row r="198" spans="1:15" x14ac:dyDescent="0.25">
      <c r="A198" s="1" t="s">
        <v>938</v>
      </c>
      <c r="B198" s="1">
        <v>9.8800000000000008</v>
      </c>
      <c r="C198" s="1" t="s">
        <v>909</v>
      </c>
      <c r="D198" s="1" t="s">
        <v>863</v>
      </c>
      <c r="E198" s="1" t="s">
        <v>939</v>
      </c>
      <c r="F198" s="1" t="s">
        <v>288</v>
      </c>
      <c r="G198" s="1" t="s">
        <v>940</v>
      </c>
      <c r="I198" s="1" t="s">
        <v>938</v>
      </c>
      <c r="J198" s="1">
        <v>63891.68</v>
      </c>
      <c r="K198" s="1" t="s">
        <v>1896</v>
      </c>
      <c r="L198" s="1" t="s">
        <v>1897</v>
      </c>
      <c r="M198" s="1" t="s">
        <v>1898</v>
      </c>
      <c r="N198" s="1" t="s">
        <v>1899</v>
      </c>
      <c r="O198" s="1" t="s">
        <v>1498</v>
      </c>
    </row>
    <row r="199" spans="1:15" x14ac:dyDescent="0.25">
      <c r="A199" s="1" t="s">
        <v>941</v>
      </c>
      <c r="B199" s="1">
        <v>10.3</v>
      </c>
      <c r="C199" s="1" t="s">
        <v>942</v>
      </c>
      <c r="D199" s="1" t="s">
        <v>943</v>
      </c>
      <c r="E199" s="1" t="s">
        <v>529</v>
      </c>
      <c r="F199" s="1" t="s">
        <v>944</v>
      </c>
      <c r="G199" s="1" t="s">
        <v>945</v>
      </c>
      <c r="I199" s="1" t="s">
        <v>941</v>
      </c>
      <c r="J199" s="1">
        <v>64359.79</v>
      </c>
      <c r="K199" s="1" t="s">
        <v>1900</v>
      </c>
      <c r="L199" s="1" t="s">
        <v>1901</v>
      </c>
      <c r="M199" s="1" t="s">
        <v>1902</v>
      </c>
      <c r="N199" s="1" t="s">
        <v>1164</v>
      </c>
      <c r="O199" s="1" t="s">
        <v>1190</v>
      </c>
    </row>
    <row r="200" spans="1:15" x14ac:dyDescent="0.25">
      <c r="A200" s="1" t="s">
        <v>946</v>
      </c>
      <c r="B200" s="1">
        <v>9.66</v>
      </c>
      <c r="C200" s="1" t="s">
        <v>947</v>
      </c>
      <c r="D200" s="1" t="s">
        <v>588</v>
      </c>
      <c r="E200" s="1" t="s">
        <v>641</v>
      </c>
      <c r="F200" s="1" t="s">
        <v>948</v>
      </c>
      <c r="G200" s="1" t="s">
        <v>949</v>
      </c>
      <c r="I200" s="1" t="s">
        <v>946</v>
      </c>
      <c r="J200" s="1">
        <v>64649.81</v>
      </c>
      <c r="K200" s="1" t="s">
        <v>1903</v>
      </c>
      <c r="L200" s="1" t="s">
        <v>1904</v>
      </c>
      <c r="M200" s="1" t="s">
        <v>1905</v>
      </c>
      <c r="N200" s="1" t="s">
        <v>622</v>
      </c>
      <c r="O200" s="1" t="s">
        <v>904</v>
      </c>
    </row>
    <row r="201" spans="1:15" x14ac:dyDescent="0.25">
      <c r="A201" s="1" t="s">
        <v>950</v>
      </c>
      <c r="B201" s="1">
        <v>9.1999999999999993</v>
      </c>
      <c r="C201" s="1" t="s">
        <v>952</v>
      </c>
      <c r="D201" s="1" t="s">
        <v>605</v>
      </c>
      <c r="E201" s="1" t="s">
        <v>952</v>
      </c>
      <c r="F201" s="1" t="s">
        <v>953</v>
      </c>
      <c r="G201" s="1" t="s">
        <v>954</v>
      </c>
      <c r="I201" s="1" t="s">
        <v>950</v>
      </c>
      <c r="J201" s="1">
        <v>64593.1</v>
      </c>
      <c r="K201" s="1" t="s">
        <v>1906</v>
      </c>
      <c r="L201" s="1" t="s">
        <v>1907</v>
      </c>
      <c r="M201" s="1" t="s">
        <v>1908</v>
      </c>
      <c r="N201" s="1" t="s">
        <v>67</v>
      </c>
      <c r="O201" s="1" t="s">
        <v>1193</v>
      </c>
    </row>
    <row r="202" spans="1:15" x14ac:dyDescent="0.25">
      <c r="A202" s="1" t="s">
        <v>955</v>
      </c>
      <c r="B202" s="1">
        <v>9.19</v>
      </c>
      <c r="C202" s="1" t="s">
        <v>614</v>
      </c>
      <c r="D202" s="1" t="s">
        <v>956</v>
      </c>
      <c r="E202" s="1" t="s">
        <v>642</v>
      </c>
      <c r="F202" s="1" t="s">
        <v>957</v>
      </c>
      <c r="G202" s="1" t="s">
        <v>679</v>
      </c>
      <c r="I202" s="1" t="s">
        <v>955</v>
      </c>
      <c r="J202" s="1">
        <v>64222.720000000001</v>
      </c>
      <c r="K202" s="1" t="s">
        <v>1909</v>
      </c>
      <c r="L202" s="1" t="s">
        <v>1910</v>
      </c>
      <c r="M202" s="1" t="s">
        <v>1911</v>
      </c>
      <c r="N202" s="1" t="s">
        <v>321</v>
      </c>
      <c r="O202" s="1" t="s">
        <v>1912</v>
      </c>
    </row>
    <row r="203" spans="1:15" x14ac:dyDescent="0.25">
      <c r="A203" s="1" t="s">
        <v>958</v>
      </c>
      <c r="B203" s="1">
        <v>9.27</v>
      </c>
      <c r="C203" s="1" t="s">
        <v>613</v>
      </c>
      <c r="D203" s="1" t="s">
        <v>959</v>
      </c>
      <c r="E203" s="1" t="s">
        <v>631</v>
      </c>
      <c r="F203" s="1" t="s">
        <v>960</v>
      </c>
      <c r="G203" s="1" t="s">
        <v>961</v>
      </c>
      <c r="I203" s="1" t="s">
        <v>958</v>
      </c>
      <c r="J203" s="1">
        <v>64774.76</v>
      </c>
      <c r="K203" s="1" t="s">
        <v>1913</v>
      </c>
      <c r="L203" s="1" t="s">
        <v>1914</v>
      </c>
      <c r="M203" s="1" t="s">
        <v>1915</v>
      </c>
      <c r="N203" s="1" t="s">
        <v>1281</v>
      </c>
      <c r="O203" s="1" t="s">
        <v>1916</v>
      </c>
    </row>
    <row r="204" spans="1:15" x14ac:dyDescent="0.25">
      <c r="A204" s="1" t="s">
        <v>962</v>
      </c>
      <c r="B204" s="1">
        <v>8.84</v>
      </c>
      <c r="C204" s="1" t="s">
        <v>963</v>
      </c>
      <c r="D204" s="1" t="s">
        <v>964</v>
      </c>
      <c r="E204" s="1" t="s">
        <v>965</v>
      </c>
      <c r="F204" s="1" t="s">
        <v>491</v>
      </c>
      <c r="G204" s="1" t="s">
        <v>966</v>
      </c>
      <c r="I204" s="1" t="s">
        <v>962</v>
      </c>
      <c r="J204" s="1">
        <v>65768.91</v>
      </c>
      <c r="K204" s="1" t="s">
        <v>1917</v>
      </c>
      <c r="L204" s="1" t="s">
        <v>1918</v>
      </c>
      <c r="M204" s="1" t="s">
        <v>1919</v>
      </c>
      <c r="N204" s="1" t="s">
        <v>1318</v>
      </c>
      <c r="O204" s="1" t="s">
        <v>1223</v>
      </c>
    </row>
    <row r="205" spans="1:15" x14ac:dyDescent="0.25">
      <c r="A205" s="1" t="s">
        <v>967</v>
      </c>
      <c r="B205" s="1">
        <v>8.61</v>
      </c>
      <c r="C205" s="1" t="s">
        <v>697</v>
      </c>
      <c r="D205" s="1" t="s">
        <v>696</v>
      </c>
      <c r="E205" s="1" t="s">
        <v>969</v>
      </c>
      <c r="F205" s="1" t="s">
        <v>124</v>
      </c>
      <c r="G205" s="1" t="s">
        <v>970</v>
      </c>
      <c r="I205" s="1" t="s">
        <v>967</v>
      </c>
      <c r="J205" s="1">
        <v>65211.48</v>
      </c>
      <c r="K205" s="1" t="s">
        <v>1920</v>
      </c>
      <c r="L205" s="1" t="s">
        <v>1921</v>
      </c>
      <c r="M205" s="1" t="s">
        <v>1922</v>
      </c>
      <c r="N205" s="1" t="s">
        <v>1923</v>
      </c>
      <c r="O205" s="1" t="s">
        <v>1623</v>
      </c>
    </row>
    <row r="206" spans="1:15" x14ac:dyDescent="0.25">
      <c r="A206" s="1" t="s">
        <v>971</v>
      </c>
      <c r="B206" s="1">
        <v>8.34</v>
      </c>
      <c r="C206" s="1" t="s">
        <v>816</v>
      </c>
      <c r="D206" s="1" t="s">
        <v>799</v>
      </c>
      <c r="E206" s="1" t="s">
        <v>972</v>
      </c>
      <c r="F206" s="1" t="s">
        <v>678</v>
      </c>
      <c r="G206" s="1" t="s">
        <v>973</v>
      </c>
      <c r="I206" s="1" t="s">
        <v>971</v>
      </c>
      <c r="J206" s="1">
        <v>64984.07</v>
      </c>
      <c r="K206" s="1" t="s">
        <v>1924</v>
      </c>
      <c r="L206" s="1" t="s">
        <v>1925</v>
      </c>
      <c r="M206" s="1" t="s">
        <v>1926</v>
      </c>
      <c r="N206" s="1" t="s">
        <v>1684</v>
      </c>
      <c r="O206" s="1" t="s">
        <v>1494</v>
      </c>
    </row>
    <row r="207" spans="1:15" x14ac:dyDescent="0.25">
      <c r="A207" s="1" t="s">
        <v>974</v>
      </c>
      <c r="B207" s="1">
        <v>8.16</v>
      </c>
      <c r="C207" s="1" t="s">
        <v>703</v>
      </c>
      <c r="D207" s="1" t="s">
        <v>699</v>
      </c>
      <c r="E207" s="1" t="s">
        <v>787</v>
      </c>
      <c r="F207" s="1" t="s">
        <v>976</v>
      </c>
      <c r="G207" s="1" t="s">
        <v>977</v>
      </c>
      <c r="I207" s="1" t="s">
        <v>974</v>
      </c>
      <c r="J207" s="1">
        <v>65265.98</v>
      </c>
      <c r="K207" s="1" t="s">
        <v>1927</v>
      </c>
      <c r="L207" s="1" t="s">
        <v>1928</v>
      </c>
      <c r="M207" s="1" t="s">
        <v>1929</v>
      </c>
      <c r="N207" s="1" t="s">
        <v>506</v>
      </c>
      <c r="O207" s="1" t="s">
        <v>555</v>
      </c>
    </row>
    <row r="208" spans="1:15" x14ac:dyDescent="0.25">
      <c r="A208" s="1" t="s">
        <v>978</v>
      </c>
      <c r="B208" s="1">
        <v>8.1999999999999993</v>
      </c>
      <c r="C208" s="1" t="s">
        <v>979</v>
      </c>
      <c r="D208" s="1" t="s">
        <v>980</v>
      </c>
      <c r="E208" s="1" t="s">
        <v>981</v>
      </c>
      <c r="F208" s="1" t="s">
        <v>283</v>
      </c>
      <c r="G208" s="1" t="s">
        <v>977</v>
      </c>
      <c r="I208" s="1" t="s">
        <v>978</v>
      </c>
      <c r="J208" s="1">
        <v>65528.29</v>
      </c>
      <c r="K208" s="1" t="s">
        <v>1930</v>
      </c>
      <c r="L208" s="1" t="s">
        <v>1931</v>
      </c>
      <c r="M208" s="1" t="s">
        <v>1932</v>
      </c>
      <c r="N208" s="1" t="s">
        <v>1351</v>
      </c>
      <c r="O208" s="1" t="s">
        <v>1230</v>
      </c>
    </row>
    <row r="209" spans="1:15" x14ac:dyDescent="0.25">
      <c r="A209" s="1" t="s">
        <v>982</v>
      </c>
      <c r="B209" s="1">
        <v>8.24</v>
      </c>
      <c r="C209" s="1" t="s">
        <v>983</v>
      </c>
      <c r="D209" s="1" t="s">
        <v>984</v>
      </c>
      <c r="E209" s="1" t="s">
        <v>985</v>
      </c>
      <c r="F209" s="1" t="s">
        <v>986</v>
      </c>
      <c r="G209" s="1" t="s">
        <v>987</v>
      </c>
      <c r="I209" s="1" t="s">
        <v>982</v>
      </c>
      <c r="J209" s="1">
        <v>64640.45</v>
      </c>
      <c r="K209" s="1" t="s">
        <v>1933</v>
      </c>
      <c r="L209" s="1" t="s">
        <v>1934</v>
      </c>
      <c r="M209" s="1" t="s">
        <v>1935</v>
      </c>
      <c r="N209" s="1" t="s">
        <v>1151</v>
      </c>
      <c r="O209" s="1" t="s">
        <v>1185</v>
      </c>
    </row>
    <row r="210" spans="1:15" x14ac:dyDescent="0.25">
      <c r="A210" s="1" t="s">
        <v>988</v>
      </c>
      <c r="B210" s="1">
        <v>8.33</v>
      </c>
      <c r="C210" s="1" t="s">
        <v>803</v>
      </c>
      <c r="D210" s="1" t="s">
        <v>989</v>
      </c>
      <c r="E210" s="1" t="s">
        <v>749</v>
      </c>
      <c r="F210" s="1" t="s">
        <v>990</v>
      </c>
      <c r="G210" s="1" t="s">
        <v>805</v>
      </c>
      <c r="I210" s="1" t="s">
        <v>988</v>
      </c>
      <c r="J210" s="1">
        <v>64308.39</v>
      </c>
      <c r="K210" s="1" t="s">
        <v>1936</v>
      </c>
      <c r="L210" s="1" t="s">
        <v>1937</v>
      </c>
      <c r="M210" s="1" t="s">
        <v>1938</v>
      </c>
      <c r="N210" s="1" t="s">
        <v>1187</v>
      </c>
      <c r="O210" s="1" t="s">
        <v>1159</v>
      </c>
    </row>
    <row r="211" spans="1:15" x14ac:dyDescent="0.25">
      <c r="A211" s="1" t="s">
        <v>991</v>
      </c>
      <c r="B211" s="1">
        <v>7.98</v>
      </c>
      <c r="C211" s="1" t="s">
        <v>787</v>
      </c>
      <c r="D211" s="1" t="s">
        <v>975</v>
      </c>
      <c r="E211" s="1" t="s">
        <v>803</v>
      </c>
      <c r="F211" s="1" t="s">
        <v>992</v>
      </c>
      <c r="G211" s="1" t="s">
        <v>62</v>
      </c>
      <c r="I211" s="1" t="s">
        <v>991</v>
      </c>
      <c r="J211" s="1">
        <v>63853.77</v>
      </c>
      <c r="K211" s="1" t="s">
        <v>1939</v>
      </c>
      <c r="L211" s="1" t="s">
        <v>1940</v>
      </c>
      <c r="M211" s="1" t="s">
        <v>1941</v>
      </c>
      <c r="N211" s="1" t="s">
        <v>45</v>
      </c>
      <c r="O211" s="1" t="s">
        <v>120</v>
      </c>
    </row>
    <row r="212" spans="1:15" x14ac:dyDescent="0.25">
      <c r="A212" s="1" t="s">
        <v>993</v>
      </c>
      <c r="B212" s="1">
        <v>8.07</v>
      </c>
      <c r="C212" s="1" t="s">
        <v>820</v>
      </c>
      <c r="D212" s="1" t="s">
        <v>994</v>
      </c>
      <c r="E212" s="1" t="s">
        <v>820</v>
      </c>
      <c r="F212" s="1" t="s">
        <v>995</v>
      </c>
      <c r="G212" s="1" t="s">
        <v>996</v>
      </c>
      <c r="I212" s="1" t="s">
        <v>993</v>
      </c>
      <c r="J212" s="1">
        <v>63530.79</v>
      </c>
      <c r="K212" s="1" t="s">
        <v>1942</v>
      </c>
      <c r="L212" s="1" t="s">
        <v>1943</v>
      </c>
      <c r="M212" s="1" t="s">
        <v>1944</v>
      </c>
      <c r="N212" s="1" t="s">
        <v>1860</v>
      </c>
      <c r="O212" s="1" t="s">
        <v>1945</v>
      </c>
    </row>
    <row r="213" spans="1:15" x14ac:dyDescent="0.25">
      <c r="A213" s="1" t="s">
        <v>997</v>
      </c>
      <c r="B213" s="1">
        <v>8.1999999999999993</v>
      </c>
      <c r="C213" s="1" t="s">
        <v>749</v>
      </c>
      <c r="D213" s="1" t="s">
        <v>709</v>
      </c>
      <c r="E213" s="1" t="s">
        <v>840</v>
      </c>
      <c r="F213" s="1" t="s">
        <v>998</v>
      </c>
      <c r="G213" s="1" t="s">
        <v>999</v>
      </c>
      <c r="I213" s="1" t="s">
        <v>997</v>
      </c>
      <c r="J213" s="1">
        <v>63521.33</v>
      </c>
      <c r="K213" s="1" t="s">
        <v>1946</v>
      </c>
      <c r="L213" s="1" t="s">
        <v>1947</v>
      </c>
      <c r="M213" s="1" t="s">
        <v>1948</v>
      </c>
      <c r="N213" s="1" t="s">
        <v>1949</v>
      </c>
      <c r="O213" s="1" t="s">
        <v>1950</v>
      </c>
    </row>
    <row r="214" spans="1:15" x14ac:dyDescent="0.25">
      <c r="A214" s="1" t="s">
        <v>1000</v>
      </c>
      <c r="B214" s="1">
        <v>7.91</v>
      </c>
      <c r="C214" s="1" t="s">
        <v>1001</v>
      </c>
      <c r="D214" s="1" t="s">
        <v>968</v>
      </c>
      <c r="E214" s="1" t="s">
        <v>1002</v>
      </c>
      <c r="F214" s="1" t="s">
        <v>1003</v>
      </c>
      <c r="G214" s="1" t="s">
        <v>1004</v>
      </c>
      <c r="I214" s="1" t="s">
        <v>1000</v>
      </c>
      <c r="J214" s="1">
        <v>62980.37</v>
      </c>
      <c r="K214" s="1" t="s">
        <v>1951</v>
      </c>
      <c r="L214" s="1" t="s">
        <v>1952</v>
      </c>
      <c r="M214" s="1" t="s">
        <v>1953</v>
      </c>
      <c r="N214" s="1" t="s">
        <v>1954</v>
      </c>
      <c r="O214" s="1" t="s">
        <v>1955</v>
      </c>
    </row>
    <row r="215" spans="1:15" x14ac:dyDescent="0.25">
      <c r="A215" s="1" t="s">
        <v>1005</v>
      </c>
      <c r="B215" s="1">
        <v>8.48</v>
      </c>
      <c r="C215" s="1" t="s">
        <v>1006</v>
      </c>
      <c r="D215" s="1" t="s">
        <v>1007</v>
      </c>
      <c r="E215" s="1" t="s">
        <v>1008</v>
      </c>
      <c r="F215" s="1" t="s">
        <v>1009</v>
      </c>
      <c r="G215" s="1" t="s">
        <v>1010</v>
      </c>
      <c r="I215" s="1" t="s">
        <v>1005</v>
      </c>
      <c r="J215" s="1">
        <v>64884.27</v>
      </c>
      <c r="K215" s="1" t="s">
        <v>1956</v>
      </c>
      <c r="L215" s="1" t="s">
        <v>1957</v>
      </c>
      <c r="M215" s="1" t="s">
        <v>1958</v>
      </c>
      <c r="N215" s="1" t="s">
        <v>332</v>
      </c>
      <c r="O215" s="1" t="s">
        <v>1959</v>
      </c>
    </row>
    <row r="216" spans="1:15" x14ac:dyDescent="0.25">
      <c r="A216" s="1" t="s">
        <v>1011</v>
      </c>
      <c r="B216" s="1">
        <v>8.9</v>
      </c>
      <c r="C216" s="1" t="s">
        <v>951</v>
      </c>
      <c r="D216" s="1" t="s">
        <v>1012</v>
      </c>
      <c r="E216" s="1" t="s">
        <v>1013</v>
      </c>
      <c r="F216" s="1" t="s">
        <v>215</v>
      </c>
      <c r="G216" s="1" t="s">
        <v>1014</v>
      </c>
      <c r="I216" s="1" t="s">
        <v>1011</v>
      </c>
      <c r="J216" s="1">
        <v>64209.94</v>
      </c>
      <c r="K216" s="1" t="s">
        <v>1960</v>
      </c>
      <c r="L216" s="1" t="s">
        <v>1961</v>
      </c>
      <c r="M216" s="1" t="s">
        <v>1962</v>
      </c>
      <c r="N216" s="1" t="s">
        <v>1963</v>
      </c>
      <c r="O216" s="1" t="s">
        <v>1964</v>
      </c>
    </row>
    <row r="217" spans="1:15" x14ac:dyDescent="0.25">
      <c r="A217" s="1" t="s">
        <v>1015</v>
      </c>
      <c r="B217" s="1">
        <v>9.02</v>
      </c>
      <c r="C217" s="1" t="s">
        <v>643</v>
      </c>
      <c r="D217" s="1" t="s">
        <v>605</v>
      </c>
      <c r="E217" s="1" t="s">
        <v>615</v>
      </c>
      <c r="F217" s="1" t="s">
        <v>224</v>
      </c>
      <c r="G217" s="1" t="s">
        <v>743</v>
      </c>
      <c r="I217" s="1" t="s">
        <v>1015</v>
      </c>
      <c r="J217" s="1">
        <v>65782.850000000006</v>
      </c>
      <c r="K217" s="1" t="s">
        <v>1965</v>
      </c>
      <c r="L217" s="1" t="s">
        <v>1966</v>
      </c>
      <c r="M217" s="1" t="s">
        <v>1967</v>
      </c>
      <c r="N217" s="1" t="s">
        <v>1923</v>
      </c>
      <c r="O217" s="1" t="s">
        <v>1968</v>
      </c>
    </row>
    <row r="218" spans="1:15" x14ac:dyDescent="0.25">
      <c r="A218" s="1" t="s">
        <v>1016</v>
      </c>
      <c r="B218" s="1">
        <v>9.25</v>
      </c>
      <c r="C218" s="1" t="s">
        <v>698</v>
      </c>
      <c r="D218" s="1" t="s">
        <v>657</v>
      </c>
      <c r="E218" s="1" t="s">
        <v>1001</v>
      </c>
      <c r="F218" s="1" t="s">
        <v>1017</v>
      </c>
      <c r="G218" s="1" t="s">
        <v>1018</v>
      </c>
      <c r="I218" s="1" t="s">
        <v>1016</v>
      </c>
      <c r="J218" s="1">
        <v>66234.87</v>
      </c>
      <c r="K218" s="1" t="s">
        <v>1969</v>
      </c>
      <c r="L218" s="1" t="s">
        <v>1970</v>
      </c>
      <c r="M218" s="1" t="s">
        <v>1971</v>
      </c>
      <c r="N218" s="1" t="s">
        <v>1972</v>
      </c>
      <c r="O218" s="1" t="s">
        <v>1973</v>
      </c>
    </row>
    <row r="219" spans="1:15" x14ac:dyDescent="0.25">
      <c r="A219" s="1" t="s">
        <v>1019</v>
      </c>
      <c r="B219" s="1">
        <v>8.66</v>
      </c>
      <c r="C219" s="1" t="s">
        <v>1013</v>
      </c>
      <c r="D219" s="1" t="s">
        <v>1007</v>
      </c>
      <c r="E219" s="1" t="s">
        <v>1001</v>
      </c>
      <c r="F219" s="1" t="s">
        <v>134</v>
      </c>
      <c r="G219" s="1" t="s">
        <v>996</v>
      </c>
      <c r="I219" s="1" t="s">
        <v>1019</v>
      </c>
      <c r="J219" s="1">
        <v>64699.46</v>
      </c>
      <c r="K219" s="1" t="s">
        <v>1975</v>
      </c>
      <c r="L219" s="1" t="s">
        <v>1976</v>
      </c>
      <c r="M219" s="1" t="s">
        <v>1974</v>
      </c>
      <c r="N219" s="1" t="s">
        <v>1191</v>
      </c>
      <c r="O219" s="1" t="s">
        <v>1199</v>
      </c>
    </row>
    <row r="220" spans="1:15" x14ac:dyDescent="0.25">
      <c r="A220" s="1" t="s">
        <v>1020</v>
      </c>
      <c r="B220" s="1">
        <v>8.8000000000000007</v>
      </c>
      <c r="C220" s="1" t="s">
        <v>642</v>
      </c>
      <c r="D220" s="1" t="s">
        <v>1021</v>
      </c>
      <c r="E220" s="1" t="s">
        <v>1013</v>
      </c>
      <c r="F220" s="1" t="s">
        <v>1022</v>
      </c>
      <c r="G220" s="1" t="s">
        <v>1023</v>
      </c>
      <c r="I220" s="1" t="s">
        <v>1020</v>
      </c>
      <c r="J220" s="1">
        <v>65534.3</v>
      </c>
      <c r="K220" s="1" t="s">
        <v>1977</v>
      </c>
      <c r="L220" s="1" t="s">
        <v>1978</v>
      </c>
      <c r="M220" s="1" t="s">
        <v>1977</v>
      </c>
      <c r="N220" s="1" t="s">
        <v>232</v>
      </c>
      <c r="O220" s="1" t="s">
        <v>1195</v>
      </c>
    </row>
    <row r="221" spans="1:15" x14ac:dyDescent="0.25">
      <c r="A221" s="1" t="s">
        <v>1024</v>
      </c>
      <c r="B221" s="1">
        <v>8.9499999999999993</v>
      </c>
      <c r="C221" s="1" t="s">
        <v>691</v>
      </c>
      <c r="D221" s="1" t="s">
        <v>613</v>
      </c>
      <c r="E221" s="1" t="s">
        <v>1025</v>
      </c>
      <c r="F221" s="1" t="s">
        <v>1026</v>
      </c>
      <c r="G221" s="1" t="s">
        <v>1027</v>
      </c>
      <c r="I221" s="1" t="s">
        <v>1024</v>
      </c>
      <c r="J221" s="1">
        <v>64675.46</v>
      </c>
      <c r="K221" s="1" t="s">
        <v>1979</v>
      </c>
      <c r="L221" s="1" t="s">
        <v>1980</v>
      </c>
      <c r="M221" s="1" t="s">
        <v>1981</v>
      </c>
      <c r="N221" s="1" t="s">
        <v>1273</v>
      </c>
      <c r="O221" s="1" t="s">
        <v>1225</v>
      </c>
    </row>
    <row r="222" spans="1:15" x14ac:dyDescent="0.25">
      <c r="A222" s="1" t="s">
        <v>1028</v>
      </c>
      <c r="B222" s="1">
        <v>8.69</v>
      </c>
      <c r="C222" s="1" t="s">
        <v>979</v>
      </c>
      <c r="D222" s="1" t="s">
        <v>1029</v>
      </c>
      <c r="E222" s="1" t="s">
        <v>979</v>
      </c>
      <c r="F222" s="1" t="s">
        <v>1030</v>
      </c>
      <c r="G222" s="1" t="s">
        <v>1031</v>
      </c>
      <c r="I222" s="1" t="s">
        <v>1028</v>
      </c>
      <c r="J222" s="1">
        <v>64585.24</v>
      </c>
      <c r="K222" s="1" t="s">
        <v>1982</v>
      </c>
      <c r="L222" s="1" t="s">
        <v>1983</v>
      </c>
      <c r="M222" s="1" t="s">
        <v>1984</v>
      </c>
      <c r="N222" s="1" t="s">
        <v>1985</v>
      </c>
      <c r="O222" s="1" t="s">
        <v>1252</v>
      </c>
    </row>
    <row r="223" spans="1:15" x14ac:dyDescent="0.25">
      <c r="A223" s="1" t="s">
        <v>1032</v>
      </c>
      <c r="B223" s="1">
        <v>8.76</v>
      </c>
      <c r="C223" s="1" t="s">
        <v>643</v>
      </c>
      <c r="D223" s="1" t="s">
        <v>598</v>
      </c>
      <c r="E223" s="1" t="s">
        <v>983</v>
      </c>
      <c r="F223" s="1" t="s">
        <v>1033</v>
      </c>
      <c r="G223" s="1" t="s">
        <v>1034</v>
      </c>
      <c r="I223" s="1" t="s">
        <v>1032</v>
      </c>
      <c r="J223" s="1">
        <v>64718.02</v>
      </c>
      <c r="K223" s="1" t="s">
        <v>1986</v>
      </c>
      <c r="L223" s="1" t="s">
        <v>1987</v>
      </c>
      <c r="M223" s="1" t="s">
        <v>1988</v>
      </c>
      <c r="N223" s="1" t="s">
        <v>1158</v>
      </c>
      <c r="O223" s="1" t="s">
        <v>205</v>
      </c>
    </row>
    <row r="224" spans="1:15" x14ac:dyDescent="0.25">
      <c r="A224" s="1" t="s">
        <v>1035</v>
      </c>
      <c r="B224" s="1">
        <v>9.32</v>
      </c>
      <c r="C224" s="1" t="s">
        <v>690</v>
      </c>
      <c r="D224" s="1" t="s">
        <v>605</v>
      </c>
      <c r="E224" s="1" t="s">
        <v>613</v>
      </c>
      <c r="F224" s="1" t="s">
        <v>1036</v>
      </c>
      <c r="G224" s="1" t="s">
        <v>1037</v>
      </c>
      <c r="I224" s="1" t="s">
        <v>1035</v>
      </c>
      <c r="J224" s="1">
        <v>65742.320000000007</v>
      </c>
      <c r="K224" s="1" t="s">
        <v>1989</v>
      </c>
      <c r="L224" s="1" t="s">
        <v>1990</v>
      </c>
      <c r="M224" s="1" t="s">
        <v>1991</v>
      </c>
      <c r="N224" s="1" t="s">
        <v>1009</v>
      </c>
      <c r="O224" s="1" t="s">
        <v>1242</v>
      </c>
    </row>
    <row r="225" spans="1:15" x14ac:dyDescent="0.25">
      <c r="A225" s="1" t="s">
        <v>1038</v>
      </c>
      <c r="B225" s="1">
        <v>9.1</v>
      </c>
      <c r="C225" s="1" t="s">
        <v>642</v>
      </c>
      <c r="D225" s="1" t="s">
        <v>677</v>
      </c>
      <c r="E225" s="1" t="s">
        <v>1039</v>
      </c>
      <c r="F225" s="1" t="s">
        <v>1040</v>
      </c>
      <c r="G225" s="1" t="s">
        <v>52</v>
      </c>
      <c r="I225" s="1" t="s">
        <v>1038</v>
      </c>
      <c r="J225" s="1">
        <v>66341.37</v>
      </c>
      <c r="K225" s="1" t="s">
        <v>1992</v>
      </c>
      <c r="L225" s="1" t="s">
        <v>1993</v>
      </c>
      <c r="M225" s="1" t="s">
        <v>1994</v>
      </c>
      <c r="N225" s="1" t="s">
        <v>1277</v>
      </c>
      <c r="O225" s="1" t="s">
        <v>1182</v>
      </c>
    </row>
    <row r="226" spans="1:15" x14ac:dyDescent="0.25">
      <c r="A226" s="1" t="s">
        <v>1041</v>
      </c>
      <c r="B226" s="1">
        <v>9.1</v>
      </c>
      <c r="C226" s="1" t="s">
        <v>951</v>
      </c>
      <c r="D226" s="1" t="s">
        <v>947</v>
      </c>
      <c r="E226" s="1" t="s">
        <v>1039</v>
      </c>
      <c r="F226" s="1" t="s">
        <v>1042</v>
      </c>
      <c r="G226" s="1" t="s">
        <v>1043</v>
      </c>
      <c r="I226" s="1" t="s">
        <v>1041</v>
      </c>
      <c r="J226" s="1">
        <v>66785.53</v>
      </c>
      <c r="K226" s="1" t="s">
        <v>1995</v>
      </c>
      <c r="L226" s="1" t="s">
        <v>1996</v>
      </c>
      <c r="M226" s="1" t="s">
        <v>1995</v>
      </c>
      <c r="N226" s="1" t="s">
        <v>368</v>
      </c>
      <c r="O226" s="1" t="s">
        <v>1997</v>
      </c>
    </row>
    <row r="227" spans="1:15" x14ac:dyDescent="0.25">
      <c r="A227" s="1" t="s">
        <v>1044</v>
      </c>
      <c r="B227" s="1">
        <v>8.99</v>
      </c>
      <c r="C227" s="1" t="s">
        <v>952</v>
      </c>
      <c r="D227" s="1" t="s">
        <v>590</v>
      </c>
      <c r="E227" s="1" t="s">
        <v>1006</v>
      </c>
      <c r="F227" s="1" t="s">
        <v>1045</v>
      </c>
      <c r="G227" s="1" t="s">
        <v>1046</v>
      </c>
      <c r="I227" s="1" t="s">
        <v>1044</v>
      </c>
      <c r="J227" s="1">
        <v>65854.929999999993</v>
      </c>
      <c r="K227" s="1" t="s">
        <v>1998</v>
      </c>
      <c r="L227" s="1" t="s">
        <v>1999</v>
      </c>
      <c r="M227" s="1" t="s">
        <v>2000</v>
      </c>
      <c r="N227" s="1" t="s">
        <v>2001</v>
      </c>
      <c r="O227" s="1" t="s">
        <v>915</v>
      </c>
    </row>
    <row r="228" spans="1:15" x14ac:dyDescent="0.25">
      <c r="A228" s="1" t="s">
        <v>1047</v>
      </c>
      <c r="B228" s="1">
        <v>9.23</v>
      </c>
      <c r="C228" s="1" t="s">
        <v>691</v>
      </c>
      <c r="D228" s="1" t="s">
        <v>947</v>
      </c>
      <c r="E228" s="1" t="s">
        <v>619</v>
      </c>
      <c r="F228" s="1" t="s">
        <v>476</v>
      </c>
      <c r="G228" s="1" t="s">
        <v>1048</v>
      </c>
      <c r="I228" s="1" t="s">
        <v>1047</v>
      </c>
      <c r="J228" s="1">
        <v>66988.88</v>
      </c>
      <c r="K228" s="1" t="s">
        <v>2002</v>
      </c>
      <c r="L228" s="1" t="s">
        <v>2003</v>
      </c>
      <c r="M228" s="1" t="s">
        <v>2002</v>
      </c>
      <c r="N228" s="1" t="s">
        <v>2004</v>
      </c>
      <c r="O228" s="1" t="s">
        <v>1167</v>
      </c>
    </row>
    <row r="229" spans="1:15" x14ac:dyDescent="0.25">
      <c r="A229" s="1" t="s">
        <v>1049</v>
      </c>
      <c r="B229" s="1">
        <v>8.48</v>
      </c>
      <c r="C229" s="1" t="s">
        <v>625</v>
      </c>
      <c r="D229" s="1" t="s">
        <v>1050</v>
      </c>
      <c r="E229" s="1" t="s">
        <v>969</v>
      </c>
      <c r="F229" s="1" t="s">
        <v>998</v>
      </c>
      <c r="G229" s="1" t="s">
        <v>1051</v>
      </c>
      <c r="I229" s="1" t="s">
        <v>1049</v>
      </c>
      <c r="J229" s="1">
        <v>66662.100000000006</v>
      </c>
      <c r="K229" s="1" t="s">
        <v>2005</v>
      </c>
      <c r="L229" s="1" t="s">
        <v>2005</v>
      </c>
      <c r="M229" s="1" t="s">
        <v>2006</v>
      </c>
      <c r="N229" s="1" t="s">
        <v>1211</v>
      </c>
      <c r="O229" s="1" t="s">
        <v>129</v>
      </c>
    </row>
    <row r="230" spans="1:15" x14ac:dyDescent="0.25">
      <c r="A230" s="1" t="s">
        <v>1052</v>
      </c>
      <c r="B230" s="1">
        <v>8.82</v>
      </c>
      <c r="C230" s="1" t="s">
        <v>654</v>
      </c>
      <c r="D230" s="1" t="s">
        <v>661</v>
      </c>
      <c r="E230" s="1" t="s">
        <v>625</v>
      </c>
      <c r="F230" s="1" t="s">
        <v>428</v>
      </c>
      <c r="G230" s="1" t="s">
        <v>880</v>
      </c>
      <c r="I230" s="1" t="s">
        <v>1052</v>
      </c>
      <c r="J230" s="1">
        <v>67461.39</v>
      </c>
      <c r="K230" s="1" t="s">
        <v>2007</v>
      </c>
      <c r="L230" s="1" t="s">
        <v>2008</v>
      </c>
      <c r="M230" s="1" t="s">
        <v>2009</v>
      </c>
      <c r="N230" s="1" t="s">
        <v>1207</v>
      </c>
      <c r="O230" s="1" t="s">
        <v>2010</v>
      </c>
    </row>
    <row r="231" spans="1:15" x14ac:dyDescent="0.25">
      <c r="A231" s="1" t="s">
        <v>1053</v>
      </c>
      <c r="B231" s="1">
        <v>9.0500000000000007</v>
      </c>
      <c r="C231" s="1" t="s">
        <v>983</v>
      </c>
      <c r="D231" s="1" t="s">
        <v>641</v>
      </c>
      <c r="E231" s="1" t="s">
        <v>1054</v>
      </c>
      <c r="F231" s="1" t="s">
        <v>1055</v>
      </c>
      <c r="G231" s="1" t="s">
        <v>1056</v>
      </c>
      <c r="I231" s="1" t="s">
        <v>1053</v>
      </c>
      <c r="J231" s="1">
        <v>68589.539999999994</v>
      </c>
      <c r="K231" s="1" t="s">
        <v>2011</v>
      </c>
      <c r="L231" s="1" t="s">
        <v>2011</v>
      </c>
      <c r="M231" s="1" t="s">
        <v>2012</v>
      </c>
      <c r="N231" s="1" t="s">
        <v>1527</v>
      </c>
      <c r="O231" s="1" t="s">
        <v>1182</v>
      </c>
    </row>
    <row r="232" spans="1:15" x14ac:dyDescent="0.25">
      <c r="A232" s="1" t="s">
        <v>1057</v>
      </c>
      <c r="B232" s="1">
        <v>8.68</v>
      </c>
      <c r="C232" s="1" t="s">
        <v>524</v>
      </c>
      <c r="D232" s="1" t="s">
        <v>509</v>
      </c>
      <c r="E232" s="1" t="s">
        <v>983</v>
      </c>
      <c r="F232" s="1" t="s">
        <v>1058</v>
      </c>
      <c r="G232" s="1" t="s">
        <v>1059</v>
      </c>
      <c r="I232" s="1" t="s">
        <v>1057</v>
      </c>
      <c r="J232" s="1">
        <v>69052.03</v>
      </c>
      <c r="K232" s="1" t="s">
        <v>2013</v>
      </c>
      <c r="L232" s="1" t="s">
        <v>2014</v>
      </c>
      <c r="M232" s="1" t="s">
        <v>2013</v>
      </c>
      <c r="N232" s="1" t="s">
        <v>1211</v>
      </c>
      <c r="O232" s="1" t="s">
        <v>2015</v>
      </c>
    </row>
    <row r="233" spans="1:15" x14ac:dyDescent="0.25">
      <c r="A233" s="1" t="s">
        <v>1060</v>
      </c>
      <c r="B233" s="1">
        <v>9.7100000000000009</v>
      </c>
      <c r="C233" s="1" t="s">
        <v>606</v>
      </c>
      <c r="D233" s="1" t="s">
        <v>1061</v>
      </c>
      <c r="E233" s="1" t="s">
        <v>606</v>
      </c>
      <c r="F233" s="1" t="s">
        <v>1062</v>
      </c>
      <c r="G233" s="1" t="s">
        <v>1063</v>
      </c>
      <c r="I233" s="1" t="s">
        <v>1060</v>
      </c>
      <c r="J233" s="1">
        <v>68532.86</v>
      </c>
      <c r="K233" s="1" t="s">
        <v>2016</v>
      </c>
      <c r="L233" s="1" t="s">
        <v>2017</v>
      </c>
      <c r="M233" s="1" t="s">
        <v>2016</v>
      </c>
      <c r="N233" s="1" t="s">
        <v>2018</v>
      </c>
      <c r="O233" s="1" t="s">
        <v>2019</v>
      </c>
    </row>
    <row r="234" spans="1:15" x14ac:dyDescent="0.25">
      <c r="A234" s="1" t="s">
        <v>1064</v>
      </c>
      <c r="B234" s="1">
        <v>8.89</v>
      </c>
      <c r="C234" s="1" t="s">
        <v>1065</v>
      </c>
      <c r="D234" s="1" t="s">
        <v>1066</v>
      </c>
      <c r="E234" s="1" t="s">
        <v>979</v>
      </c>
      <c r="F234" s="1" t="s">
        <v>1067</v>
      </c>
      <c r="G234" s="1" t="s">
        <v>1068</v>
      </c>
      <c r="I234" s="1" t="s">
        <v>1064</v>
      </c>
      <c r="J234" s="1">
        <v>67748.42</v>
      </c>
      <c r="K234" s="1" t="s">
        <v>2020</v>
      </c>
      <c r="L234" s="1" t="s">
        <v>2021</v>
      </c>
      <c r="M234" s="1" t="s">
        <v>2022</v>
      </c>
      <c r="N234" s="1" t="s">
        <v>1421</v>
      </c>
      <c r="O234" s="1" t="s">
        <v>1217</v>
      </c>
    </row>
    <row r="235" spans="1:15" x14ac:dyDescent="0.25">
      <c r="A235" s="1" t="s">
        <v>1069</v>
      </c>
      <c r="B235" s="1">
        <v>8.2200000000000006</v>
      </c>
      <c r="C235" s="1" t="s">
        <v>785</v>
      </c>
      <c r="D235" s="1" t="s">
        <v>699</v>
      </c>
      <c r="E235" s="1" t="s">
        <v>785</v>
      </c>
      <c r="F235" s="1" t="s">
        <v>1070</v>
      </c>
      <c r="G235" s="1" t="s">
        <v>1071</v>
      </c>
      <c r="I235" s="1" t="s">
        <v>1069</v>
      </c>
      <c r="J235" s="1">
        <v>67814.240000000005</v>
      </c>
      <c r="K235" s="1" t="s">
        <v>2023</v>
      </c>
      <c r="L235" s="1" t="s">
        <v>2024</v>
      </c>
      <c r="M235" s="1" t="s">
        <v>2025</v>
      </c>
      <c r="N235" s="1" t="s">
        <v>1449</v>
      </c>
      <c r="O235" s="1" t="s">
        <v>1163</v>
      </c>
    </row>
    <row r="236" spans="1:15" x14ac:dyDescent="0.25">
      <c r="A236" s="1" t="s">
        <v>1072</v>
      </c>
      <c r="B236" s="1">
        <v>7.8</v>
      </c>
      <c r="C236" s="1" t="s">
        <v>727</v>
      </c>
      <c r="D236" s="1" t="s">
        <v>832</v>
      </c>
      <c r="E236" s="1" t="s">
        <v>730</v>
      </c>
      <c r="F236" s="1" t="s">
        <v>1073</v>
      </c>
      <c r="G236" s="1" t="s">
        <v>1074</v>
      </c>
      <c r="I236" s="1" t="s">
        <v>1072</v>
      </c>
      <c r="J236" s="1">
        <v>67975.58</v>
      </c>
      <c r="K236" s="1" t="s">
        <v>2026</v>
      </c>
      <c r="L236" s="1" t="s">
        <v>2027</v>
      </c>
      <c r="M236" s="1" t="s">
        <v>2026</v>
      </c>
      <c r="N236" s="1" t="s">
        <v>1161</v>
      </c>
      <c r="O236" s="1" t="s">
        <v>80</v>
      </c>
    </row>
    <row r="237" spans="1:15" x14ac:dyDescent="0.25">
      <c r="A237" s="1" t="s">
        <v>1075</v>
      </c>
      <c r="B237" s="1">
        <v>7.32</v>
      </c>
      <c r="C237" s="1" t="s">
        <v>1076</v>
      </c>
      <c r="D237" s="1" t="s">
        <v>711</v>
      </c>
      <c r="E237" s="1" t="s">
        <v>1077</v>
      </c>
      <c r="F237" s="1" t="s">
        <v>1078</v>
      </c>
      <c r="G237" s="1" t="s">
        <v>1079</v>
      </c>
      <c r="I237" s="1" t="s">
        <v>1075</v>
      </c>
      <c r="J237" s="1">
        <v>66712.88</v>
      </c>
      <c r="K237" s="1" t="s">
        <v>2028</v>
      </c>
      <c r="L237" s="1" t="s">
        <v>2029</v>
      </c>
      <c r="M237" s="1" t="s">
        <v>2030</v>
      </c>
      <c r="N237" s="1" t="s">
        <v>1527</v>
      </c>
      <c r="O237" s="1" t="s">
        <v>2031</v>
      </c>
    </row>
    <row r="238" spans="1:15" x14ac:dyDescent="0.25">
      <c r="A238" s="1" t="s">
        <v>1080</v>
      </c>
      <c r="B238" s="1">
        <v>7.11</v>
      </c>
      <c r="C238" s="1" t="s">
        <v>1081</v>
      </c>
      <c r="D238" s="1" t="s">
        <v>1082</v>
      </c>
      <c r="E238" s="1" t="s">
        <v>1083</v>
      </c>
      <c r="F238" s="1" t="s">
        <v>1084</v>
      </c>
      <c r="G238" s="1" t="s">
        <v>438</v>
      </c>
      <c r="I238" s="1" t="s">
        <v>1080</v>
      </c>
      <c r="J238" s="1">
        <v>66967.64</v>
      </c>
      <c r="K238" s="1" t="s">
        <v>2032</v>
      </c>
      <c r="L238" s="1" t="s">
        <v>2033</v>
      </c>
      <c r="M238" s="1" t="s">
        <v>2032</v>
      </c>
      <c r="N238" s="1" t="s">
        <v>1371</v>
      </c>
      <c r="O238" s="1" t="s">
        <v>1409</v>
      </c>
    </row>
    <row r="239" spans="1:15" x14ac:dyDescent="0.25">
      <c r="A239" s="1" t="s">
        <v>1085</v>
      </c>
      <c r="B239" s="1">
        <v>6.95</v>
      </c>
      <c r="C239" s="1" t="s">
        <v>1086</v>
      </c>
      <c r="D239" s="1" t="s">
        <v>1081</v>
      </c>
      <c r="E239" s="1" t="s">
        <v>1087</v>
      </c>
      <c r="F239" s="1" t="s">
        <v>1088</v>
      </c>
      <c r="G239" s="1" t="s">
        <v>135</v>
      </c>
      <c r="I239" s="1" t="s">
        <v>1085</v>
      </c>
      <c r="J239" s="1">
        <v>66124.53</v>
      </c>
      <c r="K239" s="1" t="s">
        <v>2034</v>
      </c>
      <c r="L239" s="1" t="s">
        <v>2035</v>
      </c>
      <c r="M239" s="1" t="s">
        <v>2036</v>
      </c>
      <c r="N239" s="1" t="s">
        <v>1860</v>
      </c>
      <c r="O239" s="1" t="s">
        <v>2037</v>
      </c>
    </row>
    <row r="240" spans="1:15" x14ac:dyDescent="0.25">
      <c r="A240" s="1" t="s">
        <v>1089</v>
      </c>
      <c r="B240" s="1">
        <v>6.68</v>
      </c>
      <c r="C240" s="1" t="s">
        <v>1091</v>
      </c>
      <c r="D240" s="1" t="s">
        <v>1090</v>
      </c>
      <c r="E240" s="1" t="s">
        <v>1092</v>
      </c>
      <c r="F240" s="1" t="s">
        <v>1093</v>
      </c>
      <c r="G240" s="1" t="s">
        <v>1094</v>
      </c>
      <c r="I240" s="1" t="s">
        <v>1089</v>
      </c>
      <c r="J240" s="1">
        <v>64964.89</v>
      </c>
      <c r="K240" s="1" t="s">
        <v>2038</v>
      </c>
      <c r="L240" s="1" t="s">
        <v>2039</v>
      </c>
      <c r="M240" s="1" t="s">
        <v>2040</v>
      </c>
      <c r="N240" s="1" t="s">
        <v>1612</v>
      </c>
      <c r="O240" s="1" t="s">
        <v>1176</v>
      </c>
    </row>
    <row r="241" spans="1:15" x14ac:dyDescent="0.25">
      <c r="A241" s="1" t="s">
        <v>1095</v>
      </c>
      <c r="B241" s="1">
        <v>6.31</v>
      </c>
      <c r="C241" s="1" t="s">
        <v>1097</v>
      </c>
      <c r="D241" s="1" t="s">
        <v>1091</v>
      </c>
      <c r="E241" s="1" t="s">
        <v>1098</v>
      </c>
      <c r="F241" s="1" t="s">
        <v>39</v>
      </c>
      <c r="G241" s="1" t="s">
        <v>1099</v>
      </c>
      <c r="I241" s="1" t="s">
        <v>1095</v>
      </c>
      <c r="J241" s="1">
        <v>64835.4</v>
      </c>
      <c r="K241" s="1" t="s">
        <v>2042</v>
      </c>
      <c r="L241" s="1" t="s">
        <v>2041</v>
      </c>
      <c r="M241" s="1" t="s">
        <v>2043</v>
      </c>
      <c r="N241" s="1" t="s">
        <v>1311</v>
      </c>
      <c r="O241" s="1" t="s">
        <v>1512</v>
      </c>
    </row>
    <row r="242" spans="1:15" x14ac:dyDescent="0.25">
      <c r="A242" s="1" t="s">
        <v>1100</v>
      </c>
      <c r="B242" s="1">
        <v>6.2</v>
      </c>
      <c r="C242" s="1" t="s">
        <v>1101</v>
      </c>
      <c r="D242" s="1" t="s">
        <v>1102</v>
      </c>
      <c r="E242" s="1" t="s">
        <v>1103</v>
      </c>
      <c r="F242" s="1" t="s">
        <v>1040</v>
      </c>
      <c r="G242" s="1" t="s">
        <v>1104</v>
      </c>
      <c r="I242" s="1" t="s">
        <v>1100</v>
      </c>
      <c r="J242" s="1">
        <v>64198.9</v>
      </c>
      <c r="K242" s="1" t="s">
        <v>2044</v>
      </c>
      <c r="L242" s="1" t="s">
        <v>2045</v>
      </c>
      <c r="M242" s="1" t="s">
        <v>2046</v>
      </c>
      <c r="N242" s="1" t="s">
        <v>1478</v>
      </c>
      <c r="O242" s="1" t="s">
        <v>1231</v>
      </c>
    </row>
    <row r="243" spans="1:15" x14ac:dyDescent="0.25">
      <c r="A243" s="1" t="s">
        <v>1105</v>
      </c>
      <c r="B243" s="1">
        <v>6.13</v>
      </c>
      <c r="C243" s="1" t="s">
        <v>1096</v>
      </c>
      <c r="D243" s="1" t="s">
        <v>1106</v>
      </c>
      <c r="E243" s="1" t="s">
        <v>1107</v>
      </c>
      <c r="F243" s="1" t="s">
        <v>359</v>
      </c>
      <c r="G243" s="1" t="s">
        <v>1108</v>
      </c>
      <c r="I243" s="1" t="s">
        <v>1105</v>
      </c>
      <c r="J243" s="1">
        <v>63992.93</v>
      </c>
      <c r="K243" s="1" t="s">
        <v>2047</v>
      </c>
      <c r="L243" s="1" t="s">
        <v>2048</v>
      </c>
      <c r="M243" s="1" t="s">
        <v>2049</v>
      </c>
      <c r="N243" s="1" t="s">
        <v>1300</v>
      </c>
      <c r="O243" s="1" t="s">
        <v>1200</v>
      </c>
    </row>
    <row r="244" spans="1:15" x14ac:dyDescent="0.25">
      <c r="A244" s="1" t="s">
        <v>1109</v>
      </c>
      <c r="B244" s="1">
        <v>6.3</v>
      </c>
      <c r="C244" s="1" t="s">
        <v>1111</v>
      </c>
      <c r="D244" s="1" t="s">
        <v>1112</v>
      </c>
      <c r="E244" s="1" t="s">
        <v>1113</v>
      </c>
      <c r="F244" s="1" t="s">
        <v>1114</v>
      </c>
      <c r="G244" s="1" t="s">
        <v>826</v>
      </c>
      <c r="I244" s="1" t="s">
        <v>1109</v>
      </c>
      <c r="J244" s="1">
        <v>64953.93</v>
      </c>
      <c r="K244" s="1" t="s">
        <v>2050</v>
      </c>
      <c r="L244" s="1" t="s">
        <v>2051</v>
      </c>
      <c r="M244" s="1" t="s">
        <v>2052</v>
      </c>
      <c r="N244" s="1" t="s">
        <v>1306</v>
      </c>
      <c r="O244" s="1" t="s">
        <v>1193</v>
      </c>
    </row>
    <row r="245" spans="1:15" x14ac:dyDescent="0.25">
      <c r="A245" s="1" t="s">
        <v>1115</v>
      </c>
      <c r="B245" s="1">
        <v>6.34</v>
      </c>
      <c r="C245" s="1" t="s">
        <v>1116</v>
      </c>
      <c r="D245" s="1" t="s">
        <v>1117</v>
      </c>
      <c r="E245" s="1" t="s">
        <v>1118</v>
      </c>
      <c r="F245" s="1" t="s">
        <v>1119</v>
      </c>
      <c r="G245" s="1" t="s">
        <v>1120</v>
      </c>
      <c r="I245" s="1" t="s">
        <v>1115</v>
      </c>
      <c r="J245" s="1">
        <v>64578.22</v>
      </c>
      <c r="K245" s="1" t="s">
        <v>2053</v>
      </c>
      <c r="L245" s="1" t="s">
        <v>2054</v>
      </c>
      <c r="M245" s="1" t="s">
        <v>2055</v>
      </c>
      <c r="N245" s="1" t="s">
        <v>571</v>
      </c>
      <c r="O245" s="1" t="s">
        <v>555</v>
      </c>
    </row>
    <row r="246" spans="1:15" x14ac:dyDescent="0.25">
      <c r="A246" s="1" t="s">
        <v>1121</v>
      </c>
      <c r="B246" s="1">
        <v>6.13</v>
      </c>
      <c r="C246" s="1" t="s">
        <v>1122</v>
      </c>
      <c r="D246" s="1" t="s">
        <v>1117</v>
      </c>
      <c r="E246" s="1" t="s">
        <v>1123</v>
      </c>
      <c r="F246" s="1" t="s">
        <v>1124</v>
      </c>
      <c r="G246" s="1" t="s">
        <v>1125</v>
      </c>
      <c r="I246" s="1" t="s">
        <v>1121</v>
      </c>
      <c r="J246" s="1">
        <v>64836.13</v>
      </c>
      <c r="K246" s="1" t="s">
        <v>2056</v>
      </c>
      <c r="L246" s="1" t="s">
        <v>2057</v>
      </c>
      <c r="M246" s="1" t="s">
        <v>2056</v>
      </c>
      <c r="N246" s="1" t="s">
        <v>1553</v>
      </c>
      <c r="O246" s="1" t="s">
        <v>115</v>
      </c>
    </row>
    <row r="247" spans="1:15" x14ac:dyDescent="0.25">
      <c r="A247" s="1" t="s">
        <v>1126</v>
      </c>
      <c r="B247" s="1">
        <v>6.26</v>
      </c>
      <c r="C247" s="1" t="s">
        <v>1127</v>
      </c>
      <c r="D247" s="1" t="s">
        <v>1112</v>
      </c>
      <c r="E247" s="1" t="s">
        <v>1128</v>
      </c>
      <c r="F247" s="1" t="s">
        <v>1129</v>
      </c>
      <c r="G247" s="1" t="s">
        <v>1130</v>
      </c>
      <c r="I247" s="1" t="s">
        <v>1126</v>
      </c>
      <c r="J247" s="1">
        <v>64670.78</v>
      </c>
      <c r="K247" s="1" t="s">
        <v>2058</v>
      </c>
      <c r="L247" s="1" t="s">
        <v>2059</v>
      </c>
      <c r="M247" s="1" t="s">
        <v>2060</v>
      </c>
      <c r="N247" s="1" t="s">
        <v>1670</v>
      </c>
      <c r="O247" s="1" t="s">
        <v>1192</v>
      </c>
    </row>
    <row r="248" spans="1:15" x14ac:dyDescent="0.25">
      <c r="A248" s="1" t="s">
        <v>1131</v>
      </c>
      <c r="B248" s="1">
        <v>6.25</v>
      </c>
      <c r="C248" s="1" t="s">
        <v>1132</v>
      </c>
      <c r="D248" s="1" t="s">
        <v>1110</v>
      </c>
      <c r="E248" s="1" t="s">
        <v>1133</v>
      </c>
      <c r="F248" s="1" t="s">
        <v>842</v>
      </c>
      <c r="G248" s="1" t="s">
        <v>1134</v>
      </c>
      <c r="I248" s="1" t="s">
        <v>1131</v>
      </c>
      <c r="J248" s="1">
        <v>64301.73</v>
      </c>
      <c r="K248" s="1" t="s">
        <v>2061</v>
      </c>
      <c r="L248" s="1" t="s">
        <v>2062</v>
      </c>
      <c r="M248" s="1" t="s">
        <v>2063</v>
      </c>
      <c r="N248" s="1" t="s">
        <v>554</v>
      </c>
      <c r="O248" s="1" t="s">
        <v>2064</v>
      </c>
    </row>
    <row r="249" spans="1:15" x14ac:dyDescent="0.25">
      <c r="A249" s="1" t="s">
        <v>1135</v>
      </c>
      <c r="B249" s="1">
        <v>6.1</v>
      </c>
      <c r="C249" s="1" t="s">
        <v>1137</v>
      </c>
      <c r="D249" s="1" t="s">
        <v>1138</v>
      </c>
      <c r="E249" s="1" t="s">
        <v>1139</v>
      </c>
      <c r="F249" s="1" t="s">
        <v>1140</v>
      </c>
      <c r="G249" s="1" t="s">
        <v>1141</v>
      </c>
      <c r="I249" s="1" t="s">
        <v>1135</v>
      </c>
      <c r="J249" s="1">
        <v>66033.990000000005</v>
      </c>
      <c r="K249" s="1" t="s">
        <v>2065</v>
      </c>
      <c r="L249" s="1" t="s">
        <v>2066</v>
      </c>
      <c r="M249" s="1" t="s">
        <v>2067</v>
      </c>
      <c r="N249" s="1" t="s">
        <v>441</v>
      </c>
      <c r="O249" s="1" t="s">
        <v>1163</v>
      </c>
    </row>
    <row r="250" spans="1:15" x14ac:dyDescent="0.25">
      <c r="A250" s="1" t="s">
        <v>1142</v>
      </c>
      <c r="B250" s="1">
        <v>5.88</v>
      </c>
      <c r="C250" s="1" t="s">
        <v>1136</v>
      </c>
      <c r="D250" s="1" t="s">
        <v>1143</v>
      </c>
      <c r="E250" s="1" t="s">
        <v>1144</v>
      </c>
      <c r="F250" s="1" t="s">
        <v>1145</v>
      </c>
      <c r="G250" s="1" t="s">
        <v>1146</v>
      </c>
      <c r="I250" s="1" t="s">
        <v>1142</v>
      </c>
      <c r="J250" s="1">
        <v>66190.62</v>
      </c>
      <c r="K250" s="1" t="s">
        <v>2068</v>
      </c>
      <c r="L250" s="1" t="s">
        <v>2069</v>
      </c>
      <c r="M250" s="1" t="s">
        <v>2068</v>
      </c>
      <c r="N250" s="1" t="s">
        <v>1351</v>
      </c>
      <c r="O250" s="1" t="s">
        <v>1249</v>
      </c>
    </row>
    <row r="251" spans="1:15" x14ac:dyDescent="0.25">
      <c r="A251" s="1" t="s">
        <v>1147</v>
      </c>
      <c r="B251" s="1">
        <v>6</v>
      </c>
      <c r="C251" s="1" t="s">
        <v>1149</v>
      </c>
      <c r="D251" s="1" t="s">
        <v>1148</v>
      </c>
      <c r="E251" s="1" t="s">
        <v>1150</v>
      </c>
      <c r="F251" s="1" t="s">
        <v>1151</v>
      </c>
      <c r="G251" s="1" t="s">
        <v>1152</v>
      </c>
      <c r="I251" s="1" t="s">
        <v>1147</v>
      </c>
      <c r="J251" s="1">
        <v>65840.09</v>
      </c>
      <c r="K251" s="1" t="s">
        <v>2070</v>
      </c>
      <c r="L251" s="1" t="s">
        <v>2071</v>
      </c>
      <c r="M251" s="1" t="s">
        <v>2072</v>
      </c>
      <c r="N251" s="1" t="s">
        <v>1801</v>
      </c>
      <c r="O251" s="1" t="s">
        <v>1225</v>
      </c>
    </row>
    <row r="252" spans="1:15" x14ac:dyDescent="0.25">
      <c r="A252" s="1" t="s">
        <v>1153</v>
      </c>
      <c r="B252" s="1">
        <v>5.75</v>
      </c>
      <c r="C252" s="1" t="s">
        <v>1154</v>
      </c>
      <c r="D252" s="1" t="s">
        <v>1155</v>
      </c>
      <c r="E252" s="1" t="s">
        <v>1156</v>
      </c>
      <c r="F252" s="1" t="s">
        <v>633</v>
      </c>
      <c r="G252" s="1"/>
      <c r="I252" s="1" t="s">
        <v>1153</v>
      </c>
      <c r="J252" s="1">
        <v>65748.63</v>
      </c>
      <c r="K252" s="1" t="s">
        <v>2073</v>
      </c>
      <c r="L252" s="1" t="s">
        <v>2074</v>
      </c>
      <c r="M252" s="1" t="s">
        <v>2075</v>
      </c>
      <c r="N252" s="1" t="s">
        <v>571</v>
      </c>
      <c r="O252" s="1"/>
    </row>
    <row r="253" spans="1:15" x14ac:dyDescent="0.25">
      <c r="I253" s="1"/>
      <c r="J253" s="1"/>
      <c r="K253" s="1"/>
      <c r="L253" s="1"/>
      <c r="M253" s="1"/>
      <c r="N253" s="1"/>
      <c r="O253" s="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2017-01-22T02:06:18Z</dcterms:created>
  <dcterms:modified xsi:type="dcterms:W3CDTF">2018-01-29T02:59:28Z</dcterms:modified>
</cp:coreProperties>
</file>