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vinic\Desktop\"/>
    </mc:Choice>
  </mc:AlternateContent>
  <xr:revisionPtr revIDLastSave="0" documentId="13_ncr:1_{AF19E663-8611-4867-9742-6B8ED66D7484}" xr6:coauthVersionLast="45" xr6:coauthVersionMax="45" xr10:uidLastSave="{00000000-0000-0000-0000-000000000000}"/>
  <bookViews>
    <workbookView xWindow="-120" yWindow="-120" windowWidth="20730" windowHeight="11760" tabRatio="861" xr2:uid="{00000000-000D-0000-FFFF-FFFF00000000}"/>
  </bookViews>
  <sheets>
    <sheet name="Orçamento - Instruções" sheetId="7" r:id="rId1"/>
    <sheet name="Janeiro" sheetId="2" r:id="rId2"/>
    <sheet name="Fevereiro" sheetId="30" r:id="rId3"/>
    <sheet name="Março" sheetId="31" r:id="rId4"/>
    <sheet name="Abril" sheetId="32" r:id="rId5"/>
    <sheet name="Maio" sheetId="33" r:id="rId6"/>
    <sheet name="Junho" sheetId="34" r:id="rId7"/>
    <sheet name="Julho" sheetId="35" r:id="rId8"/>
    <sheet name="Agosto" sheetId="36" r:id="rId9"/>
    <sheet name="Setembro" sheetId="37" r:id="rId10"/>
    <sheet name="Outubro" sheetId="38" r:id="rId11"/>
    <sheet name="Novembro" sheetId="39" r:id="rId12"/>
    <sheet name="Dezembro" sheetId="40" r:id="rId13"/>
    <sheet name="Ano Consolidado" sheetId="28" r:id="rId14"/>
  </sheets>
  <definedNames>
    <definedName name="_xlnm.Print_Area" localSheetId="4">Abril!$A$1:$H$133</definedName>
    <definedName name="_xlnm.Print_Area" localSheetId="8">Agosto!$A$1:$H$133</definedName>
    <definedName name="_xlnm.Print_Area" localSheetId="12">Dezembro!$A$1:$H$133</definedName>
    <definedName name="_xlnm.Print_Area" localSheetId="2">Fevereiro!$A$1:$H$133</definedName>
    <definedName name="_xlnm.Print_Area" localSheetId="1">Janeiro!$A$1:$H$133</definedName>
    <definedName name="_xlnm.Print_Area" localSheetId="7">Julho!$A$1:$H$133</definedName>
    <definedName name="_xlnm.Print_Area" localSheetId="6">Junho!$A$1:$H$133</definedName>
    <definedName name="_xlnm.Print_Area" localSheetId="5">Maio!$A$1:$H$133</definedName>
    <definedName name="_xlnm.Print_Area" localSheetId="3">Março!$A$1:$H$133</definedName>
    <definedName name="_xlnm.Print_Area" localSheetId="11">Novembro!$A$1:$H$133</definedName>
    <definedName name="_xlnm.Print_Area" localSheetId="10">Outubro!$A$1:$H$133</definedName>
    <definedName name="_xlnm.Print_Area" localSheetId="9">Setembro!$A$1:$H$133</definedName>
    <definedName name="DAYINDX">#REF!</definedName>
    <definedName name="_xlnm.Print_Titles" localSheetId="4">Abril!$1:$2</definedName>
    <definedName name="_xlnm.Print_Titles" localSheetId="8">Agosto!$1:$2</definedName>
    <definedName name="_xlnm.Print_Titles" localSheetId="12">Dezembro!$1:$2</definedName>
    <definedName name="_xlnm.Print_Titles" localSheetId="2">Fevereiro!$1:$2</definedName>
    <definedName name="_xlnm.Print_Titles" localSheetId="1">Janeiro!$1:$2</definedName>
    <definedName name="_xlnm.Print_Titles" localSheetId="7">Julho!$1:$2</definedName>
    <definedName name="_xlnm.Print_Titles" localSheetId="6">Junho!$1:$2</definedName>
    <definedName name="_xlnm.Print_Titles" localSheetId="5">Maio!$1:$2</definedName>
    <definedName name="_xlnm.Print_Titles" localSheetId="3">Março!$1:$2</definedName>
    <definedName name="_xlnm.Print_Titles" localSheetId="11">Novembro!$1:$2</definedName>
    <definedName name="_xlnm.Print_Titles" localSheetId="10">Outubro!$1:$2</definedName>
    <definedName name="_xlnm.Print_Titles" localSheetId="9">Setembro!$1:$2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2" i="28" l="1"/>
  <c r="N31" i="28"/>
  <c r="N30" i="28"/>
  <c r="N29" i="28"/>
  <c r="M32" i="28"/>
  <c r="M31" i="28"/>
  <c r="M30" i="28"/>
  <c r="M29" i="28"/>
  <c r="L32" i="28"/>
  <c r="L31" i="28"/>
  <c r="L30" i="28"/>
  <c r="L29" i="28"/>
  <c r="K32" i="28"/>
  <c r="K31" i="28"/>
  <c r="K30" i="28"/>
  <c r="K29" i="28"/>
  <c r="J32" i="28"/>
  <c r="J31" i="28"/>
  <c r="J30" i="28"/>
  <c r="J29" i="28"/>
  <c r="I32" i="28"/>
  <c r="I31" i="28"/>
  <c r="I30" i="28"/>
  <c r="I29" i="28"/>
  <c r="H32" i="28"/>
  <c r="H31" i="28"/>
  <c r="H30" i="28"/>
  <c r="H29" i="28"/>
  <c r="G32" i="28"/>
  <c r="G31" i="28"/>
  <c r="G30" i="28"/>
  <c r="G29" i="28"/>
  <c r="F32" i="28"/>
  <c r="F31" i="28"/>
  <c r="F30" i="28"/>
  <c r="F29" i="28"/>
  <c r="E32" i="28"/>
  <c r="E31" i="28"/>
  <c r="E30" i="28"/>
  <c r="E29" i="28"/>
  <c r="D32" i="28"/>
  <c r="D31" i="28"/>
  <c r="D30" i="28"/>
  <c r="D29" i="28"/>
  <c r="C32" i="28"/>
  <c r="C31" i="28"/>
  <c r="C30" i="28"/>
  <c r="C29" i="28"/>
  <c r="C13" i="28"/>
  <c r="N23" i="28"/>
  <c r="N21" i="28"/>
  <c r="N19" i="28"/>
  <c r="N17" i="28"/>
  <c r="N15" i="28"/>
  <c r="N13" i="28"/>
  <c r="N11" i="28"/>
  <c r="N9" i="28"/>
  <c r="N7" i="28"/>
  <c r="N5" i="28"/>
  <c r="M23" i="28"/>
  <c r="M21" i="28"/>
  <c r="M19" i="28"/>
  <c r="M17" i="28"/>
  <c r="M15" i="28"/>
  <c r="M13" i="28"/>
  <c r="M11" i="28"/>
  <c r="M9" i="28"/>
  <c r="M7" i="28"/>
  <c r="M5" i="28"/>
  <c r="L23" i="28"/>
  <c r="L21" i="28"/>
  <c r="L19" i="28"/>
  <c r="L17" i="28"/>
  <c r="L15" i="28"/>
  <c r="L13" i="28"/>
  <c r="L11" i="28"/>
  <c r="L9" i="28"/>
  <c r="L7" i="28"/>
  <c r="L5" i="28"/>
  <c r="K23" i="28"/>
  <c r="K21" i="28"/>
  <c r="K19" i="28"/>
  <c r="K17" i="28"/>
  <c r="K15" i="28"/>
  <c r="K13" i="28"/>
  <c r="K11" i="28"/>
  <c r="K9" i="28"/>
  <c r="K7" i="28"/>
  <c r="K5" i="28"/>
  <c r="J23" i="28"/>
  <c r="J21" i="28"/>
  <c r="J19" i="28"/>
  <c r="J17" i="28"/>
  <c r="J15" i="28"/>
  <c r="J13" i="28"/>
  <c r="J11" i="28"/>
  <c r="J9" i="28"/>
  <c r="J7" i="28"/>
  <c r="J5" i="28"/>
  <c r="I23" i="28"/>
  <c r="I21" i="28"/>
  <c r="I19" i="28"/>
  <c r="I17" i="28"/>
  <c r="I15" i="28"/>
  <c r="I13" i="28"/>
  <c r="I11" i="28"/>
  <c r="I9" i="28"/>
  <c r="I7" i="28"/>
  <c r="I5" i="28"/>
  <c r="H23" i="28"/>
  <c r="H21" i="28"/>
  <c r="H19" i="28"/>
  <c r="H17" i="28"/>
  <c r="H15" i="28"/>
  <c r="H13" i="28"/>
  <c r="H11" i="28"/>
  <c r="H9" i="28"/>
  <c r="H7" i="28"/>
  <c r="H5" i="28"/>
  <c r="G23" i="28"/>
  <c r="G21" i="28"/>
  <c r="G19" i="28"/>
  <c r="G17" i="28"/>
  <c r="G15" i="28"/>
  <c r="G13" i="28"/>
  <c r="G11" i="28"/>
  <c r="G9" i="28"/>
  <c r="G7" i="28"/>
  <c r="G5" i="28"/>
  <c r="F23" i="28"/>
  <c r="F21" i="28"/>
  <c r="F19" i="28"/>
  <c r="F17" i="28"/>
  <c r="F15" i="28"/>
  <c r="F13" i="28"/>
  <c r="F11" i="28"/>
  <c r="F9" i="28"/>
  <c r="F7" i="28"/>
  <c r="F5" i="28"/>
  <c r="E23" i="28"/>
  <c r="E21" i="28"/>
  <c r="E19" i="28"/>
  <c r="E17" i="28"/>
  <c r="E15" i="28"/>
  <c r="E13" i="28"/>
  <c r="E11" i="28"/>
  <c r="E9" i="28"/>
  <c r="E7" i="28"/>
  <c r="E5" i="28"/>
  <c r="H117" i="31"/>
  <c r="H108" i="31"/>
  <c r="H95" i="31"/>
  <c r="H87" i="31"/>
  <c r="H76" i="31"/>
  <c r="H64" i="31"/>
  <c r="H49" i="31"/>
  <c r="H38" i="31"/>
  <c r="H22" i="31"/>
  <c r="E9" i="31"/>
  <c r="D23" i="28"/>
  <c r="D21" i="28"/>
  <c r="D19" i="28"/>
  <c r="D17" i="28"/>
  <c r="D15" i="28"/>
  <c r="D13" i="28"/>
  <c r="D11" i="28"/>
  <c r="D40" i="30"/>
  <c r="H40" i="30"/>
  <c r="D9" i="28"/>
  <c r="D24" i="30"/>
  <c r="C24" i="30"/>
  <c r="H24" i="30"/>
  <c r="D7" i="28"/>
  <c r="D5" i="28"/>
  <c r="C23" i="28"/>
  <c r="C21" i="28"/>
  <c r="C19" i="28"/>
  <c r="C17" i="28"/>
  <c r="C15" i="28"/>
  <c r="C11" i="28"/>
  <c r="C9" i="28"/>
  <c r="D24" i="2"/>
  <c r="H24" i="2"/>
  <c r="C7" i="28"/>
  <c r="C11" i="2"/>
  <c r="E11" i="2"/>
  <c r="C5" i="28"/>
  <c r="C11" i="40"/>
  <c r="D11" i="40"/>
  <c r="E11" i="40"/>
  <c r="C123" i="40"/>
  <c r="C24" i="40"/>
  <c r="D24" i="40"/>
  <c r="E24" i="40"/>
  <c r="F24" i="40"/>
  <c r="G24" i="40"/>
  <c r="H24" i="40"/>
  <c r="C40" i="40"/>
  <c r="D40" i="40"/>
  <c r="E40" i="40"/>
  <c r="F40" i="40"/>
  <c r="G40" i="40"/>
  <c r="H40" i="40"/>
  <c r="C51" i="40"/>
  <c r="D51" i="40"/>
  <c r="E51" i="40"/>
  <c r="F51" i="40"/>
  <c r="G51" i="40"/>
  <c r="H51" i="40"/>
  <c r="C66" i="40"/>
  <c r="D66" i="40"/>
  <c r="E66" i="40"/>
  <c r="F66" i="40"/>
  <c r="G66" i="40"/>
  <c r="H66" i="40"/>
  <c r="C78" i="40"/>
  <c r="D78" i="40"/>
  <c r="E78" i="40"/>
  <c r="F78" i="40"/>
  <c r="G78" i="40"/>
  <c r="H78" i="40"/>
  <c r="C89" i="40"/>
  <c r="D89" i="40"/>
  <c r="E89" i="40"/>
  <c r="F89" i="40"/>
  <c r="G89" i="40"/>
  <c r="H89" i="40"/>
  <c r="C97" i="40"/>
  <c r="D97" i="40"/>
  <c r="E97" i="40"/>
  <c r="F97" i="40"/>
  <c r="G97" i="40"/>
  <c r="H97" i="40"/>
  <c r="C110" i="40"/>
  <c r="D110" i="40"/>
  <c r="E110" i="40"/>
  <c r="F110" i="40"/>
  <c r="G110" i="40"/>
  <c r="H110" i="40"/>
  <c r="C119" i="40"/>
  <c r="D119" i="40"/>
  <c r="E119" i="40"/>
  <c r="F119" i="40"/>
  <c r="G119" i="40"/>
  <c r="H119" i="40"/>
  <c r="C124" i="40"/>
  <c r="C125" i="40"/>
  <c r="C11" i="31"/>
  <c r="D11" i="31"/>
  <c r="E11" i="31"/>
  <c r="C123" i="31"/>
  <c r="C24" i="31"/>
  <c r="D24" i="31"/>
  <c r="E24" i="31"/>
  <c r="F24" i="31"/>
  <c r="G24" i="31"/>
  <c r="H24" i="31"/>
  <c r="C40" i="31"/>
  <c r="D40" i="31"/>
  <c r="E40" i="31"/>
  <c r="F40" i="31"/>
  <c r="G40" i="31"/>
  <c r="H40" i="31"/>
  <c r="C51" i="31"/>
  <c r="D51" i="31"/>
  <c r="E51" i="31"/>
  <c r="F51" i="31"/>
  <c r="G51" i="31"/>
  <c r="H51" i="31"/>
  <c r="C66" i="31"/>
  <c r="D66" i="31"/>
  <c r="E66" i="31"/>
  <c r="F66" i="31"/>
  <c r="G66" i="31"/>
  <c r="H66" i="31"/>
  <c r="C78" i="31"/>
  <c r="D78" i="31"/>
  <c r="E78" i="31"/>
  <c r="F78" i="31"/>
  <c r="G78" i="31"/>
  <c r="H78" i="31"/>
  <c r="C89" i="31"/>
  <c r="D89" i="31"/>
  <c r="E89" i="31"/>
  <c r="F89" i="31"/>
  <c r="G89" i="31"/>
  <c r="H89" i="31"/>
  <c r="C97" i="31"/>
  <c r="D97" i="31"/>
  <c r="E97" i="31"/>
  <c r="F97" i="31"/>
  <c r="G97" i="31"/>
  <c r="H97" i="31"/>
  <c r="C110" i="31"/>
  <c r="D110" i="31"/>
  <c r="E110" i="31"/>
  <c r="F110" i="31"/>
  <c r="G110" i="31"/>
  <c r="H110" i="31"/>
  <c r="C119" i="31"/>
  <c r="D119" i="31"/>
  <c r="E119" i="31"/>
  <c r="F119" i="31"/>
  <c r="G119" i="31"/>
  <c r="H119" i="31"/>
  <c r="C124" i="31"/>
  <c r="C125" i="31"/>
  <c r="C123" i="2"/>
  <c r="C124" i="2"/>
  <c r="C125" i="2"/>
  <c r="C126" i="2"/>
  <c r="C124" i="30"/>
  <c r="C125" i="30"/>
  <c r="C126" i="30"/>
  <c r="C126" i="31"/>
  <c r="C11" i="32"/>
  <c r="D11" i="32"/>
  <c r="E11" i="32"/>
  <c r="C123" i="32"/>
  <c r="C24" i="32"/>
  <c r="D24" i="32"/>
  <c r="E24" i="32"/>
  <c r="F24" i="32"/>
  <c r="G24" i="32"/>
  <c r="H24" i="32"/>
  <c r="C40" i="32"/>
  <c r="D40" i="32"/>
  <c r="E40" i="32"/>
  <c r="F40" i="32"/>
  <c r="G40" i="32"/>
  <c r="H40" i="32"/>
  <c r="C51" i="32"/>
  <c r="D51" i="32"/>
  <c r="E51" i="32"/>
  <c r="F51" i="32"/>
  <c r="G51" i="32"/>
  <c r="H51" i="32"/>
  <c r="C66" i="32"/>
  <c r="D66" i="32"/>
  <c r="E66" i="32"/>
  <c r="F66" i="32"/>
  <c r="G66" i="32"/>
  <c r="H66" i="32"/>
  <c r="C78" i="32"/>
  <c r="D78" i="32"/>
  <c r="E78" i="32"/>
  <c r="F78" i="32"/>
  <c r="G78" i="32"/>
  <c r="H78" i="32"/>
  <c r="C89" i="32"/>
  <c r="D89" i="32"/>
  <c r="E89" i="32"/>
  <c r="F89" i="32"/>
  <c r="G89" i="32"/>
  <c r="H89" i="32"/>
  <c r="C97" i="32"/>
  <c r="D97" i="32"/>
  <c r="E97" i="32"/>
  <c r="F97" i="32"/>
  <c r="G97" i="32"/>
  <c r="H97" i="32"/>
  <c r="C110" i="32"/>
  <c r="D110" i="32"/>
  <c r="E110" i="32"/>
  <c r="F110" i="32"/>
  <c r="G110" i="32"/>
  <c r="H110" i="32"/>
  <c r="C119" i="32"/>
  <c r="D119" i="32"/>
  <c r="E119" i="32"/>
  <c r="F119" i="32"/>
  <c r="G119" i="32"/>
  <c r="H119" i="32"/>
  <c r="C124" i="32"/>
  <c r="C125" i="32"/>
  <c r="C126" i="32"/>
  <c r="C11" i="33"/>
  <c r="D11" i="33"/>
  <c r="E11" i="33"/>
  <c r="C123" i="33"/>
  <c r="C24" i="33"/>
  <c r="D24" i="33"/>
  <c r="E24" i="33"/>
  <c r="F24" i="33"/>
  <c r="G24" i="33"/>
  <c r="H24" i="33"/>
  <c r="C40" i="33"/>
  <c r="D40" i="33"/>
  <c r="E40" i="33"/>
  <c r="F40" i="33"/>
  <c r="G40" i="33"/>
  <c r="H40" i="33"/>
  <c r="C51" i="33"/>
  <c r="D51" i="33"/>
  <c r="E51" i="33"/>
  <c r="F51" i="33"/>
  <c r="G51" i="33"/>
  <c r="H51" i="33"/>
  <c r="C66" i="33"/>
  <c r="D66" i="33"/>
  <c r="E66" i="33"/>
  <c r="F66" i="33"/>
  <c r="G66" i="33"/>
  <c r="H66" i="33"/>
  <c r="C78" i="33"/>
  <c r="D78" i="33"/>
  <c r="E78" i="33"/>
  <c r="F78" i="33"/>
  <c r="G78" i="33"/>
  <c r="H78" i="33"/>
  <c r="C89" i="33"/>
  <c r="D89" i="33"/>
  <c r="E89" i="33"/>
  <c r="F89" i="33"/>
  <c r="G89" i="33"/>
  <c r="H89" i="33"/>
  <c r="C97" i="33"/>
  <c r="D97" i="33"/>
  <c r="E97" i="33"/>
  <c r="F97" i="33"/>
  <c r="G97" i="33"/>
  <c r="H97" i="33"/>
  <c r="C110" i="33"/>
  <c r="D110" i="33"/>
  <c r="E110" i="33"/>
  <c r="F110" i="33"/>
  <c r="G110" i="33"/>
  <c r="H110" i="33"/>
  <c r="C119" i="33"/>
  <c r="D119" i="33"/>
  <c r="E119" i="33"/>
  <c r="F119" i="33"/>
  <c r="G119" i="33"/>
  <c r="H119" i="33"/>
  <c r="C124" i="33"/>
  <c r="C125" i="33"/>
  <c r="C126" i="33"/>
  <c r="C11" i="34"/>
  <c r="D11" i="34"/>
  <c r="E11" i="34"/>
  <c r="C123" i="34"/>
  <c r="C24" i="34"/>
  <c r="D24" i="34"/>
  <c r="E24" i="34"/>
  <c r="F24" i="34"/>
  <c r="G24" i="34"/>
  <c r="H24" i="34"/>
  <c r="C40" i="34"/>
  <c r="D40" i="34"/>
  <c r="E40" i="34"/>
  <c r="F40" i="34"/>
  <c r="G40" i="34"/>
  <c r="H40" i="34"/>
  <c r="C51" i="34"/>
  <c r="D51" i="34"/>
  <c r="E51" i="34"/>
  <c r="F51" i="34"/>
  <c r="G51" i="34"/>
  <c r="H51" i="34"/>
  <c r="C66" i="34"/>
  <c r="D66" i="34"/>
  <c r="E66" i="34"/>
  <c r="F66" i="34"/>
  <c r="G66" i="34"/>
  <c r="H66" i="34"/>
  <c r="C78" i="34"/>
  <c r="D78" i="34"/>
  <c r="E78" i="34"/>
  <c r="F78" i="34"/>
  <c r="G78" i="34"/>
  <c r="H78" i="34"/>
  <c r="C89" i="34"/>
  <c r="D89" i="34"/>
  <c r="E89" i="34"/>
  <c r="F89" i="34"/>
  <c r="G89" i="34"/>
  <c r="H89" i="34"/>
  <c r="C97" i="34"/>
  <c r="D97" i="34"/>
  <c r="E97" i="34"/>
  <c r="F97" i="34"/>
  <c r="G97" i="34"/>
  <c r="H97" i="34"/>
  <c r="C110" i="34"/>
  <c r="D110" i="34"/>
  <c r="E110" i="34"/>
  <c r="F110" i="34"/>
  <c r="G110" i="34"/>
  <c r="H110" i="34"/>
  <c r="C119" i="34"/>
  <c r="D119" i="34"/>
  <c r="E119" i="34"/>
  <c r="F119" i="34"/>
  <c r="G119" i="34"/>
  <c r="H119" i="34"/>
  <c r="C124" i="34"/>
  <c r="C125" i="34"/>
  <c r="C126" i="34"/>
  <c r="C11" i="35"/>
  <c r="D11" i="35"/>
  <c r="E11" i="35"/>
  <c r="C123" i="35"/>
  <c r="C24" i="35"/>
  <c r="D24" i="35"/>
  <c r="E24" i="35"/>
  <c r="F24" i="35"/>
  <c r="G24" i="35"/>
  <c r="H24" i="35"/>
  <c r="C40" i="35"/>
  <c r="D40" i="35"/>
  <c r="E40" i="35"/>
  <c r="F40" i="35"/>
  <c r="G40" i="35"/>
  <c r="H40" i="35"/>
  <c r="C51" i="35"/>
  <c r="D51" i="35"/>
  <c r="E51" i="35"/>
  <c r="F51" i="35"/>
  <c r="G51" i="35"/>
  <c r="H51" i="35"/>
  <c r="C66" i="35"/>
  <c r="D66" i="35"/>
  <c r="E66" i="35"/>
  <c r="F66" i="35"/>
  <c r="G66" i="35"/>
  <c r="H66" i="35"/>
  <c r="C78" i="35"/>
  <c r="D78" i="35"/>
  <c r="E78" i="35"/>
  <c r="F78" i="35"/>
  <c r="G78" i="35"/>
  <c r="H78" i="35"/>
  <c r="C89" i="35"/>
  <c r="D89" i="35"/>
  <c r="E89" i="35"/>
  <c r="F89" i="35"/>
  <c r="G89" i="35"/>
  <c r="H89" i="35"/>
  <c r="C97" i="35"/>
  <c r="D97" i="35"/>
  <c r="E97" i="35"/>
  <c r="F97" i="35"/>
  <c r="G97" i="35"/>
  <c r="H97" i="35"/>
  <c r="C110" i="35"/>
  <c r="D110" i="35"/>
  <c r="E110" i="35"/>
  <c r="F110" i="35"/>
  <c r="G110" i="35"/>
  <c r="H110" i="35"/>
  <c r="C119" i="35"/>
  <c r="D119" i="35"/>
  <c r="E119" i="35"/>
  <c r="F119" i="35"/>
  <c r="G119" i="35"/>
  <c r="H119" i="35"/>
  <c r="C124" i="35"/>
  <c r="C125" i="35"/>
  <c r="C126" i="35"/>
  <c r="C11" i="36"/>
  <c r="D11" i="36"/>
  <c r="E11" i="36"/>
  <c r="C123" i="36"/>
  <c r="C24" i="36"/>
  <c r="D24" i="36"/>
  <c r="E24" i="36"/>
  <c r="F24" i="36"/>
  <c r="G24" i="36"/>
  <c r="H24" i="36"/>
  <c r="C40" i="36"/>
  <c r="D40" i="36"/>
  <c r="E40" i="36"/>
  <c r="F40" i="36"/>
  <c r="G40" i="36"/>
  <c r="H40" i="36"/>
  <c r="C51" i="36"/>
  <c r="D51" i="36"/>
  <c r="E51" i="36"/>
  <c r="F51" i="36"/>
  <c r="G51" i="36"/>
  <c r="H51" i="36"/>
  <c r="C66" i="36"/>
  <c r="D66" i="36"/>
  <c r="E66" i="36"/>
  <c r="F66" i="36"/>
  <c r="G66" i="36"/>
  <c r="H66" i="36"/>
  <c r="C78" i="36"/>
  <c r="D78" i="36"/>
  <c r="E78" i="36"/>
  <c r="F78" i="36"/>
  <c r="G78" i="36"/>
  <c r="H78" i="36"/>
  <c r="C89" i="36"/>
  <c r="D89" i="36"/>
  <c r="E89" i="36"/>
  <c r="F89" i="36"/>
  <c r="G89" i="36"/>
  <c r="H89" i="36"/>
  <c r="C97" i="36"/>
  <c r="D97" i="36"/>
  <c r="E97" i="36"/>
  <c r="F97" i="36"/>
  <c r="G97" i="36"/>
  <c r="H97" i="36"/>
  <c r="C110" i="36"/>
  <c r="D110" i="36"/>
  <c r="E110" i="36"/>
  <c r="F110" i="36"/>
  <c r="G110" i="36"/>
  <c r="H110" i="36"/>
  <c r="C119" i="36"/>
  <c r="D119" i="36"/>
  <c r="E119" i="36"/>
  <c r="F119" i="36"/>
  <c r="G119" i="36"/>
  <c r="H119" i="36"/>
  <c r="C124" i="36"/>
  <c r="C125" i="36"/>
  <c r="C126" i="36"/>
  <c r="C11" i="37"/>
  <c r="D11" i="37"/>
  <c r="E11" i="37"/>
  <c r="C123" i="37"/>
  <c r="C24" i="37"/>
  <c r="D24" i="37"/>
  <c r="E24" i="37"/>
  <c r="F24" i="37"/>
  <c r="G24" i="37"/>
  <c r="H24" i="37"/>
  <c r="C40" i="37"/>
  <c r="D40" i="37"/>
  <c r="E40" i="37"/>
  <c r="F40" i="37"/>
  <c r="G40" i="37"/>
  <c r="H40" i="37"/>
  <c r="C51" i="37"/>
  <c r="D51" i="37"/>
  <c r="E51" i="37"/>
  <c r="F51" i="37"/>
  <c r="G51" i="37"/>
  <c r="H51" i="37"/>
  <c r="C66" i="37"/>
  <c r="D66" i="37"/>
  <c r="E66" i="37"/>
  <c r="F66" i="37"/>
  <c r="G66" i="37"/>
  <c r="H66" i="37"/>
  <c r="C78" i="37"/>
  <c r="D78" i="37"/>
  <c r="E78" i="37"/>
  <c r="F78" i="37"/>
  <c r="G78" i="37"/>
  <c r="H78" i="37"/>
  <c r="C89" i="37"/>
  <c r="D89" i="37"/>
  <c r="E89" i="37"/>
  <c r="F89" i="37"/>
  <c r="G89" i="37"/>
  <c r="H89" i="37"/>
  <c r="C97" i="37"/>
  <c r="D97" i="37"/>
  <c r="E97" i="37"/>
  <c r="F97" i="37"/>
  <c r="G97" i="37"/>
  <c r="H97" i="37"/>
  <c r="C110" i="37"/>
  <c r="D110" i="37"/>
  <c r="E110" i="37"/>
  <c r="F110" i="37"/>
  <c r="G110" i="37"/>
  <c r="H110" i="37"/>
  <c r="C119" i="37"/>
  <c r="D119" i="37"/>
  <c r="E119" i="37"/>
  <c r="F119" i="37"/>
  <c r="G119" i="37"/>
  <c r="H119" i="37"/>
  <c r="C124" i="37"/>
  <c r="C125" i="37"/>
  <c r="C126" i="37"/>
  <c r="C11" i="38"/>
  <c r="D11" i="38"/>
  <c r="E11" i="38"/>
  <c r="C123" i="38"/>
  <c r="C24" i="38"/>
  <c r="D24" i="38"/>
  <c r="E24" i="38"/>
  <c r="F24" i="38"/>
  <c r="G24" i="38"/>
  <c r="H24" i="38"/>
  <c r="C40" i="38"/>
  <c r="D40" i="38"/>
  <c r="E40" i="38"/>
  <c r="F40" i="38"/>
  <c r="G40" i="38"/>
  <c r="H40" i="38"/>
  <c r="C51" i="38"/>
  <c r="D51" i="38"/>
  <c r="E51" i="38"/>
  <c r="F51" i="38"/>
  <c r="G51" i="38"/>
  <c r="H51" i="38"/>
  <c r="C66" i="38"/>
  <c r="D66" i="38"/>
  <c r="E66" i="38"/>
  <c r="F66" i="38"/>
  <c r="G66" i="38"/>
  <c r="H66" i="38"/>
  <c r="C78" i="38"/>
  <c r="D78" i="38"/>
  <c r="E78" i="38"/>
  <c r="F78" i="38"/>
  <c r="G78" i="38"/>
  <c r="H78" i="38"/>
  <c r="C89" i="38"/>
  <c r="D89" i="38"/>
  <c r="E89" i="38"/>
  <c r="F89" i="38"/>
  <c r="G89" i="38"/>
  <c r="H89" i="38"/>
  <c r="C97" i="38"/>
  <c r="D97" i="38"/>
  <c r="E97" i="38"/>
  <c r="F97" i="38"/>
  <c r="G97" i="38"/>
  <c r="H97" i="38"/>
  <c r="C110" i="38"/>
  <c r="D110" i="38"/>
  <c r="E110" i="38"/>
  <c r="F110" i="38"/>
  <c r="G110" i="38"/>
  <c r="H110" i="38"/>
  <c r="C119" i="38"/>
  <c r="D119" i="38"/>
  <c r="E119" i="38"/>
  <c r="F119" i="38"/>
  <c r="G119" i="38"/>
  <c r="H119" i="38"/>
  <c r="C124" i="38"/>
  <c r="C125" i="38"/>
  <c r="C126" i="38"/>
  <c r="C11" i="39"/>
  <c r="D11" i="39"/>
  <c r="E11" i="39"/>
  <c r="C123" i="39"/>
  <c r="C24" i="39"/>
  <c r="D24" i="39"/>
  <c r="E24" i="39"/>
  <c r="F24" i="39"/>
  <c r="G24" i="39"/>
  <c r="H24" i="39"/>
  <c r="C40" i="39"/>
  <c r="D40" i="39"/>
  <c r="E40" i="39"/>
  <c r="F40" i="39"/>
  <c r="G40" i="39"/>
  <c r="H40" i="39"/>
  <c r="C51" i="39"/>
  <c r="D51" i="39"/>
  <c r="E51" i="39"/>
  <c r="F51" i="39"/>
  <c r="G51" i="39"/>
  <c r="H51" i="39"/>
  <c r="C66" i="39"/>
  <c r="D66" i="39"/>
  <c r="E66" i="39"/>
  <c r="F66" i="39"/>
  <c r="G66" i="39"/>
  <c r="H66" i="39"/>
  <c r="C78" i="39"/>
  <c r="D78" i="39"/>
  <c r="E78" i="39"/>
  <c r="F78" i="39"/>
  <c r="G78" i="39"/>
  <c r="H78" i="39"/>
  <c r="C89" i="39"/>
  <c r="D89" i="39"/>
  <c r="E89" i="39"/>
  <c r="F89" i="39"/>
  <c r="G89" i="39"/>
  <c r="H89" i="39"/>
  <c r="C97" i="39"/>
  <c r="D97" i="39"/>
  <c r="E97" i="39"/>
  <c r="F97" i="39"/>
  <c r="G97" i="39"/>
  <c r="H97" i="39"/>
  <c r="C110" i="39"/>
  <c r="D110" i="39"/>
  <c r="E110" i="39"/>
  <c r="F110" i="39"/>
  <c r="G110" i="39"/>
  <c r="H110" i="39"/>
  <c r="C119" i="39"/>
  <c r="D119" i="39"/>
  <c r="E119" i="39"/>
  <c r="F119" i="39"/>
  <c r="G119" i="39"/>
  <c r="H119" i="39"/>
  <c r="C124" i="39"/>
  <c r="C125" i="39"/>
  <c r="C126" i="39"/>
  <c r="C126" i="40"/>
  <c r="C139" i="40"/>
  <c r="C138" i="40"/>
  <c r="C137" i="40"/>
  <c r="C136" i="40"/>
  <c r="C135" i="40"/>
  <c r="C134" i="40"/>
  <c r="C133" i="40"/>
  <c r="C132" i="40"/>
  <c r="C131" i="40"/>
  <c r="C130" i="40"/>
  <c r="I119" i="40"/>
  <c r="H118" i="40"/>
  <c r="I118" i="40"/>
  <c r="H117" i="40"/>
  <c r="I117" i="40"/>
  <c r="H116" i="40"/>
  <c r="I116" i="40"/>
  <c r="H115" i="40"/>
  <c r="I115" i="40"/>
  <c r="H114" i="40"/>
  <c r="I114" i="40"/>
  <c r="H113" i="40"/>
  <c r="I113" i="40"/>
  <c r="I110" i="40"/>
  <c r="H109" i="40"/>
  <c r="I109" i="40"/>
  <c r="H108" i="40"/>
  <c r="I108" i="40"/>
  <c r="H107" i="40"/>
  <c r="I107" i="40"/>
  <c r="H106" i="40"/>
  <c r="I106" i="40"/>
  <c r="H105" i="40"/>
  <c r="I105" i="40"/>
  <c r="H104" i="40"/>
  <c r="I104" i="40"/>
  <c r="H103" i="40"/>
  <c r="I103" i="40"/>
  <c r="H102" i="40"/>
  <c r="I102" i="40"/>
  <c r="H101" i="40"/>
  <c r="I101" i="40"/>
  <c r="H100" i="40"/>
  <c r="I100" i="40"/>
  <c r="I97" i="40"/>
  <c r="H96" i="40"/>
  <c r="I96" i="40"/>
  <c r="H95" i="40"/>
  <c r="I95" i="40"/>
  <c r="H94" i="40"/>
  <c r="I94" i="40"/>
  <c r="H93" i="40"/>
  <c r="I93" i="40"/>
  <c r="H92" i="40"/>
  <c r="I92" i="40"/>
  <c r="I89" i="40"/>
  <c r="I88" i="40"/>
  <c r="H87" i="40"/>
  <c r="I87" i="40"/>
  <c r="H86" i="40"/>
  <c r="I86" i="40"/>
  <c r="H85" i="40"/>
  <c r="I85" i="40"/>
  <c r="H84" i="40"/>
  <c r="I84" i="40"/>
  <c r="H83" i="40"/>
  <c r="I83" i="40"/>
  <c r="H82" i="40"/>
  <c r="I82" i="40"/>
  <c r="H81" i="40"/>
  <c r="I81" i="40"/>
  <c r="I78" i="40"/>
  <c r="H77" i="40"/>
  <c r="I77" i="40"/>
  <c r="H76" i="40"/>
  <c r="I76" i="40"/>
  <c r="H75" i="40"/>
  <c r="I75" i="40"/>
  <c r="H74" i="40"/>
  <c r="I74" i="40"/>
  <c r="H73" i="40"/>
  <c r="I73" i="40"/>
  <c r="H72" i="40"/>
  <c r="I72" i="40"/>
  <c r="H71" i="40"/>
  <c r="I71" i="40"/>
  <c r="H70" i="40"/>
  <c r="I70" i="40"/>
  <c r="H69" i="40"/>
  <c r="I69" i="40"/>
  <c r="I66" i="40"/>
  <c r="H65" i="40"/>
  <c r="I65" i="40"/>
  <c r="H64" i="40"/>
  <c r="I64" i="40"/>
  <c r="H63" i="40"/>
  <c r="I63" i="40"/>
  <c r="H62" i="40"/>
  <c r="I62" i="40"/>
  <c r="H61" i="40"/>
  <c r="I61" i="40"/>
  <c r="H60" i="40"/>
  <c r="I60" i="40"/>
  <c r="H59" i="40"/>
  <c r="I59" i="40"/>
  <c r="H58" i="40"/>
  <c r="I58" i="40"/>
  <c r="H57" i="40"/>
  <c r="I57" i="40"/>
  <c r="H56" i="40"/>
  <c r="I56" i="40"/>
  <c r="H55" i="40"/>
  <c r="I55" i="40"/>
  <c r="H54" i="40"/>
  <c r="I54" i="40"/>
  <c r="I51" i="40"/>
  <c r="H50" i="40"/>
  <c r="I50" i="40"/>
  <c r="H49" i="40"/>
  <c r="I49" i="40"/>
  <c r="H48" i="40"/>
  <c r="I48" i="40"/>
  <c r="H47" i="40"/>
  <c r="I47" i="40"/>
  <c r="H46" i="40"/>
  <c r="I46" i="40"/>
  <c r="H45" i="40"/>
  <c r="I45" i="40"/>
  <c r="H44" i="40"/>
  <c r="I44" i="40"/>
  <c r="H43" i="40"/>
  <c r="I43" i="40"/>
  <c r="I40" i="40"/>
  <c r="H39" i="40"/>
  <c r="I39" i="40"/>
  <c r="H38" i="40"/>
  <c r="I38" i="40"/>
  <c r="H37" i="40"/>
  <c r="I37" i="40"/>
  <c r="H36" i="40"/>
  <c r="I36" i="40"/>
  <c r="H35" i="40"/>
  <c r="I35" i="40"/>
  <c r="H34" i="40"/>
  <c r="I34" i="40"/>
  <c r="H33" i="40"/>
  <c r="I33" i="40"/>
  <c r="H32" i="40"/>
  <c r="I32" i="40"/>
  <c r="H31" i="40"/>
  <c r="I31" i="40"/>
  <c r="H30" i="40"/>
  <c r="I30" i="40"/>
  <c r="H29" i="40"/>
  <c r="I29" i="40"/>
  <c r="H28" i="40"/>
  <c r="I28" i="40"/>
  <c r="H27" i="40"/>
  <c r="I27" i="40"/>
  <c r="I24" i="40"/>
  <c r="H23" i="40"/>
  <c r="I23" i="40"/>
  <c r="H22" i="40"/>
  <c r="I22" i="40"/>
  <c r="H21" i="40"/>
  <c r="I21" i="40"/>
  <c r="H20" i="40"/>
  <c r="I20" i="40"/>
  <c r="H19" i="40"/>
  <c r="I19" i="40"/>
  <c r="H18" i="40"/>
  <c r="I18" i="40"/>
  <c r="H17" i="40"/>
  <c r="I17" i="40"/>
  <c r="H14" i="40"/>
  <c r="I14" i="40"/>
  <c r="E10" i="40"/>
  <c r="F10" i="40"/>
  <c r="E9" i="40"/>
  <c r="F9" i="40"/>
  <c r="E8" i="40"/>
  <c r="F8" i="40"/>
  <c r="E7" i="40"/>
  <c r="F7" i="40"/>
  <c r="E6" i="40"/>
  <c r="F6" i="40"/>
  <c r="E5" i="40"/>
  <c r="F5" i="40"/>
  <c r="C139" i="39"/>
  <c r="C138" i="39"/>
  <c r="C137" i="39"/>
  <c r="C136" i="39"/>
  <c r="C135" i="39"/>
  <c r="C134" i="39"/>
  <c r="C133" i="39"/>
  <c r="C132" i="39"/>
  <c r="C131" i="39"/>
  <c r="C130" i="39"/>
  <c r="I119" i="39"/>
  <c r="H118" i="39"/>
  <c r="I118" i="39"/>
  <c r="H117" i="39"/>
  <c r="I117" i="39"/>
  <c r="H116" i="39"/>
  <c r="I116" i="39"/>
  <c r="H115" i="39"/>
  <c r="I115" i="39"/>
  <c r="H114" i="39"/>
  <c r="I114" i="39"/>
  <c r="H113" i="39"/>
  <c r="I113" i="39"/>
  <c r="I110" i="39"/>
  <c r="H109" i="39"/>
  <c r="I109" i="39"/>
  <c r="H108" i="39"/>
  <c r="I108" i="39"/>
  <c r="H107" i="39"/>
  <c r="I107" i="39"/>
  <c r="H106" i="39"/>
  <c r="I106" i="39"/>
  <c r="H105" i="39"/>
  <c r="I105" i="39"/>
  <c r="H104" i="39"/>
  <c r="I104" i="39"/>
  <c r="H103" i="39"/>
  <c r="I103" i="39"/>
  <c r="H102" i="39"/>
  <c r="I102" i="39"/>
  <c r="H101" i="39"/>
  <c r="I101" i="39"/>
  <c r="H100" i="39"/>
  <c r="I100" i="39"/>
  <c r="I97" i="39"/>
  <c r="H96" i="39"/>
  <c r="I96" i="39"/>
  <c r="H95" i="39"/>
  <c r="I95" i="39"/>
  <c r="H94" i="39"/>
  <c r="I94" i="39"/>
  <c r="H93" i="39"/>
  <c r="I93" i="39"/>
  <c r="H92" i="39"/>
  <c r="I92" i="39"/>
  <c r="I89" i="39"/>
  <c r="I88" i="39"/>
  <c r="H87" i="39"/>
  <c r="I87" i="39"/>
  <c r="H86" i="39"/>
  <c r="I86" i="39"/>
  <c r="H85" i="39"/>
  <c r="I85" i="39"/>
  <c r="H84" i="39"/>
  <c r="I84" i="39"/>
  <c r="H83" i="39"/>
  <c r="I83" i="39"/>
  <c r="H82" i="39"/>
  <c r="I82" i="39"/>
  <c r="H81" i="39"/>
  <c r="I81" i="39"/>
  <c r="I78" i="39"/>
  <c r="H77" i="39"/>
  <c r="I77" i="39"/>
  <c r="H76" i="39"/>
  <c r="I76" i="39"/>
  <c r="H75" i="39"/>
  <c r="I75" i="39"/>
  <c r="H74" i="39"/>
  <c r="I74" i="39"/>
  <c r="H73" i="39"/>
  <c r="I73" i="39"/>
  <c r="H72" i="39"/>
  <c r="I72" i="39"/>
  <c r="H71" i="39"/>
  <c r="I71" i="39"/>
  <c r="H70" i="39"/>
  <c r="I70" i="39"/>
  <c r="H69" i="39"/>
  <c r="I69" i="39"/>
  <c r="I66" i="39"/>
  <c r="H65" i="39"/>
  <c r="I65" i="39"/>
  <c r="H64" i="39"/>
  <c r="I64" i="39"/>
  <c r="H63" i="39"/>
  <c r="I63" i="39"/>
  <c r="H62" i="39"/>
  <c r="I62" i="39"/>
  <c r="H61" i="39"/>
  <c r="I61" i="39"/>
  <c r="H60" i="39"/>
  <c r="I60" i="39"/>
  <c r="H59" i="39"/>
  <c r="I59" i="39"/>
  <c r="H58" i="39"/>
  <c r="I58" i="39"/>
  <c r="H57" i="39"/>
  <c r="I57" i="39"/>
  <c r="H56" i="39"/>
  <c r="I56" i="39"/>
  <c r="H55" i="39"/>
  <c r="I55" i="39"/>
  <c r="H54" i="39"/>
  <c r="I54" i="39"/>
  <c r="I51" i="39"/>
  <c r="H50" i="39"/>
  <c r="I50" i="39"/>
  <c r="H49" i="39"/>
  <c r="I49" i="39"/>
  <c r="H48" i="39"/>
  <c r="I48" i="39"/>
  <c r="H47" i="39"/>
  <c r="I47" i="39"/>
  <c r="H46" i="39"/>
  <c r="I46" i="39"/>
  <c r="H45" i="39"/>
  <c r="I45" i="39"/>
  <c r="H44" i="39"/>
  <c r="I44" i="39"/>
  <c r="H43" i="39"/>
  <c r="I43" i="39"/>
  <c r="I40" i="39"/>
  <c r="H39" i="39"/>
  <c r="I39" i="39"/>
  <c r="H38" i="39"/>
  <c r="I38" i="39"/>
  <c r="H37" i="39"/>
  <c r="I37" i="39"/>
  <c r="H36" i="39"/>
  <c r="I36" i="39"/>
  <c r="H35" i="39"/>
  <c r="I35" i="39"/>
  <c r="H34" i="39"/>
  <c r="I34" i="39"/>
  <c r="H33" i="39"/>
  <c r="I33" i="39"/>
  <c r="H32" i="39"/>
  <c r="I32" i="39"/>
  <c r="H31" i="39"/>
  <c r="I31" i="39"/>
  <c r="H30" i="39"/>
  <c r="I30" i="39"/>
  <c r="H29" i="39"/>
  <c r="I29" i="39"/>
  <c r="H28" i="39"/>
  <c r="I28" i="39"/>
  <c r="H27" i="39"/>
  <c r="I27" i="39"/>
  <c r="I24" i="39"/>
  <c r="H23" i="39"/>
  <c r="I23" i="39"/>
  <c r="H22" i="39"/>
  <c r="I22" i="39"/>
  <c r="H21" i="39"/>
  <c r="I21" i="39"/>
  <c r="H20" i="39"/>
  <c r="I20" i="39"/>
  <c r="H19" i="39"/>
  <c r="I19" i="39"/>
  <c r="H18" i="39"/>
  <c r="I18" i="39"/>
  <c r="H17" i="39"/>
  <c r="I17" i="39"/>
  <c r="H14" i="39"/>
  <c r="I14" i="39"/>
  <c r="E10" i="39"/>
  <c r="F10" i="39"/>
  <c r="E9" i="39"/>
  <c r="F9" i="39"/>
  <c r="E8" i="39"/>
  <c r="F8" i="39"/>
  <c r="E7" i="39"/>
  <c r="F7" i="39"/>
  <c r="E6" i="39"/>
  <c r="F6" i="39"/>
  <c r="E5" i="39"/>
  <c r="F5" i="39"/>
  <c r="C139" i="38"/>
  <c r="C138" i="38"/>
  <c r="C137" i="38"/>
  <c r="C136" i="38"/>
  <c r="C135" i="38"/>
  <c r="C134" i="38"/>
  <c r="C133" i="38"/>
  <c r="C132" i="38"/>
  <c r="C131" i="38"/>
  <c r="C130" i="38"/>
  <c r="I119" i="38"/>
  <c r="H118" i="38"/>
  <c r="I118" i="38"/>
  <c r="H117" i="38"/>
  <c r="I117" i="38"/>
  <c r="H116" i="38"/>
  <c r="I116" i="38"/>
  <c r="H115" i="38"/>
  <c r="I115" i="38"/>
  <c r="H114" i="38"/>
  <c r="I114" i="38"/>
  <c r="H113" i="38"/>
  <c r="I113" i="38"/>
  <c r="I110" i="38"/>
  <c r="H109" i="38"/>
  <c r="I109" i="38"/>
  <c r="H108" i="38"/>
  <c r="I108" i="38"/>
  <c r="H107" i="38"/>
  <c r="I107" i="38"/>
  <c r="H106" i="38"/>
  <c r="I106" i="38"/>
  <c r="H105" i="38"/>
  <c r="I105" i="38"/>
  <c r="H104" i="38"/>
  <c r="I104" i="38"/>
  <c r="H103" i="38"/>
  <c r="I103" i="38"/>
  <c r="H102" i="38"/>
  <c r="I102" i="38"/>
  <c r="H101" i="38"/>
  <c r="I101" i="38"/>
  <c r="H100" i="38"/>
  <c r="I100" i="38"/>
  <c r="I97" i="38"/>
  <c r="H96" i="38"/>
  <c r="I96" i="38"/>
  <c r="H95" i="38"/>
  <c r="I95" i="38"/>
  <c r="H94" i="38"/>
  <c r="I94" i="38"/>
  <c r="H93" i="38"/>
  <c r="I93" i="38"/>
  <c r="H92" i="38"/>
  <c r="I92" i="38"/>
  <c r="I89" i="38"/>
  <c r="I88" i="38"/>
  <c r="H87" i="38"/>
  <c r="I87" i="38"/>
  <c r="H86" i="38"/>
  <c r="I86" i="38"/>
  <c r="H85" i="38"/>
  <c r="I85" i="38"/>
  <c r="H84" i="38"/>
  <c r="I84" i="38"/>
  <c r="H83" i="38"/>
  <c r="I83" i="38"/>
  <c r="H82" i="38"/>
  <c r="I82" i="38"/>
  <c r="H81" i="38"/>
  <c r="I81" i="38"/>
  <c r="I78" i="38"/>
  <c r="H77" i="38"/>
  <c r="I77" i="38"/>
  <c r="H76" i="38"/>
  <c r="I76" i="38"/>
  <c r="H75" i="38"/>
  <c r="I75" i="38"/>
  <c r="H74" i="38"/>
  <c r="I74" i="38"/>
  <c r="H73" i="38"/>
  <c r="I73" i="38"/>
  <c r="H72" i="38"/>
  <c r="I72" i="38"/>
  <c r="H71" i="38"/>
  <c r="I71" i="38"/>
  <c r="H70" i="38"/>
  <c r="I70" i="38"/>
  <c r="H69" i="38"/>
  <c r="I69" i="38"/>
  <c r="I66" i="38"/>
  <c r="H65" i="38"/>
  <c r="I65" i="38"/>
  <c r="H64" i="38"/>
  <c r="I64" i="38"/>
  <c r="H63" i="38"/>
  <c r="I63" i="38"/>
  <c r="H62" i="38"/>
  <c r="I62" i="38"/>
  <c r="H61" i="38"/>
  <c r="I61" i="38"/>
  <c r="H60" i="38"/>
  <c r="I60" i="38"/>
  <c r="H59" i="38"/>
  <c r="I59" i="38"/>
  <c r="H58" i="38"/>
  <c r="I58" i="38"/>
  <c r="H57" i="38"/>
  <c r="I57" i="38"/>
  <c r="H56" i="38"/>
  <c r="I56" i="38"/>
  <c r="H55" i="38"/>
  <c r="I55" i="38"/>
  <c r="H54" i="38"/>
  <c r="I54" i="38"/>
  <c r="I51" i="38"/>
  <c r="H50" i="38"/>
  <c r="I50" i="38"/>
  <c r="H49" i="38"/>
  <c r="I49" i="38"/>
  <c r="H48" i="38"/>
  <c r="I48" i="38"/>
  <c r="H47" i="38"/>
  <c r="I47" i="38"/>
  <c r="H46" i="38"/>
  <c r="I46" i="38"/>
  <c r="H45" i="38"/>
  <c r="I45" i="38"/>
  <c r="H44" i="38"/>
  <c r="I44" i="38"/>
  <c r="H43" i="38"/>
  <c r="I43" i="38"/>
  <c r="I40" i="38"/>
  <c r="H39" i="38"/>
  <c r="I39" i="38"/>
  <c r="H38" i="38"/>
  <c r="I38" i="38"/>
  <c r="H37" i="38"/>
  <c r="I37" i="38"/>
  <c r="H36" i="38"/>
  <c r="I36" i="38"/>
  <c r="H35" i="38"/>
  <c r="I35" i="38"/>
  <c r="H34" i="38"/>
  <c r="I34" i="38"/>
  <c r="H33" i="38"/>
  <c r="I33" i="38"/>
  <c r="H32" i="38"/>
  <c r="I32" i="38"/>
  <c r="H31" i="38"/>
  <c r="I31" i="38"/>
  <c r="H30" i="38"/>
  <c r="I30" i="38"/>
  <c r="H29" i="38"/>
  <c r="I29" i="38"/>
  <c r="H28" i="38"/>
  <c r="I28" i="38"/>
  <c r="H27" i="38"/>
  <c r="I27" i="38"/>
  <c r="I24" i="38"/>
  <c r="H23" i="38"/>
  <c r="I23" i="38"/>
  <c r="H22" i="38"/>
  <c r="I22" i="38"/>
  <c r="H21" i="38"/>
  <c r="I21" i="38"/>
  <c r="H20" i="38"/>
  <c r="I20" i="38"/>
  <c r="H19" i="38"/>
  <c r="I19" i="38"/>
  <c r="H18" i="38"/>
  <c r="I18" i="38"/>
  <c r="H17" i="38"/>
  <c r="I17" i="38"/>
  <c r="H14" i="38"/>
  <c r="I14" i="38"/>
  <c r="E10" i="38"/>
  <c r="F10" i="38"/>
  <c r="E9" i="38"/>
  <c r="F9" i="38"/>
  <c r="E8" i="38"/>
  <c r="F8" i="38"/>
  <c r="E7" i="38"/>
  <c r="F7" i="38"/>
  <c r="E6" i="38"/>
  <c r="F6" i="38"/>
  <c r="E5" i="38"/>
  <c r="F5" i="38"/>
  <c r="C139" i="37"/>
  <c r="C138" i="37"/>
  <c r="C137" i="37"/>
  <c r="C136" i="37"/>
  <c r="C135" i="37"/>
  <c r="C134" i="37"/>
  <c r="C133" i="37"/>
  <c r="C132" i="37"/>
  <c r="C131" i="37"/>
  <c r="C130" i="37"/>
  <c r="I119" i="37"/>
  <c r="H118" i="37"/>
  <c r="I118" i="37"/>
  <c r="H117" i="37"/>
  <c r="I117" i="37"/>
  <c r="H116" i="37"/>
  <c r="I116" i="37"/>
  <c r="H115" i="37"/>
  <c r="I115" i="37"/>
  <c r="H114" i="37"/>
  <c r="I114" i="37"/>
  <c r="H113" i="37"/>
  <c r="I113" i="37"/>
  <c r="I110" i="37"/>
  <c r="H109" i="37"/>
  <c r="I109" i="37"/>
  <c r="H108" i="37"/>
  <c r="I108" i="37"/>
  <c r="H107" i="37"/>
  <c r="I107" i="37"/>
  <c r="H106" i="37"/>
  <c r="I106" i="37"/>
  <c r="H105" i="37"/>
  <c r="I105" i="37"/>
  <c r="H104" i="37"/>
  <c r="I104" i="37"/>
  <c r="H103" i="37"/>
  <c r="I103" i="37"/>
  <c r="H102" i="37"/>
  <c r="I102" i="37"/>
  <c r="H101" i="37"/>
  <c r="I101" i="37"/>
  <c r="H100" i="37"/>
  <c r="I100" i="37"/>
  <c r="I97" i="37"/>
  <c r="H96" i="37"/>
  <c r="I96" i="37"/>
  <c r="H95" i="37"/>
  <c r="I95" i="37"/>
  <c r="H94" i="37"/>
  <c r="I94" i="37"/>
  <c r="H93" i="37"/>
  <c r="I93" i="37"/>
  <c r="H92" i="37"/>
  <c r="I92" i="37"/>
  <c r="I89" i="37"/>
  <c r="I88" i="37"/>
  <c r="H87" i="37"/>
  <c r="I87" i="37"/>
  <c r="H86" i="37"/>
  <c r="I86" i="37"/>
  <c r="H85" i="37"/>
  <c r="I85" i="37"/>
  <c r="H84" i="37"/>
  <c r="I84" i="37"/>
  <c r="H83" i="37"/>
  <c r="I83" i="37"/>
  <c r="H82" i="37"/>
  <c r="I82" i="37"/>
  <c r="H81" i="37"/>
  <c r="I81" i="37"/>
  <c r="I78" i="37"/>
  <c r="H77" i="37"/>
  <c r="I77" i="37"/>
  <c r="H76" i="37"/>
  <c r="I76" i="37"/>
  <c r="H75" i="37"/>
  <c r="I75" i="37"/>
  <c r="H74" i="37"/>
  <c r="I74" i="37"/>
  <c r="H73" i="37"/>
  <c r="I73" i="37"/>
  <c r="H72" i="37"/>
  <c r="I72" i="37"/>
  <c r="H71" i="37"/>
  <c r="I71" i="37"/>
  <c r="H70" i="37"/>
  <c r="I70" i="37"/>
  <c r="H69" i="37"/>
  <c r="I69" i="37"/>
  <c r="I66" i="37"/>
  <c r="H65" i="37"/>
  <c r="I65" i="37"/>
  <c r="H64" i="37"/>
  <c r="I64" i="37"/>
  <c r="H63" i="37"/>
  <c r="I63" i="37"/>
  <c r="H62" i="37"/>
  <c r="I62" i="37"/>
  <c r="H61" i="37"/>
  <c r="I61" i="37"/>
  <c r="H60" i="37"/>
  <c r="I60" i="37"/>
  <c r="H59" i="37"/>
  <c r="I59" i="37"/>
  <c r="H58" i="37"/>
  <c r="I58" i="37"/>
  <c r="H57" i="37"/>
  <c r="I57" i="37"/>
  <c r="H56" i="37"/>
  <c r="I56" i="37"/>
  <c r="H55" i="37"/>
  <c r="I55" i="37"/>
  <c r="H54" i="37"/>
  <c r="I54" i="37"/>
  <c r="I51" i="37"/>
  <c r="H50" i="37"/>
  <c r="I50" i="37"/>
  <c r="H49" i="37"/>
  <c r="I49" i="37"/>
  <c r="H48" i="37"/>
  <c r="I48" i="37"/>
  <c r="H47" i="37"/>
  <c r="I47" i="37"/>
  <c r="H46" i="37"/>
  <c r="I46" i="37"/>
  <c r="H45" i="37"/>
  <c r="I45" i="37"/>
  <c r="H44" i="37"/>
  <c r="I44" i="37"/>
  <c r="H43" i="37"/>
  <c r="I43" i="37"/>
  <c r="I40" i="37"/>
  <c r="H39" i="37"/>
  <c r="I39" i="37"/>
  <c r="H38" i="37"/>
  <c r="I38" i="37"/>
  <c r="H37" i="37"/>
  <c r="I37" i="37"/>
  <c r="H36" i="37"/>
  <c r="I36" i="37"/>
  <c r="H35" i="37"/>
  <c r="I35" i="37"/>
  <c r="H34" i="37"/>
  <c r="I34" i="37"/>
  <c r="H33" i="37"/>
  <c r="I33" i="37"/>
  <c r="H32" i="37"/>
  <c r="I32" i="37"/>
  <c r="H31" i="37"/>
  <c r="I31" i="37"/>
  <c r="H30" i="37"/>
  <c r="I30" i="37"/>
  <c r="H29" i="37"/>
  <c r="I29" i="37"/>
  <c r="H28" i="37"/>
  <c r="I28" i="37"/>
  <c r="H27" i="37"/>
  <c r="I27" i="37"/>
  <c r="I24" i="37"/>
  <c r="H23" i="37"/>
  <c r="I23" i="37"/>
  <c r="H22" i="37"/>
  <c r="I22" i="37"/>
  <c r="H21" i="37"/>
  <c r="I21" i="37"/>
  <c r="H20" i="37"/>
  <c r="I20" i="37"/>
  <c r="H19" i="37"/>
  <c r="I19" i="37"/>
  <c r="H18" i="37"/>
  <c r="I18" i="37"/>
  <c r="H17" i="37"/>
  <c r="I17" i="37"/>
  <c r="H14" i="37"/>
  <c r="I14" i="37"/>
  <c r="E10" i="37"/>
  <c r="F10" i="37"/>
  <c r="E9" i="37"/>
  <c r="F9" i="37"/>
  <c r="E8" i="37"/>
  <c r="F8" i="37"/>
  <c r="E7" i="37"/>
  <c r="F7" i="37"/>
  <c r="E6" i="37"/>
  <c r="F6" i="37"/>
  <c r="E5" i="37"/>
  <c r="F5" i="37"/>
  <c r="C139" i="36"/>
  <c r="C138" i="36"/>
  <c r="C137" i="36"/>
  <c r="C136" i="36"/>
  <c r="C135" i="36"/>
  <c r="C134" i="36"/>
  <c r="C133" i="36"/>
  <c r="C132" i="36"/>
  <c r="C131" i="36"/>
  <c r="C130" i="36"/>
  <c r="I119" i="36"/>
  <c r="H118" i="36"/>
  <c r="I118" i="36"/>
  <c r="H117" i="36"/>
  <c r="I117" i="36"/>
  <c r="H116" i="36"/>
  <c r="I116" i="36"/>
  <c r="H115" i="36"/>
  <c r="I115" i="36"/>
  <c r="H114" i="36"/>
  <c r="I114" i="36"/>
  <c r="H113" i="36"/>
  <c r="I113" i="36"/>
  <c r="I110" i="36"/>
  <c r="H109" i="36"/>
  <c r="I109" i="36"/>
  <c r="H108" i="36"/>
  <c r="I108" i="36"/>
  <c r="H107" i="36"/>
  <c r="I107" i="36"/>
  <c r="H106" i="36"/>
  <c r="I106" i="36"/>
  <c r="H105" i="36"/>
  <c r="I105" i="36"/>
  <c r="H104" i="36"/>
  <c r="I104" i="36"/>
  <c r="H103" i="36"/>
  <c r="I103" i="36"/>
  <c r="H102" i="36"/>
  <c r="I102" i="36"/>
  <c r="H101" i="36"/>
  <c r="I101" i="36"/>
  <c r="H100" i="36"/>
  <c r="I100" i="36"/>
  <c r="I97" i="36"/>
  <c r="H96" i="36"/>
  <c r="I96" i="36"/>
  <c r="H95" i="36"/>
  <c r="I95" i="36"/>
  <c r="H94" i="36"/>
  <c r="I94" i="36"/>
  <c r="H93" i="36"/>
  <c r="I93" i="36"/>
  <c r="H92" i="36"/>
  <c r="I92" i="36"/>
  <c r="I89" i="36"/>
  <c r="I88" i="36"/>
  <c r="H87" i="36"/>
  <c r="I87" i="36"/>
  <c r="H86" i="36"/>
  <c r="I86" i="36"/>
  <c r="H85" i="36"/>
  <c r="I85" i="36"/>
  <c r="H84" i="36"/>
  <c r="I84" i="36"/>
  <c r="H83" i="36"/>
  <c r="I83" i="36"/>
  <c r="H82" i="36"/>
  <c r="I82" i="36"/>
  <c r="H81" i="36"/>
  <c r="I81" i="36"/>
  <c r="I78" i="36"/>
  <c r="H77" i="36"/>
  <c r="I77" i="36"/>
  <c r="H76" i="36"/>
  <c r="I76" i="36"/>
  <c r="H75" i="36"/>
  <c r="I75" i="36"/>
  <c r="H74" i="36"/>
  <c r="I74" i="36"/>
  <c r="H73" i="36"/>
  <c r="I73" i="36"/>
  <c r="H72" i="36"/>
  <c r="I72" i="36"/>
  <c r="H71" i="36"/>
  <c r="I71" i="36"/>
  <c r="H70" i="36"/>
  <c r="I70" i="36"/>
  <c r="H69" i="36"/>
  <c r="I69" i="36"/>
  <c r="I66" i="36"/>
  <c r="H65" i="36"/>
  <c r="I65" i="36"/>
  <c r="H64" i="36"/>
  <c r="I64" i="36"/>
  <c r="H63" i="36"/>
  <c r="I63" i="36"/>
  <c r="H62" i="36"/>
  <c r="I62" i="36"/>
  <c r="H61" i="36"/>
  <c r="I61" i="36"/>
  <c r="H60" i="36"/>
  <c r="I60" i="36"/>
  <c r="H59" i="36"/>
  <c r="I59" i="36"/>
  <c r="H58" i="36"/>
  <c r="I58" i="36"/>
  <c r="H57" i="36"/>
  <c r="I57" i="36"/>
  <c r="H56" i="36"/>
  <c r="I56" i="36"/>
  <c r="H55" i="36"/>
  <c r="I55" i="36"/>
  <c r="H54" i="36"/>
  <c r="I54" i="36"/>
  <c r="I51" i="36"/>
  <c r="H50" i="36"/>
  <c r="I50" i="36"/>
  <c r="H49" i="36"/>
  <c r="I49" i="36"/>
  <c r="H48" i="36"/>
  <c r="I48" i="36"/>
  <c r="H47" i="36"/>
  <c r="I47" i="36"/>
  <c r="H46" i="36"/>
  <c r="I46" i="36"/>
  <c r="H45" i="36"/>
  <c r="I45" i="36"/>
  <c r="H44" i="36"/>
  <c r="I44" i="36"/>
  <c r="H43" i="36"/>
  <c r="I43" i="36"/>
  <c r="I40" i="36"/>
  <c r="H39" i="36"/>
  <c r="I39" i="36"/>
  <c r="H38" i="36"/>
  <c r="I38" i="36"/>
  <c r="H37" i="36"/>
  <c r="I37" i="36"/>
  <c r="H36" i="36"/>
  <c r="I36" i="36"/>
  <c r="H35" i="36"/>
  <c r="I35" i="36"/>
  <c r="H34" i="36"/>
  <c r="I34" i="36"/>
  <c r="H33" i="36"/>
  <c r="I33" i="36"/>
  <c r="H32" i="36"/>
  <c r="I32" i="36"/>
  <c r="H31" i="36"/>
  <c r="I31" i="36"/>
  <c r="H30" i="36"/>
  <c r="I30" i="36"/>
  <c r="H29" i="36"/>
  <c r="I29" i="36"/>
  <c r="H28" i="36"/>
  <c r="I28" i="36"/>
  <c r="H27" i="36"/>
  <c r="I27" i="36"/>
  <c r="I24" i="36"/>
  <c r="H23" i="36"/>
  <c r="I23" i="36"/>
  <c r="H22" i="36"/>
  <c r="I22" i="36"/>
  <c r="H21" i="36"/>
  <c r="I21" i="36"/>
  <c r="H20" i="36"/>
  <c r="I20" i="36"/>
  <c r="H19" i="36"/>
  <c r="I19" i="36"/>
  <c r="H18" i="36"/>
  <c r="I18" i="36"/>
  <c r="H17" i="36"/>
  <c r="I17" i="36"/>
  <c r="H14" i="36"/>
  <c r="I14" i="36"/>
  <c r="E10" i="36"/>
  <c r="F10" i="36"/>
  <c r="E9" i="36"/>
  <c r="F9" i="36"/>
  <c r="E8" i="36"/>
  <c r="F8" i="36"/>
  <c r="E7" i="36"/>
  <c r="F7" i="36"/>
  <c r="E6" i="36"/>
  <c r="F6" i="36"/>
  <c r="E5" i="36"/>
  <c r="F5" i="36"/>
  <c r="C139" i="35"/>
  <c r="C138" i="35"/>
  <c r="C137" i="35"/>
  <c r="C136" i="35"/>
  <c r="C135" i="35"/>
  <c r="C134" i="35"/>
  <c r="C133" i="35"/>
  <c r="C132" i="35"/>
  <c r="C131" i="35"/>
  <c r="C130" i="35"/>
  <c r="I119" i="35"/>
  <c r="H118" i="35"/>
  <c r="I118" i="35"/>
  <c r="H117" i="35"/>
  <c r="I117" i="35"/>
  <c r="H116" i="35"/>
  <c r="I116" i="35"/>
  <c r="H115" i="35"/>
  <c r="I115" i="35"/>
  <c r="H114" i="35"/>
  <c r="I114" i="35"/>
  <c r="H113" i="35"/>
  <c r="I113" i="35"/>
  <c r="I110" i="35"/>
  <c r="H109" i="35"/>
  <c r="I109" i="35"/>
  <c r="H108" i="35"/>
  <c r="I108" i="35"/>
  <c r="H107" i="35"/>
  <c r="I107" i="35"/>
  <c r="H106" i="35"/>
  <c r="I106" i="35"/>
  <c r="H105" i="35"/>
  <c r="I105" i="35"/>
  <c r="H104" i="35"/>
  <c r="I104" i="35"/>
  <c r="H103" i="35"/>
  <c r="I103" i="35"/>
  <c r="H102" i="35"/>
  <c r="I102" i="35"/>
  <c r="H101" i="35"/>
  <c r="I101" i="35"/>
  <c r="H100" i="35"/>
  <c r="I100" i="35"/>
  <c r="I97" i="35"/>
  <c r="H96" i="35"/>
  <c r="I96" i="35"/>
  <c r="H95" i="35"/>
  <c r="I95" i="35"/>
  <c r="H94" i="35"/>
  <c r="I94" i="35"/>
  <c r="H93" i="35"/>
  <c r="I93" i="35"/>
  <c r="H92" i="35"/>
  <c r="I92" i="35"/>
  <c r="I89" i="35"/>
  <c r="I88" i="35"/>
  <c r="H87" i="35"/>
  <c r="I87" i="35"/>
  <c r="H86" i="35"/>
  <c r="I86" i="35"/>
  <c r="H85" i="35"/>
  <c r="I85" i="35"/>
  <c r="H84" i="35"/>
  <c r="I84" i="35"/>
  <c r="H83" i="35"/>
  <c r="I83" i="35"/>
  <c r="H82" i="35"/>
  <c r="I82" i="35"/>
  <c r="H81" i="35"/>
  <c r="I81" i="35"/>
  <c r="I78" i="35"/>
  <c r="H77" i="35"/>
  <c r="I77" i="35"/>
  <c r="H76" i="35"/>
  <c r="I76" i="35"/>
  <c r="H75" i="35"/>
  <c r="I75" i="35"/>
  <c r="H74" i="35"/>
  <c r="I74" i="35"/>
  <c r="H73" i="35"/>
  <c r="I73" i="35"/>
  <c r="H72" i="35"/>
  <c r="I72" i="35"/>
  <c r="H71" i="35"/>
  <c r="I71" i="35"/>
  <c r="H70" i="35"/>
  <c r="I70" i="35"/>
  <c r="H69" i="35"/>
  <c r="I69" i="35"/>
  <c r="I66" i="35"/>
  <c r="H65" i="35"/>
  <c r="I65" i="35"/>
  <c r="H64" i="35"/>
  <c r="I64" i="35"/>
  <c r="H63" i="35"/>
  <c r="I63" i="35"/>
  <c r="H62" i="35"/>
  <c r="I62" i="35"/>
  <c r="H61" i="35"/>
  <c r="I61" i="35"/>
  <c r="H60" i="35"/>
  <c r="I60" i="35"/>
  <c r="H59" i="35"/>
  <c r="I59" i="35"/>
  <c r="H58" i="35"/>
  <c r="I58" i="35"/>
  <c r="H57" i="35"/>
  <c r="I57" i="35"/>
  <c r="H56" i="35"/>
  <c r="I56" i="35"/>
  <c r="H55" i="35"/>
  <c r="I55" i="35"/>
  <c r="H54" i="35"/>
  <c r="I54" i="35"/>
  <c r="I51" i="35"/>
  <c r="H50" i="35"/>
  <c r="I50" i="35"/>
  <c r="H49" i="35"/>
  <c r="I49" i="35"/>
  <c r="H48" i="35"/>
  <c r="I48" i="35"/>
  <c r="H47" i="35"/>
  <c r="I47" i="35"/>
  <c r="H46" i="35"/>
  <c r="I46" i="35"/>
  <c r="H45" i="35"/>
  <c r="I45" i="35"/>
  <c r="H44" i="35"/>
  <c r="I44" i="35"/>
  <c r="H43" i="35"/>
  <c r="I43" i="35"/>
  <c r="I40" i="35"/>
  <c r="H39" i="35"/>
  <c r="I39" i="35"/>
  <c r="H38" i="35"/>
  <c r="I38" i="35"/>
  <c r="H37" i="35"/>
  <c r="I37" i="35"/>
  <c r="H36" i="35"/>
  <c r="I36" i="35"/>
  <c r="H35" i="35"/>
  <c r="I35" i="35"/>
  <c r="H34" i="35"/>
  <c r="I34" i="35"/>
  <c r="H33" i="35"/>
  <c r="I33" i="35"/>
  <c r="H32" i="35"/>
  <c r="I32" i="35"/>
  <c r="H31" i="35"/>
  <c r="I31" i="35"/>
  <c r="H30" i="35"/>
  <c r="I30" i="35"/>
  <c r="H29" i="35"/>
  <c r="I29" i="35"/>
  <c r="H28" i="35"/>
  <c r="I28" i="35"/>
  <c r="H27" i="35"/>
  <c r="I27" i="35"/>
  <c r="I24" i="35"/>
  <c r="H23" i="35"/>
  <c r="I23" i="35"/>
  <c r="H22" i="35"/>
  <c r="I22" i="35"/>
  <c r="H21" i="35"/>
  <c r="I21" i="35"/>
  <c r="H20" i="35"/>
  <c r="I20" i="35"/>
  <c r="H19" i="35"/>
  <c r="I19" i="35"/>
  <c r="H18" i="35"/>
  <c r="I18" i="35"/>
  <c r="H17" i="35"/>
  <c r="I17" i="35"/>
  <c r="H14" i="35"/>
  <c r="I14" i="35"/>
  <c r="E10" i="35"/>
  <c r="F10" i="35"/>
  <c r="E9" i="35"/>
  <c r="F9" i="35"/>
  <c r="E8" i="35"/>
  <c r="F8" i="35"/>
  <c r="E7" i="35"/>
  <c r="F7" i="35"/>
  <c r="E6" i="35"/>
  <c r="F6" i="35"/>
  <c r="E5" i="35"/>
  <c r="F5" i="35"/>
  <c r="C139" i="34"/>
  <c r="C138" i="34"/>
  <c r="C137" i="34"/>
  <c r="C136" i="34"/>
  <c r="C135" i="34"/>
  <c r="C134" i="34"/>
  <c r="C133" i="34"/>
  <c r="C132" i="34"/>
  <c r="C131" i="34"/>
  <c r="C130" i="34"/>
  <c r="I119" i="34"/>
  <c r="H118" i="34"/>
  <c r="I118" i="34"/>
  <c r="H117" i="34"/>
  <c r="I117" i="34"/>
  <c r="H116" i="34"/>
  <c r="I116" i="34"/>
  <c r="H115" i="34"/>
  <c r="I115" i="34"/>
  <c r="H114" i="34"/>
  <c r="I114" i="34"/>
  <c r="H113" i="34"/>
  <c r="I113" i="34"/>
  <c r="I110" i="34"/>
  <c r="H109" i="34"/>
  <c r="I109" i="34"/>
  <c r="H108" i="34"/>
  <c r="I108" i="34"/>
  <c r="H107" i="34"/>
  <c r="I107" i="34"/>
  <c r="H106" i="34"/>
  <c r="I106" i="34"/>
  <c r="H105" i="34"/>
  <c r="I105" i="34"/>
  <c r="H104" i="34"/>
  <c r="I104" i="34"/>
  <c r="H103" i="34"/>
  <c r="I103" i="34"/>
  <c r="H102" i="34"/>
  <c r="I102" i="34"/>
  <c r="H101" i="34"/>
  <c r="I101" i="34"/>
  <c r="H100" i="34"/>
  <c r="I100" i="34"/>
  <c r="I97" i="34"/>
  <c r="H96" i="34"/>
  <c r="I96" i="34"/>
  <c r="H95" i="34"/>
  <c r="I95" i="34"/>
  <c r="H94" i="34"/>
  <c r="I94" i="34"/>
  <c r="H93" i="34"/>
  <c r="I93" i="34"/>
  <c r="H92" i="34"/>
  <c r="I92" i="34"/>
  <c r="I89" i="34"/>
  <c r="I88" i="34"/>
  <c r="H87" i="34"/>
  <c r="I87" i="34"/>
  <c r="H86" i="34"/>
  <c r="I86" i="34"/>
  <c r="H85" i="34"/>
  <c r="I85" i="34"/>
  <c r="H84" i="34"/>
  <c r="I84" i="34"/>
  <c r="H83" i="34"/>
  <c r="I83" i="34"/>
  <c r="H82" i="34"/>
  <c r="I82" i="34"/>
  <c r="H81" i="34"/>
  <c r="I81" i="34"/>
  <c r="I78" i="34"/>
  <c r="H77" i="34"/>
  <c r="I77" i="34"/>
  <c r="H76" i="34"/>
  <c r="I76" i="34"/>
  <c r="H75" i="34"/>
  <c r="I75" i="34"/>
  <c r="H74" i="34"/>
  <c r="I74" i="34"/>
  <c r="H73" i="34"/>
  <c r="I73" i="34"/>
  <c r="H72" i="34"/>
  <c r="I72" i="34"/>
  <c r="H71" i="34"/>
  <c r="I71" i="34"/>
  <c r="H70" i="34"/>
  <c r="I70" i="34"/>
  <c r="H69" i="34"/>
  <c r="I69" i="34"/>
  <c r="I66" i="34"/>
  <c r="H65" i="34"/>
  <c r="I65" i="34"/>
  <c r="H64" i="34"/>
  <c r="I64" i="34"/>
  <c r="H63" i="34"/>
  <c r="I63" i="34"/>
  <c r="H62" i="34"/>
  <c r="I62" i="34"/>
  <c r="H61" i="34"/>
  <c r="I61" i="34"/>
  <c r="H60" i="34"/>
  <c r="I60" i="34"/>
  <c r="H59" i="34"/>
  <c r="I59" i="34"/>
  <c r="H58" i="34"/>
  <c r="I58" i="34"/>
  <c r="H57" i="34"/>
  <c r="I57" i="34"/>
  <c r="H56" i="34"/>
  <c r="I56" i="34"/>
  <c r="H55" i="34"/>
  <c r="I55" i="34"/>
  <c r="H54" i="34"/>
  <c r="I54" i="34"/>
  <c r="I51" i="34"/>
  <c r="H50" i="34"/>
  <c r="I50" i="34"/>
  <c r="H49" i="34"/>
  <c r="I49" i="34"/>
  <c r="H48" i="34"/>
  <c r="I48" i="34"/>
  <c r="H47" i="34"/>
  <c r="I47" i="34"/>
  <c r="H46" i="34"/>
  <c r="I46" i="34"/>
  <c r="H45" i="34"/>
  <c r="I45" i="34"/>
  <c r="H44" i="34"/>
  <c r="I44" i="34"/>
  <c r="H43" i="34"/>
  <c r="I43" i="34"/>
  <c r="I40" i="34"/>
  <c r="H39" i="34"/>
  <c r="I39" i="34"/>
  <c r="H38" i="34"/>
  <c r="I38" i="34"/>
  <c r="H37" i="34"/>
  <c r="I37" i="34"/>
  <c r="H36" i="34"/>
  <c r="I36" i="34"/>
  <c r="H35" i="34"/>
  <c r="I35" i="34"/>
  <c r="H34" i="34"/>
  <c r="I34" i="34"/>
  <c r="H33" i="34"/>
  <c r="I33" i="34"/>
  <c r="H32" i="34"/>
  <c r="I32" i="34"/>
  <c r="H31" i="34"/>
  <c r="I31" i="34"/>
  <c r="H30" i="34"/>
  <c r="I30" i="34"/>
  <c r="H29" i="34"/>
  <c r="I29" i="34"/>
  <c r="H28" i="34"/>
  <c r="I28" i="34"/>
  <c r="H27" i="34"/>
  <c r="I27" i="34"/>
  <c r="I24" i="34"/>
  <c r="H23" i="34"/>
  <c r="I23" i="34"/>
  <c r="H22" i="34"/>
  <c r="I22" i="34"/>
  <c r="H21" i="34"/>
  <c r="I21" i="34"/>
  <c r="H20" i="34"/>
  <c r="I20" i="34"/>
  <c r="H19" i="34"/>
  <c r="I19" i="34"/>
  <c r="H18" i="34"/>
  <c r="I18" i="34"/>
  <c r="H17" i="34"/>
  <c r="I17" i="34"/>
  <c r="H14" i="34"/>
  <c r="I14" i="34"/>
  <c r="E10" i="34"/>
  <c r="F10" i="34"/>
  <c r="E9" i="34"/>
  <c r="F9" i="34"/>
  <c r="E8" i="34"/>
  <c r="F8" i="34"/>
  <c r="E7" i="34"/>
  <c r="F7" i="34"/>
  <c r="E6" i="34"/>
  <c r="F6" i="34"/>
  <c r="E5" i="34"/>
  <c r="F5" i="34"/>
  <c r="C139" i="33"/>
  <c r="C138" i="33"/>
  <c r="C137" i="33"/>
  <c r="C136" i="33"/>
  <c r="C135" i="33"/>
  <c r="C134" i="33"/>
  <c r="C133" i="33"/>
  <c r="C132" i="33"/>
  <c r="C131" i="33"/>
  <c r="C130" i="33"/>
  <c r="I119" i="33"/>
  <c r="H118" i="33"/>
  <c r="I118" i="33"/>
  <c r="H117" i="33"/>
  <c r="I117" i="33"/>
  <c r="H116" i="33"/>
  <c r="I116" i="33"/>
  <c r="H115" i="33"/>
  <c r="I115" i="33"/>
  <c r="H114" i="33"/>
  <c r="I114" i="33"/>
  <c r="H113" i="33"/>
  <c r="I113" i="33"/>
  <c r="I110" i="33"/>
  <c r="H109" i="33"/>
  <c r="I109" i="33"/>
  <c r="H108" i="33"/>
  <c r="I108" i="33"/>
  <c r="H107" i="33"/>
  <c r="I107" i="33"/>
  <c r="H106" i="33"/>
  <c r="I106" i="33"/>
  <c r="H105" i="33"/>
  <c r="I105" i="33"/>
  <c r="H104" i="33"/>
  <c r="I104" i="33"/>
  <c r="H103" i="33"/>
  <c r="I103" i="33"/>
  <c r="H102" i="33"/>
  <c r="I102" i="33"/>
  <c r="H101" i="33"/>
  <c r="I101" i="33"/>
  <c r="H100" i="33"/>
  <c r="I100" i="33"/>
  <c r="I97" i="33"/>
  <c r="H96" i="33"/>
  <c r="I96" i="33"/>
  <c r="H95" i="33"/>
  <c r="I95" i="33"/>
  <c r="H94" i="33"/>
  <c r="I94" i="33"/>
  <c r="H93" i="33"/>
  <c r="I93" i="33"/>
  <c r="H92" i="33"/>
  <c r="I92" i="33"/>
  <c r="I89" i="33"/>
  <c r="I88" i="33"/>
  <c r="H87" i="33"/>
  <c r="I87" i="33"/>
  <c r="H86" i="33"/>
  <c r="I86" i="33"/>
  <c r="H85" i="33"/>
  <c r="I85" i="33"/>
  <c r="H84" i="33"/>
  <c r="I84" i="33"/>
  <c r="H83" i="33"/>
  <c r="I83" i="33"/>
  <c r="H82" i="33"/>
  <c r="I82" i="33"/>
  <c r="H81" i="33"/>
  <c r="I81" i="33"/>
  <c r="I78" i="33"/>
  <c r="H77" i="33"/>
  <c r="I77" i="33"/>
  <c r="H76" i="33"/>
  <c r="I76" i="33"/>
  <c r="H75" i="33"/>
  <c r="I75" i="33"/>
  <c r="H74" i="33"/>
  <c r="I74" i="33"/>
  <c r="H73" i="33"/>
  <c r="I73" i="33"/>
  <c r="H72" i="33"/>
  <c r="I72" i="33"/>
  <c r="H71" i="33"/>
  <c r="I71" i="33"/>
  <c r="H70" i="33"/>
  <c r="I70" i="33"/>
  <c r="H69" i="33"/>
  <c r="I69" i="33"/>
  <c r="I66" i="33"/>
  <c r="H65" i="33"/>
  <c r="I65" i="33"/>
  <c r="H64" i="33"/>
  <c r="I64" i="33"/>
  <c r="H63" i="33"/>
  <c r="I63" i="33"/>
  <c r="H62" i="33"/>
  <c r="I62" i="33"/>
  <c r="H61" i="33"/>
  <c r="I61" i="33"/>
  <c r="H60" i="33"/>
  <c r="I60" i="33"/>
  <c r="H59" i="33"/>
  <c r="I59" i="33"/>
  <c r="H58" i="33"/>
  <c r="I58" i="33"/>
  <c r="H57" i="33"/>
  <c r="I57" i="33"/>
  <c r="H56" i="33"/>
  <c r="I56" i="33"/>
  <c r="H55" i="33"/>
  <c r="I55" i="33"/>
  <c r="H54" i="33"/>
  <c r="I54" i="33"/>
  <c r="I51" i="33"/>
  <c r="H50" i="33"/>
  <c r="I50" i="33"/>
  <c r="H49" i="33"/>
  <c r="I49" i="33"/>
  <c r="H48" i="33"/>
  <c r="I48" i="33"/>
  <c r="H47" i="33"/>
  <c r="I47" i="33"/>
  <c r="H46" i="33"/>
  <c r="I46" i="33"/>
  <c r="H45" i="33"/>
  <c r="I45" i="33"/>
  <c r="H44" i="33"/>
  <c r="I44" i="33"/>
  <c r="H43" i="33"/>
  <c r="I43" i="33"/>
  <c r="I40" i="33"/>
  <c r="H39" i="33"/>
  <c r="I39" i="33"/>
  <c r="H38" i="33"/>
  <c r="I38" i="33"/>
  <c r="H37" i="33"/>
  <c r="I37" i="33"/>
  <c r="H36" i="33"/>
  <c r="I36" i="33"/>
  <c r="H35" i="33"/>
  <c r="I35" i="33"/>
  <c r="H34" i="33"/>
  <c r="I34" i="33"/>
  <c r="H33" i="33"/>
  <c r="I33" i="33"/>
  <c r="H32" i="33"/>
  <c r="I32" i="33"/>
  <c r="H31" i="33"/>
  <c r="I31" i="33"/>
  <c r="H30" i="33"/>
  <c r="I30" i="33"/>
  <c r="H29" i="33"/>
  <c r="I29" i="33"/>
  <c r="H28" i="33"/>
  <c r="I28" i="33"/>
  <c r="H27" i="33"/>
  <c r="I27" i="33"/>
  <c r="I24" i="33"/>
  <c r="H23" i="33"/>
  <c r="I23" i="33"/>
  <c r="H22" i="33"/>
  <c r="I22" i="33"/>
  <c r="H21" i="33"/>
  <c r="I21" i="33"/>
  <c r="H20" i="33"/>
  <c r="I20" i="33"/>
  <c r="H19" i="33"/>
  <c r="I19" i="33"/>
  <c r="H18" i="33"/>
  <c r="I18" i="33"/>
  <c r="H17" i="33"/>
  <c r="I17" i="33"/>
  <c r="H14" i="33"/>
  <c r="I14" i="33"/>
  <c r="E10" i="33"/>
  <c r="F10" i="33"/>
  <c r="E9" i="33"/>
  <c r="F9" i="33"/>
  <c r="E8" i="33"/>
  <c r="F8" i="33"/>
  <c r="E7" i="33"/>
  <c r="F7" i="33"/>
  <c r="E6" i="33"/>
  <c r="F6" i="33"/>
  <c r="E5" i="33"/>
  <c r="F5" i="33"/>
  <c r="C139" i="32"/>
  <c r="C138" i="32"/>
  <c r="C137" i="32"/>
  <c r="C136" i="32"/>
  <c r="C135" i="32"/>
  <c r="C134" i="32"/>
  <c r="C133" i="32"/>
  <c r="C132" i="32"/>
  <c r="C131" i="32"/>
  <c r="C130" i="32"/>
  <c r="I119" i="32"/>
  <c r="H118" i="32"/>
  <c r="I118" i="32"/>
  <c r="H117" i="32"/>
  <c r="I117" i="32"/>
  <c r="H116" i="32"/>
  <c r="I116" i="32"/>
  <c r="H115" i="32"/>
  <c r="I115" i="32"/>
  <c r="H114" i="32"/>
  <c r="I114" i="32"/>
  <c r="H113" i="32"/>
  <c r="I113" i="32"/>
  <c r="I110" i="32"/>
  <c r="H109" i="32"/>
  <c r="I109" i="32"/>
  <c r="H108" i="32"/>
  <c r="I108" i="32"/>
  <c r="H107" i="32"/>
  <c r="I107" i="32"/>
  <c r="H106" i="32"/>
  <c r="I106" i="32"/>
  <c r="H105" i="32"/>
  <c r="I105" i="32"/>
  <c r="H104" i="32"/>
  <c r="I104" i="32"/>
  <c r="H103" i="32"/>
  <c r="I103" i="32"/>
  <c r="H102" i="32"/>
  <c r="I102" i="32"/>
  <c r="H101" i="32"/>
  <c r="I101" i="32"/>
  <c r="H100" i="32"/>
  <c r="I100" i="32"/>
  <c r="I97" i="32"/>
  <c r="H96" i="32"/>
  <c r="I96" i="32"/>
  <c r="H95" i="32"/>
  <c r="I95" i="32"/>
  <c r="H94" i="32"/>
  <c r="I94" i="32"/>
  <c r="H93" i="32"/>
  <c r="I93" i="32"/>
  <c r="H92" i="32"/>
  <c r="I92" i="32"/>
  <c r="I89" i="32"/>
  <c r="I88" i="32"/>
  <c r="H87" i="32"/>
  <c r="I87" i="32"/>
  <c r="H86" i="32"/>
  <c r="I86" i="32"/>
  <c r="H85" i="32"/>
  <c r="I85" i="32"/>
  <c r="H84" i="32"/>
  <c r="I84" i="32"/>
  <c r="H83" i="32"/>
  <c r="I83" i="32"/>
  <c r="H82" i="32"/>
  <c r="I82" i="32"/>
  <c r="H81" i="32"/>
  <c r="I81" i="32"/>
  <c r="I78" i="32"/>
  <c r="H77" i="32"/>
  <c r="I77" i="32"/>
  <c r="H76" i="32"/>
  <c r="I76" i="32"/>
  <c r="H75" i="32"/>
  <c r="I75" i="32"/>
  <c r="H74" i="32"/>
  <c r="I74" i="32"/>
  <c r="H73" i="32"/>
  <c r="I73" i="32"/>
  <c r="H72" i="32"/>
  <c r="I72" i="32"/>
  <c r="H71" i="32"/>
  <c r="I71" i="32"/>
  <c r="H70" i="32"/>
  <c r="I70" i="32"/>
  <c r="H69" i="32"/>
  <c r="I69" i="32"/>
  <c r="I66" i="32"/>
  <c r="H65" i="32"/>
  <c r="I65" i="32"/>
  <c r="H64" i="32"/>
  <c r="I64" i="32"/>
  <c r="H63" i="32"/>
  <c r="I63" i="32"/>
  <c r="H62" i="32"/>
  <c r="I62" i="32"/>
  <c r="H61" i="32"/>
  <c r="I61" i="32"/>
  <c r="H60" i="32"/>
  <c r="I60" i="32"/>
  <c r="H59" i="32"/>
  <c r="I59" i="32"/>
  <c r="H58" i="32"/>
  <c r="I58" i="32"/>
  <c r="H57" i="32"/>
  <c r="I57" i="32"/>
  <c r="H56" i="32"/>
  <c r="I56" i="32"/>
  <c r="H55" i="32"/>
  <c r="I55" i="32"/>
  <c r="H54" i="32"/>
  <c r="I54" i="32"/>
  <c r="I51" i="32"/>
  <c r="H50" i="32"/>
  <c r="I50" i="32"/>
  <c r="H49" i="32"/>
  <c r="I49" i="32"/>
  <c r="H48" i="32"/>
  <c r="I48" i="32"/>
  <c r="H47" i="32"/>
  <c r="I47" i="32"/>
  <c r="H46" i="32"/>
  <c r="I46" i="32"/>
  <c r="H45" i="32"/>
  <c r="I45" i="32"/>
  <c r="H44" i="32"/>
  <c r="I44" i="32"/>
  <c r="H43" i="32"/>
  <c r="I43" i="32"/>
  <c r="I40" i="32"/>
  <c r="H39" i="32"/>
  <c r="I39" i="32"/>
  <c r="H38" i="32"/>
  <c r="I38" i="32"/>
  <c r="H37" i="32"/>
  <c r="I37" i="32"/>
  <c r="H36" i="32"/>
  <c r="I36" i="32"/>
  <c r="H35" i="32"/>
  <c r="I35" i="32"/>
  <c r="H34" i="32"/>
  <c r="I34" i="32"/>
  <c r="H33" i="32"/>
  <c r="I33" i="32"/>
  <c r="H32" i="32"/>
  <c r="I32" i="32"/>
  <c r="H31" i="32"/>
  <c r="I31" i="32"/>
  <c r="H30" i="32"/>
  <c r="I30" i="32"/>
  <c r="H29" i="32"/>
  <c r="I29" i="32"/>
  <c r="H28" i="32"/>
  <c r="I28" i="32"/>
  <c r="H27" i="32"/>
  <c r="I27" i="32"/>
  <c r="I24" i="32"/>
  <c r="H23" i="32"/>
  <c r="I23" i="32"/>
  <c r="H22" i="32"/>
  <c r="I22" i="32"/>
  <c r="H21" i="32"/>
  <c r="I21" i="32"/>
  <c r="H20" i="32"/>
  <c r="I20" i="32"/>
  <c r="H19" i="32"/>
  <c r="I19" i="32"/>
  <c r="H18" i="32"/>
  <c r="I18" i="32"/>
  <c r="H17" i="32"/>
  <c r="I17" i="32"/>
  <c r="H14" i="32"/>
  <c r="I14" i="32"/>
  <c r="E10" i="32"/>
  <c r="F10" i="32"/>
  <c r="E9" i="32"/>
  <c r="F9" i="32"/>
  <c r="E8" i="32"/>
  <c r="F8" i="32"/>
  <c r="E7" i="32"/>
  <c r="F7" i="32"/>
  <c r="E6" i="32"/>
  <c r="F6" i="32"/>
  <c r="E5" i="32"/>
  <c r="F5" i="32"/>
  <c r="C139" i="31"/>
  <c r="C138" i="31"/>
  <c r="C137" i="31"/>
  <c r="C136" i="31"/>
  <c r="C135" i="31"/>
  <c r="C134" i="31"/>
  <c r="C133" i="31"/>
  <c r="C132" i="31"/>
  <c r="C131" i="31"/>
  <c r="C130" i="31"/>
  <c r="I119" i="31"/>
  <c r="H118" i="31"/>
  <c r="I118" i="31"/>
  <c r="I117" i="31"/>
  <c r="H116" i="31"/>
  <c r="I116" i="31"/>
  <c r="H115" i="31"/>
  <c r="I115" i="31"/>
  <c r="H114" i="31"/>
  <c r="I114" i="31"/>
  <c r="H113" i="31"/>
  <c r="I113" i="31"/>
  <c r="I110" i="31"/>
  <c r="H109" i="31"/>
  <c r="I109" i="31"/>
  <c r="I108" i="31"/>
  <c r="H107" i="31"/>
  <c r="I107" i="31"/>
  <c r="H106" i="31"/>
  <c r="I106" i="31"/>
  <c r="H105" i="31"/>
  <c r="I105" i="31"/>
  <c r="H104" i="31"/>
  <c r="I104" i="31"/>
  <c r="H103" i="31"/>
  <c r="I103" i="31"/>
  <c r="H102" i="31"/>
  <c r="I102" i="31"/>
  <c r="H101" i="31"/>
  <c r="I101" i="31"/>
  <c r="H100" i="31"/>
  <c r="I100" i="31"/>
  <c r="I97" i="31"/>
  <c r="H96" i="31"/>
  <c r="I96" i="31"/>
  <c r="I95" i="31"/>
  <c r="H94" i="31"/>
  <c r="I94" i="31"/>
  <c r="H93" i="31"/>
  <c r="I93" i="31"/>
  <c r="H92" i="31"/>
  <c r="I92" i="31"/>
  <c r="I89" i="31"/>
  <c r="I88" i="31"/>
  <c r="I87" i="31"/>
  <c r="H86" i="31"/>
  <c r="I86" i="31"/>
  <c r="H85" i="31"/>
  <c r="I85" i="31"/>
  <c r="H84" i="31"/>
  <c r="I84" i="31"/>
  <c r="H83" i="31"/>
  <c r="I83" i="31"/>
  <c r="H82" i="31"/>
  <c r="I82" i="31"/>
  <c r="H81" i="31"/>
  <c r="I81" i="31"/>
  <c r="I78" i="31"/>
  <c r="H77" i="31"/>
  <c r="I77" i="31"/>
  <c r="I76" i="31"/>
  <c r="H75" i="31"/>
  <c r="I75" i="31"/>
  <c r="H74" i="31"/>
  <c r="I74" i="31"/>
  <c r="H73" i="31"/>
  <c r="I73" i="31"/>
  <c r="H72" i="31"/>
  <c r="I72" i="31"/>
  <c r="H71" i="31"/>
  <c r="I71" i="31"/>
  <c r="H70" i="31"/>
  <c r="I70" i="31"/>
  <c r="H69" i="31"/>
  <c r="I69" i="31"/>
  <c r="I66" i="31"/>
  <c r="H65" i="31"/>
  <c r="I65" i="31"/>
  <c r="I64" i="31"/>
  <c r="H63" i="31"/>
  <c r="I63" i="31"/>
  <c r="H62" i="31"/>
  <c r="I62" i="31"/>
  <c r="H61" i="31"/>
  <c r="I61" i="31"/>
  <c r="H60" i="31"/>
  <c r="I60" i="31"/>
  <c r="H59" i="31"/>
  <c r="I59" i="31"/>
  <c r="H58" i="31"/>
  <c r="I58" i="31"/>
  <c r="H57" i="31"/>
  <c r="I57" i="31"/>
  <c r="H56" i="31"/>
  <c r="I56" i="31"/>
  <c r="H55" i="31"/>
  <c r="I55" i="31"/>
  <c r="H54" i="31"/>
  <c r="I54" i="31"/>
  <c r="I51" i="31"/>
  <c r="H50" i="31"/>
  <c r="I50" i="31"/>
  <c r="I49" i="31"/>
  <c r="H48" i="31"/>
  <c r="I48" i="31"/>
  <c r="H47" i="31"/>
  <c r="I47" i="31"/>
  <c r="H46" i="31"/>
  <c r="I46" i="31"/>
  <c r="H45" i="31"/>
  <c r="I45" i="31"/>
  <c r="H44" i="31"/>
  <c r="I44" i="31"/>
  <c r="H43" i="31"/>
  <c r="I43" i="31"/>
  <c r="I40" i="31"/>
  <c r="H39" i="31"/>
  <c r="I39" i="31"/>
  <c r="I38" i="31"/>
  <c r="H37" i="31"/>
  <c r="I37" i="31"/>
  <c r="H36" i="31"/>
  <c r="I36" i="31"/>
  <c r="H35" i="31"/>
  <c r="I35" i="31"/>
  <c r="H34" i="31"/>
  <c r="I34" i="31"/>
  <c r="H33" i="31"/>
  <c r="I33" i="31"/>
  <c r="H32" i="31"/>
  <c r="I32" i="31"/>
  <c r="H31" i="31"/>
  <c r="I31" i="31"/>
  <c r="H30" i="31"/>
  <c r="I30" i="31"/>
  <c r="H29" i="31"/>
  <c r="I29" i="31"/>
  <c r="H28" i="31"/>
  <c r="I28" i="31"/>
  <c r="H27" i="31"/>
  <c r="I27" i="31"/>
  <c r="I24" i="31"/>
  <c r="H23" i="31"/>
  <c r="I23" i="31"/>
  <c r="I22" i="31"/>
  <c r="H21" i="31"/>
  <c r="I21" i="31"/>
  <c r="H20" i="31"/>
  <c r="I20" i="31"/>
  <c r="H19" i="31"/>
  <c r="I19" i="31"/>
  <c r="H18" i="31"/>
  <c r="I18" i="31"/>
  <c r="H17" i="31"/>
  <c r="I17" i="31"/>
  <c r="H14" i="31"/>
  <c r="I14" i="31"/>
  <c r="E10" i="31"/>
  <c r="F10" i="31"/>
  <c r="F9" i="31"/>
  <c r="E8" i="31"/>
  <c r="F8" i="31"/>
  <c r="E7" i="31"/>
  <c r="F7" i="31"/>
  <c r="E6" i="31"/>
  <c r="F6" i="31"/>
  <c r="E5" i="31"/>
  <c r="F5" i="31"/>
  <c r="C119" i="30"/>
  <c r="D119" i="30"/>
  <c r="E119" i="30"/>
  <c r="F119" i="30"/>
  <c r="G119" i="30"/>
  <c r="H119" i="30"/>
  <c r="C139" i="30"/>
  <c r="C110" i="30"/>
  <c r="D110" i="30"/>
  <c r="E110" i="30"/>
  <c r="F110" i="30"/>
  <c r="G110" i="30"/>
  <c r="H110" i="30"/>
  <c r="C138" i="30"/>
  <c r="C97" i="30"/>
  <c r="D97" i="30"/>
  <c r="E97" i="30"/>
  <c r="F97" i="30"/>
  <c r="G97" i="30"/>
  <c r="H97" i="30"/>
  <c r="C137" i="30"/>
  <c r="C89" i="30"/>
  <c r="D89" i="30"/>
  <c r="E89" i="30"/>
  <c r="F89" i="30"/>
  <c r="G89" i="30"/>
  <c r="H89" i="30"/>
  <c r="C136" i="30"/>
  <c r="C78" i="30"/>
  <c r="D78" i="30"/>
  <c r="E78" i="30"/>
  <c r="F78" i="30"/>
  <c r="G78" i="30"/>
  <c r="H78" i="30"/>
  <c r="C135" i="30"/>
  <c r="C66" i="30"/>
  <c r="D66" i="30"/>
  <c r="E66" i="30"/>
  <c r="F66" i="30"/>
  <c r="G66" i="30"/>
  <c r="H66" i="30"/>
  <c r="C134" i="30"/>
  <c r="C51" i="30"/>
  <c r="D51" i="30"/>
  <c r="E51" i="30"/>
  <c r="F51" i="30"/>
  <c r="G51" i="30"/>
  <c r="H51" i="30"/>
  <c r="C133" i="30"/>
  <c r="C40" i="30"/>
  <c r="E40" i="30"/>
  <c r="F40" i="30"/>
  <c r="G40" i="30"/>
  <c r="C132" i="30"/>
  <c r="E24" i="30"/>
  <c r="F24" i="30"/>
  <c r="G24" i="30"/>
  <c r="C131" i="30"/>
  <c r="C11" i="30"/>
  <c r="D11" i="30"/>
  <c r="E11" i="30"/>
  <c r="C130" i="30"/>
  <c r="C123" i="30"/>
  <c r="I119" i="30"/>
  <c r="H118" i="30"/>
  <c r="I118" i="30"/>
  <c r="H117" i="30"/>
  <c r="I117" i="30"/>
  <c r="H116" i="30"/>
  <c r="I116" i="30"/>
  <c r="H115" i="30"/>
  <c r="I115" i="30"/>
  <c r="H114" i="30"/>
  <c r="I114" i="30"/>
  <c r="H113" i="30"/>
  <c r="I113" i="30"/>
  <c r="I110" i="30"/>
  <c r="H109" i="30"/>
  <c r="I109" i="30"/>
  <c r="H108" i="30"/>
  <c r="I108" i="30"/>
  <c r="H107" i="30"/>
  <c r="I107" i="30"/>
  <c r="H106" i="30"/>
  <c r="I106" i="30"/>
  <c r="H105" i="30"/>
  <c r="I105" i="30"/>
  <c r="H104" i="30"/>
  <c r="I104" i="30"/>
  <c r="H103" i="30"/>
  <c r="I103" i="30"/>
  <c r="H102" i="30"/>
  <c r="I102" i="30"/>
  <c r="H101" i="30"/>
  <c r="I101" i="30"/>
  <c r="H100" i="30"/>
  <c r="I100" i="30"/>
  <c r="I97" i="30"/>
  <c r="H96" i="30"/>
  <c r="I96" i="30"/>
  <c r="H95" i="30"/>
  <c r="I95" i="30"/>
  <c r="H94" i="30"/>
  <c r="I94" i="30"/>
  <c r="H93" i="30"/>
  <c r="I93" i="30"/>
  <c r="H92" i="30"/>
  <c r="I92" i="30"/>
  <c r="I89" i="30"/>
  <c r="I88" i="30"/>
  <c r="H87" i="30"/>
  <c r="I87" i="30"/>
  <c r="H86" i="30"/>
  <c r="I86" i="30"/>
  <c r="H85" i="30"/>
  <c r="I85" i="30"/>
  <c r="H84" i="30"/>
  <c r="I84" i="30"/>
  <c r="H83" i="30"/>
  <c r="I83" i="30"/>
  <c r="H82" i="30"/>
  <c r="I82" i="30"/>
  <c r="H81" i="30"/>
  <c r="I81" i="30"/>
  <c r="I78" i="30"/>
  <c r="H77" i="30"/>
  <c r="I77" i="30"/>
  <c r="H76" i="30"/>
  <c r="I76" i="30"/>
  <c r="H75" i="30"/>
  <c r="I75" i="30"/>
  <c r="H74" i="30"/>
  <c r="I74" i="30"/>
  <c r="H73" i="30"/>
  <c r="I73" i="30"/>
  <c r="H72" i="30"/>
  <c r="I72" i="30"/>
  <c r="H71" i="30"/>
  <c r="I71" i="30"/>
  <c r="H70" i="30"/>
  <c r="I70" i="30"/>
  <c r="H69" i="30"/>
  <c r="I69" i="30"/>
  <c r="I66" i="30"/>
  <c r="H65" i="30"/>
  <c r="I65" i="30"/>
  <c r="H64" i="30"/>
  <c r="I64" i="30"/>
  <c r="H63" i="30"/>
  <c r="I63" i="30"/>
  <c r="H62" i="30"/>
  <c r="I62" i="30"/>
  <c r="H61" i="30"/>
  <c r="I61" i="30"/>
  <c r="H60" i="30"/>
  <c r="I60" i="30"/>
  <c r="H59" i="30"/>
  <c r="I59" i="30"/>
  <c r="H58" i="30"/>
  <c r="I58" i="30"/>
  <c r="H57" i="30"/>
  <c r="I57" i="30"/>
  <c r="H56" i="30"/>
  <c r="I56" i="30"/>
  <c r="H55" i="30"/>
  <c r="I55" i="30"/>
  <c r="H54" i="30"/>
  <c r="I54" i="30"/>
  <c r="I51" i="30"/>
  <c r="H50" i="30"/>
  <c r="I50" i="30"/>
  <c r="H49" i="30"/>
  <c r="I49" i="30"/>
  <c r="H48" i="30"/>
  <c r="I48" i="30"/>
  <c r="H47" i="30"/>
  <c r="I47" i="30"/>
  <c r="H46" i="30"/>
  <c r="I46" i="30"/>
  <c r="H45" i="30"/>
  <c r="I45" i="30"/>
  <c r="H44" i="30"/>
  <c r="I44" i="30"/>
  <c r="H43" i="30"/>
  <c r="I43" i="30"/>
  <c r="I40" i="30"/>
  <c r="H39" i="30"/>
  <c r="I39" i="30"/>
  <c r="H38" i="30"/>
  <c r="I38" i="30"/>
  <c r="H37" i="30"/>
  <c r="I37" i="30"/>
  <c r="H36" i="30"/>
  <c r="I36" i="30"/>
  <c r="H35" i="30"/>
  <c r="I35" i="30"/>
  <c r="H34" i="30"/>
  <c r="I34" i="30"/>
  <c r="H33" i="30"/>
  <c r="I33" i="30"/>
  <c r="H32" i="30"/>
  <c r="I32" i="30"/>
  <c r="H31" i="30"/>
  <c r="I31" i="30"/>
  <c r="H30" i="30"/>
  <c r="I30" i="30"/>
  <c r="H29" i="30"/>
  <c r="I29" i="30"/>
  <c r="H28" i="30"/>
  <c r="I28" i="30"/>
  <c r="H27" i="30"/>
  <c r="I27" i="30"/>
  <c r="I24" i="30"/>
  <c r="H23" i="30"/>
  <c r="I23" i="30"/>
  <c r="H22" i="30"/>
  <c r="I22" i="30"/>
  <c r="H21" i="30"/>
  <c r="I21" i="30"/>
  <c r="H20" i="30"/>
  <c r="I20" i="30"/>
  <c r="H19" i="30"/>
  <c r="I19" i="30"/>
  <c r="H18" i="30"/>
  <c r="I18" i="30"/>
  <c r="H17" i="30"/>
  <c r="I17" i="30"/>
  <c r="H14" i="30"/>
  <c r="I14" i="30"/>
  <c r="E10" i="30"/>
  <c r="F10" i="30"/>
  <c r="E9" i="30"/>
  <c r="F9" i="30"/>
  <c r="E8" i="30"/>
  <c r="F8" i="30"/>
  <c r="E7" i="30"/>
  <c r="F7" i="30"/>
  <c r="E6" i="30"/>
  <c r="F6" i="30"/>
  <c r="E5" i="30"/>
  <c r="F5" i="30"/>
  <c r="D11" i="2"/>
  <c r="E6" i="2"/>
  <c r="F6" i="2"/>
  <c r="E7" i="2"/>
  <c r="F7" i="2"/>
  <c r="E8" i="2"/>
  <c r="F8" i="2"/>
  <c r="E9" i="2"/>
  <c r="F9" i="2"/>
  <c r="E10" i="2"/>
  <c r="F10" i="2"/>
  <c r="E5" i="2"/>
  <c r="F5" i="2"/>
  <c r="H43" i="2"/>
  <c r="C51" i="2"/>
  <c r="D51" i="2"/>
  <c r="E51" i="2"/>
  <c r="F51" i="2"/>
  <c r="G51" i="2"/>
  <c r="H51" i="2"/>
  <c r="I43" i="2"/>
  <c r="C97" i="2"/>
  <c r="D97" i="2"/>
  <c r="E97" i="2"/>
  <c r="F97" i="2"/>
  <c r="G97" i="2"/>
  <c r="H97" i="2"/>
  <c r="C24" i="2"/>
  <c r="E24" i="2"/>
  <c r="F24" i="2"/>
  <c r="G24" i="2"/>
  <c r="C66" i="2"/>
  <c r="D66" i="2"/>
  <c r="F66" i="2"/>
  <c r="G66" i="2"/>
  <c r="H113" i="2"/>
  <c r="C119" i="2"/>
  <c r="D119" i="2"/>
  <c r="E119" i="2"/>
  <c r="F119" i="2"/>
  <c r="G119" i="2"/>
  <c r="H114" i="2"/>
  <c r="H115" i="2"/>
  <c r="H116" i="2"/>
  <c r="H117" i="2"/>
  <c r="H118" i="2"/>
  <c r="E66" i="2"/>
  <c r="C40" i="2"/>
  <c r="D40" i="2"/>
  <c r="E40" i="2"/>
  <c r="F40" i="2"/>
  <c r="G40" i="2"/>
  <c r="C110" i="2"/>
  <c r="D110" i="2"/>
  <c r="E110" i="2"/>
  <c r="F110" i="2"/>
  <c r="G110" i="2"/>
  <c r="C89" i="2"/>
  <c r="D89" i="2"/>
  <c r="E89" i="2"/>
  <c r="F89" i="2"/>
  <c r="G89" i="2"/>
  <c r="C78" i="2"/>
  <c r="D78" i="2"/>
  <c r="E78" i="2"/>
  <c r="F78" i="2"/>
  <c r="G78" i="2"/>
  <c r="H22" i="2"/>
  <c r="H19" i="2"/>
  <c r="I19" i="2"/>
  <c r="I24" i="2"/>
  <c r="H109" i="2"/>
  <c r="H101" i="2"/>
  <c r="H102" i="2"/>
  <c r="H110" i="2"/>
  <c r="I102" i="2"/>
  <c r="H103" i="2"/>
  <c r="H104" i="2"/>
  <c r="H105" i="2"/>
  <c r="H106" i="2"/>
  <c r="I106" i="2"/>
  <c r="H107" i="2"/>
  <c r="H108" i="2"/>
  <c r="H100" i="2"/>
  <c r="H93" i="2"/>
  <c r="H94" i="2"/>
  <c r="H95" i="2"/>
  <c r="H96" i="2"/>
  <c r="H92" i="2"/>
  <c r="H82" i="2"/>
  <c r="H83" i="2"/>
  <c r="H84" i="2"/>
  <c r="H85" i="2"/>
  <c r="H86" i="2"/>
  <c r="H87" i="2"/>
  <c r="H81" i="2"/>
  <c r="H71" i="2"/>
  <c r="H70" i="2"/>
  <c r="H72" i="2"/>
  <c r="H73" i="2"/>
  <c r="H74" i="2"/>
  <c r="H75" i="2"/>
  <c r="H76" i="2"/>
  <c r="H77" i="2"/>
  <c r="H69" i="2"/>
  <c r="H65" i="2"/>
  <c r="H64" i="2"/>
  <c r="H63" i="2"/>
  <c r="H62" i="2"/>
  <c r="H61" i="2"/>
  <c r="H60" i="2"/>
  <c r="H59" i="2"/>
  <c r="H58" i="2"/>
  <c r="H57" i="2"/>
  <c r="H56" i="2"/>
  <c r="H55" i="2"/>
  <c r="H54" i="2"/>
  <c r="H47" i="2"/>
  <c r="H46" i="2"/>
  <c r="H45" i="2"/>
  <c r="H44" i="2"/>
  <c r="H48" i="2"/>
  <c r="H49" i="2"/>
  <c r="H50" i="2"/>
  <c r="H28" i="2"/>
  <c r="H40" i="2"/>
  <c r="I28" i="2"/>
  <c r="H29" i="2"/>
  <c r="H30" i="2"/>
  <c r="H31" i="2"/>
  <c r="H32" i="2"/>
  <c r="I32" i="2"/>
  <c r="H33" i="2"/>
  <c r="H34" i="2"/>
  <c r="H35" i="2"/>
  <c r="H36" i="2"/>
  <c r="H37" i="2"/>
  <c r="H38" i="2"/>
  <c r="H39" i="2"/>
  <c r="H27" i="2"/>
  <c r="H17" i="2"/>
  <c r="I17" i="2"/>
  <c r="H18" i="2"/>
  <c r="I18" i="2"/>
  <c r="H20" i="2"/>
  <c r="I20" i="2"/>
  <c r="H21" i="2"/>
  <c r="I21" i="2"/>
  <c r="I22" i="2"/>
  <c r="H23" i="2"/>
  <c r="I23" i="2"/>
  <c r="H14" i="2"/>
  <c r="I14" i="2"/>
  <c r="H89" i="2"/>
  <c r="I86" i="2"/>
  <c r="H78" i="2"/>
  <c r="I77" i="2"/>
  <c r="C131" i="2"/>
  <c r="C130" i="2"/>
  <c r="H119" i="2"/>
  <c r="I115" i="2"/>
  <c r="H66" i="2"/>
  <c r="I75" i="2"/>
  <c r="I108" i="2"/>
  <c r="I64" i="2"/>
  <c r="I66" i="2"/>
  <c r="I29" i="2"/>
  <c r="I27" i="2"/>
  <c r="I73" i="2"/>
  <c r="C138" i="2"/>
  <c r="I109" i="2"/>
  <c r="I101" i="2"/>
  <c r="I104" i="2"/>
  <c r="I103" i="2"/>
  <c r="I110" i="2"/>
  <c r="I107" i="2"/>
  <c r="I105" i="2"/>
  <c r="C136" i="2"/>
  <c r="I89" i="2"/>
  <c r="I87" i="2"/>
  <c r="I88" i="2"/>
  <c r="I83" i="2"/>
  <c r="I85" i="2"/>
  <c r="I117" i="2"/>
  <c r="I33" i="2"/>
  <c r="I84" i="2"/>
  <c r="I82" i="2"/>
  <c r="I100" i="2"/>
  <c r="I113" i="2"/>
  <c r="I118" i="2"/>
  <c r="I116" i="2"/>
  <c r="I119" i="2"/>
  <c r="I114" i="2"/>
  <c r="C139" i="2"/>
  <c r="I72" i="2"/>
  <c r="I76" i="2"/>
  <c r="I69" i="2"/>
  <c r="I78" i="2"/>
  <c r="C135" i="2"/>
  <c r="I71" i="2"/>
  <c r="I74" i="2"/>
  <c r="C132" i="2"/>
  <c r="I38" i="2"/>
  <c r="I40" i="2"/>
  <c r="I39" i="2"/>
  <c r="I34" i="2"/>
  <c r="I35" i="2"/>
  <c r="I30" i="2"/>
  <c r="I31" i="2"/>
  <c r="I37" i="2"/>
  <c r="I81" i="2"/>
  <c r="I70" i="2"/>
  <c r="I36" i="2"/>
  <c r="C137" i="2"/>
  <c r="I92" i="2"/>
  <c r="I94" i="2"/>
  <c r="I96" i="2"/>
  <c r="I97" i="2"/>
  <c r="I62" i="2"/>
  <c r="I61" i="2"/>
  <c r="I57" i="2"/>
  <c r="I65" i="2"/>
  <c r="I60" i="2"/>
  <c r="I55" i="2"/>
  <c r="C134" i="2"/>
  <c r="I95" i="2"/>
  <c r="I93" i="2"/>
  <c r="I58" i="2"/>
  <c r="I54" i="2"/>
  <c r="I59" i="2"/>
  <c r="I63" i="2"/>
  <c r="I56" i="2"/>
  <c r="I50" i="2"/>
  <c r="O17" i="28"/>
  <c r="O5" i="28"/>
  <c r="O7" i="28"/>
  <c r="O23" i="28"/>
  <c r="O21" i="28"/>
  <c r="I45" i="2"/>
  <c r="I51" i="2"/>
  <c r="C133" i="2"/>
  <c r="I47" i="2"/>
  <c r="I49" i="2"/>
  <c r="I46" i="2"/>
  <c r="O9" i="28"/>
  <c r="O13" i="28"/>
  <c r="O19" i="28"/>
  <c r="I44" i="2"/>
  <c r="I48" i="2"/>
  <c r="O15" i="28"/>
  <c r="O11" i="28"/>
</calcChain>
</file>

<file path=xl/sharedStrings.xml><?xml version="1.0" encoding="utf-8"?>
<sst xmlns="http://schemas.openxmlformats.org/spreadsheetml/2006/main" count="2369" uniqueCount="160">
  <si>
    <t>Janeiro</t>
  </si>
  <si>
    <t>Férias</t>
  </si>
  <si>
    <t>Outros</t>
  </si>
  <si>
    <t>HABITAÇÃO</t>
  </si>
  <si>
    <t>Aluguel/Prestação</t>
  </si>
  <si>
    <t>Condomínio</t>
  </si>
  <si>
    <t>IPTU</t>
  </si>
  <si>
    <t>Reformas/Consertos</t>
  </si>
  <si>
    <t>SAÚDE</t>
  </si>
  <si>
    <t>Dentista</t>
  </si>
  <si>
    <t>Medicamentos</t>
  </si>
  <si>
    <t>Prestação</t>
  </si>
  <si>
    <t>Combustível</t>
  </si>
  <si>
    <t>Lavagens</t>
  </si>
  <si>
    <t>Rendimentos</t>
  </si>
  <si>
    <t>Mecânico</t>
  </si>
  <si>
    <t>Gastos</t>
  </si>
  <si>
    <t>Multas</t>
  </si>
  <si>
    <t>Cabeleireiro</t>
  </si>
  <si>
    <t>Vestuário</t>
  </si>
  <si>
    <t>Lavanderia</t>
  </si>
  <si>
    <t>Academia</t>
  </si>
  <si>
    <t>Cursos</t>
  </si>
  <si>
    <t>LAZER</t>
  </si>
  <si>
    <t>Restaurantes</t>
  </si>
  <si>
    <t>Passagens</t>
  </si>
  <si>
    <t>Hotéis</t>
  </si>
  <si>
    <t>DEPENDENTES</t>
  </si>
  <si>
    <t>Escola/Faculdade</t>
  </si>
  <si>
    <t>Mesada</t>
  </si>
  <si>
    <t>RENDA FAMILIAR</t>
  </si>
  <si>
    <t>Salários</t>
  </si>
  <si>
    <t>Passeios/Férias</t>
  </si>
  <si>
    <t>Esportes/Uniformes</t>
  </si>
  <si>
    <t>Saúde/Medicamentos</t>
  </si>
  <si>
    <t>RESUMO PARA O GRÁFICO</t>
  </si>
  <si>
    <t>TOTAIS</t>
  </si>
  <si>
    <t>Luz</t>
  </si>
  <si>
    <t>Gás</t>
  </si>
  <si>
    <t xml:space="preserve"> </t>
  </si>
  <si>
    <t>Empregados</t>
  </si>
  <si>
    <t>Internet</t>
  </si>
  <si>
    <t>Supermercado/Feira/Açougue/Padaria</t>
  </si>
  <si>
    <t>Terapia</t>
  </si>
  <si>
    <t>Exames</t>
  </si>
  <si>
    <t>Ônibus/Metrô/Trem</t>
  </si>
  <si>
    <t>Táxi/Uber</t>
  </si>
  <si>
    <t>Pedágios</t>
  </si>
  <si>
    <t>IPVA/DPVAT/Licenciamento</t>
  </si>
  <si>
    <t>Estacionamentos</t>
  </si>
  <si>
    <t>Presentes</t>
  </si>
  <si>
    <t>Bares/Boates</t>
  </si>
  <si>
    <t>Cafés/Sorveterias</t>
  </si>
  <si>
    <t>Previdência privada</t>
  </si>
  <si>
    <t>Tesouro Direto</t>
  </si>
  <si>
    <t>EDUCAÇÃO</t>
  </si>
  <si>
    <t>Graduação</t>
  </si>
  <si>
    <t>Transporte</t>
  </si>
  <si>
    <t>Ração</t>
  </si>
  <si>
    <t>Veterinário</t>
  </si>
  <si>
    <t>Vacinas</t>
  </si>
  <si>
    <t>Subtotal</t>
  </si>
  <si>
    <t>ANIMAIS DE ESTIMAÇÃO</t>
  </si>
  <si>
    <t>TRANSPORTE</t>
  </si>
  <si>
    <t>DESPESAS PESSOAIS</t>
  </si>
  <si>
    <t>Dinheiro</t>
  </si>
  <si>
    <t>Total</t>
  </si>
  <si>
    <t>JANEIRO</t>
  </si>
  <si>
    <t>Débito/Transferência</t>
  </si>
  <si>
    <t>Depósito</t>
  </si>
  <si>
    <t>Empréstimos (pagos)</t>
  </si>
  <si>
    <t>FEVEREIRO</t>
  </si>
  <si>
    <t>DEZEMBRO</t>
  </si>
  <si>
    <t>NOVEMBRO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</si>
  <si>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</si>
  <si>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</si>
  <si>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</si>
  <si>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</si>
  <si>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</si>
  <si>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</si>
  <si>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</si>
  <si>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</si>
  <si>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LCI, LCA, CDB</t>
  </si>
  <si>
    <t>Ações</t>
  </si>
  <si>
    <t xml:space="preserve">Outros 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</si>
  <si>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</si>
  <si>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</si>
  <si>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</si>
  <si>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</si>
  <si>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</si>
  <si>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</si>
  <si>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</si>
  <si>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</si>
  <si>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</si>
  <si>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</si>
  <si>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</si>
  <si>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Não mexa na planilha consolidada do ano. Ela está disponível apenas para a visualização dos dados.</t>
  </si>
  <si>
    <t>Higiene pessoal e cosméticos</t>
  </si>
  <si>
    <t>Livrarias</t>
  </si>
  <si>
    <t>Não altere as células de cor cinza.</t>
  </si>
  <si>
    <t xml:space="preserve">                Planilha de Controle Financeiro</t>
  </si>
  <si>
    <t>Instruções e sugestões de utilização</t>
  </si>
  <si>
    <t>MAS ATENÇÃO: NÃO EXCLUA AS LINHAS COM OS NOMES DAS CATEGORIAS, APENAS RENOMEIE-AS.</t>
  </si>
  <si>
    <t>Saldo do mês</t>
  </si>
  <si>
    <t>Saldo acumulado no ano</t>
  </si>
  <si>
    <t>Doações</t>
  </si>
  <si>
    <t>Os números atuais da planilha são apenas exemplos. Coloque suas próprias informações para adaptá-la à sua vida.</t>
  </si>
  <si>
    <t>13º Salário</t>
  </si>
  <si>
    <t>Retirada de Aplicações</t>
  </si>
  <si>
    <t>Outros (Restituição de IR, Horas Extras, Comissões, Empréstimos, Bônus e Dividendos)</t>
  </si>
  <si>
    <t>%</t>
  </si>
  <si>
    <t xml:space="preserve">Outros meios (PayPal, Cheque, etc.) </t>
  </si>
  <si>
    <t>Investimentos/Serviços Financeiros</t>
  </si>
  <si>
    <t>Cartão Crédito 1</t>
  </si>
  <si>
    <t>Cartão Crédito 2</t>
  </si>
  <si>
    <t>Habitação</t>
  </si>
  <si>
    <t>*|Nome da Sua Família|*</t>
  </si>
  <si>
    <t>Telefones (Fixo e Celular)</t>
  </si>
  <si>
    <t>TV por Assinatura/Netflix</t>
  </si>
  <si>
    <t>Seguro Residencial</t>
  </si>
  <si>
    <t>Outros (Aparelhos Eletrônicos e Domésticos, Móveis, Jardim, etc)</t>
  </si>
  <si>
    <t>Saúde</t>
  </si>
  <si>
    <t>Plano de Saúde</t>
  </si>
  <si>
    <t>Consulta Médica</t>
  </si>
  <si>
    <t>Seguro de Vida</t>
  </si>
  <si>
    <t>Outros (Tratamento Estético)</t>
  </si>
  <si>
    <t>Seguro do Automóvel</t>
  </si>
  <si>
    <t>Outros (Financiamento, Consórcio)</t>
  </si>
  <si>
    <t>Despesas Pessoais</t>
  </si>
  <si>
    <t>Lazer</t>
  </si>
  <si>
    <t>Passeios (Cinema, Teatro, Shows)</t>
  </si>
  <si>
    <t>Outros (Mensalidade de Clube, Assinaturas, Revistas, Jornais, etc)</t>
  </si>
  <si>
    <t>FII</t>
  </si>
  <si>
    <t>Fundos de Investimento</t>
  </si>
  <si>
    <t xml:space="preserve">Tarifas Bancárias </t>
  </si>
  <si>
    <t>Exterior</t>
  </si>
  <si>
    <t>Educação</t>
  </si>
  <si>
    <t>Cursos de Idiomas</t>
  </si>
  <si>
    <t>Cursos de Especialização</t>
  </si>
  <si>
    <t>Pós-Graduação/MBA</t>
  </si>
  <si>
    <t>Dependentes</t>
  </si>
  <si>
    <t>Outros (Acessórios, Areia, Brinquedos)</t>
  </si>
  <si>
    <t>Pet Shop</t>
  </si>
  <si>
    <t>Outros (Ex. Pensão)</t>
  </si>
  <si>
    <t>Material Escolar</t>
  </si>
  <si>
    <t>Cursos Extras</t>
  </si>
  <si>
    <t>Animais de Estimação</t>
  </si>
  <si>
    <t>Renda Extra (Dividendos, Aluguel, etc)</t>
  </si>
  <si>
    <t>Renda Familiar</t>
  </si>
  <si>
    <t>Animais De Estimação</t>
  </si>
  <si>
    <t>INVESTIMENTOS</t>
  </si>
  <si>
    <t>Planilha de Controle Financeiro Mensal</t>
  </si>
  <si>
    <t>Saldo do Mês</t>
  </si>
  <si>
    <t>Salod Ac.</t>
  </si>
  <si>
    <r>
      <rPr>
        <b/>
        <u/>
        <sz val="14"/>
        <rFont val="Montserrat"/>
      </rPr>
      <t>Adapte.</t>
    </r>
    <r>
      <rPr>
        <b/>
        <sz val="14"/>
        <rFont val="Montserrat"/>
      </rPr>
      <t xml:space="preserve"> </t>
    </r>
    <r>
      <rPr>
        <sz val="14"/>
        <rFont val="Montserrat"/>
      </rPr>
      <t xml:space="preserve">Modifique as categorias (Habitação, Despesas Pessoais, Saúde, etc.) caso alguma delas não se aplique a você. </t>
    </r>
  </si>
  <si>
    <r>
      <rPr>
        <b/>
        <u/>
        <sz val="14"/>
        <rFont val="Montserrat"/>
      </rPr>
      <t>Acrescente</t>
    </r>
    <r>
      <rPr>
        <sz val="14"/>
        <rFont val="Montserrat"/>
      </rPr>
      <t xml:space="preserve"> subcategorias se houver necessidade. Basta selecionar uma linha e pressionar o botão direito do mouse para inserir uma nova linha. As fórmulas serão reajustadas automaticamente.</t>
    </r>
  </si>
  <si>
    <r>
      <rPr>
        <b/>
        <u/>
        <sz val="14"/>
        <rFont val="Montserrat"/>
      </rPr>
      <t>Exclua</t>
    </r>
    <r>
      <rPr>
        <sz val="14"/>
        <rFont val="Montserrat"/>
      </rPr>
      <t xml:space="preserve"> subcategorias que não tiverem relevância dentro de suas finanças. Por exemplo, se você não possui </t>
    </r>
    <r>
      <rPr>
        <b/>
        <sz val="14"/>
        <rFont val="Montserrat"/>
      </rPr>
      <t>TV por assinatura</t>
    </r>
    <r>
      <rPr>
        <sz val="14"/>
        <rFont val="Montserrat"/>
      </rPr>
      <t>, marque a linha toda na planilha e a exclua. As fórmulas serão reajustadas automaticamente.</t>
    </r>
  </si>
  <si>
    <r>
      <rPr>
        <b/>
        <u/>
        <sz val="14"/>
        <rFont val="Montserrat"/>
      </rPr>
      <t>Use</t>
    </r>
    <r>
      <rPr>
        <sz val="14"/>
        <rFont val="Montserrat"/>
      </rPr>
      <t xml:space="preserve"> ou modifique a subcategoria </t>
    </r>
    <r>
      <rPr>
        <b/>
        <sz val="14"/>
        <rFont val="Montserrat"/>
      </rPr>
      <t>Outros</t>
    </r>
    <r>
      <rPr>
        <sz val="14"/>
        <rFont val="Montserrat"/>
      </rPr>
      <t xml:space="preserve"> para relacionar itens temporários, como prestações ou financiamento de bens adquiridos ao longo de um determinado período.</t>
    </r>
  </si>
  <si>
    <r>
      <t xml:space="preserve">Preencha as despesas com </t>
    </r>
    <r>
      <rPr>
        <b/>
        <sz val="14"/>
        <rFont val="Montserrat"/>
      </rPr>
      <t>cartão de crédito</t>
    </r>
    <r>
      <rPr>
        <sz val="14"/>
        <rFont val="Montserrat"/>
      </rPr>
      <t xml:space="preserve"> apenas na data de pagamento de sua fatura. Se comprar uma televisão no dia 15 de fevereiro, por exemplo, mas tiver que pagar a fatura apenas no dia 5 de março, acrescente o gasto à planilha apenas em março. </t>
    </r>
    <r>
      <rPr>
        <u/>
        <sz val="14"/>
        <rFont val="Montserrat"/>
      </rPr>
      <t>Cuidado</t>
    </r>
    <r>
      <rPr>
        <sz val="14"/>
        <rFont val="Montserrat"/>
      </rPr>
      <t xml:space="preserve"> para não inserir despesas duplicadas em sua planilha!</t>
    </r>
  </si>
  <si>
    <t>Não Preencha as células cinzas com fórmulas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</si>
</sst>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[Red]_(* \(#,##0.00\);_(* &quot;-&quot;??_);_(@_)"/>
    <numFmt numFmtId="166" formatCode="_(* #,##0.000_);_(* \(#,##0.000\);_(* &quot;-&quot;??_);_(@_)"/>
    <numFmt numFmtId="167" formatCode="mm"/>
  </numFmts>
  <fonts count="37" x14ac:knownFonts="1">
    <font>
      <sz val="10"/>
      <name val="Arial"/>
    </font>
    <font>
      <b/>
      <sz val="10"/>
      <name val="Arial"/>
    </font>
    <font>
      <sz val="10"/>
      <name val="Arial"/>
    </font>
    <font>
      <sz val="8"/>
      <name val="Arial"/>
      <family val="2"/>
    </font>
    <font>
      <b/>
      <i/>
      <sz val="16"/>
      <color indexed="10"/>
      <name val="Montserrat"/>
    </font>
    <font>
      <b/>
      <i/>
      <sz val="16"/>
      <name val="Montserrat"/>
    </font>
    <font>
      <b/>
      <sz val="16"/>
      <color theme="1" tint="0.499984740745262"/>
      <name val="Montserrat"/>
    </font>
    <font>
      <sz val="26"/>
      <color theme="0"/>
      <name val="Montserrat"/>
    </font>
    <font>
      <sz val="18"/>
      <color theme="1" tint="0.14999847407452621"/>
      <name val="Montserrat"/>
    </font>
    <font>
      <b/>
      <sz val="16"/>
      <name val="Montserrat"/>
    </font>
    <font>
      <b/>
      <sz val="16"/>
      <color indexed="12"/>
      <name val="Montserrat"/>
    </font>
    <font>
      <sz val="16"/>
      <name val="Montserrat"/>
    </font>
    <font>
      <sz val="16"/>
      <color theme="0"/>
      <name val="Montserrat"/>
    </font>
    <font>
      <sz val="16"/>
      <color theme="1"/>
      <name val="Montserrat"/>
    </font>
    <font>
      <sz val="18"/>
      <color theme="0"/>
      <name val="Montserrat"/>
    </font>
    <font>
      <sz val="18"/>
      <name val="Montserrat"/>
    </font>
    <font>
      <b/>
      <sz val="18"/>
      <color theme="1"/>
      <name val="Montserrat"/>
    </font>
    <font>
      <b/>
      <sz val="18"/>
      <name val="Montserrat"/>
    </font>
    <font>
      <sz val="16"/>
      <color rgb="FFFF0000"/>
      <name val="Montserrat"/>
    </font>
    <font>
      <b/>
      <sz val="16"/>
      <color rgb="FFFF0000"/>
      <name val="Montserrat"/>
    </font>
    <font>
      <b/>
      <sz val="16"/>
      <color theme="0"/>
      <name val="Montserrat"/>
    </font>
    <font>
      <b/>
      <sz val="16"/>
      <color theme="1"/>
      <name val="Montserrat"/>
    </font>
    <font>
      <sz val="16"/>
      <color rgb="FF00B050"/>
      <name val="Montserrat"/>
    </font>
    <font>
      <b/>
      <sz val="28"/>
      <color theme="0"/>
      <name val="Montserrat"/>
    </font>
    <font>
      <b/>
      <sz val="16"/>
      <color theme="0" tint="-0.499984740745262"/>
      <name val="Montserrat"/>
    </font>
    <font>
      <b/>
      <sz val="26"/>
      <color theme="0"/>
      <name val="Montserrat"/>
    </font>
    <font>
      <b/>
      <sz val="16"/>
      <color rgb="FF242E38"/>
      <name val="Montserrat"/>
    </font>
    <font>
      <sz val="20"/>
      <color theme="0"/>
      <name val="Montserrat"/>
    </font>
    <font>
      <sz val="10"/>
      <name val="Arial"/>
      <family val="2"/>
    </font>
    <font>
      <sz val="10"/>
      <name val="Montserrat"/>
    </font>
    <font>
      <b/>
      <sz val="26"/>
      <name val="Montserrat"/>
    </font>
    <font>
      <b/>
      <sz val="12"/>
      <color theme="0"/>
      <name val="Montserrat"/>
    </font>
    <font>
      <u/>
      <sz val="14"/>
      <name val="Montserrat"/>
    </font>
    <font>
      <b/>
      <u/>
      <sz val="14"/>
      <name val="Montserrat"/>
    </font>
    <font>
      <b/>
      <sz val="14"/>
      <name val="Montserrat"/>
    </font>
    <font>
      <sz val="14"/>
      <name val="Montserrat"/>
    </font>
    <font>
      <b/>
      <sz val="10"/>
      <color rgb="FFFF0000"/>
      <name val="Montserrat"/>
    </font>
  </fonts>
  <fills count="39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5B0E"/>
        <bgColor indexed="64"/>
      </patternFill>
    </fill>
    <fill>
      <patternFill patternType="solid">
        <fgColor rgb="FF333F4F"/>
        <bgColor indexed="64"/>
      </patternFill>
    </fill>
    <fill>
      <patternFill patternType="solid">
        <fgColor rgb="FF242E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EC7D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386F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9DAF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D6E9"/>
        <bgColor indexed="64"/>
      </patternFill>
    </fill>
    <fill>
      <patternFill patternType="solid">
        <fgColor rgb="FFB3D632"/>
        <bgColor indexed="64"/>
      </patternFill>
    </fill>
    <fill>
      <patternFill patternType="solid">
        <fgColor rgb="FFE3F0B2"/>
        <bgColor indexed="64"/>
      </patternFill>
    </fill>
    <fill>
      <patternFill patternType="solid">
        <fgColor rgb="FFF389AA"/>
        <bgColor indexed="64"/>
      </patternFill>
    </fill>
    <fill>
      <patternFill patternType="solid">
        <fgColor rgb="FF85AAC1"/>
        <bgColor indexed="64"/>
      </patternFill>
    </fill>
    <fill>
      <patternFill patternType="solid">
        <fgColor rgb="FFDBE6ED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7AFEF"/>
        <bgColor indexed="64"/>
      </patternFill>
    </fill>
    <fill>
      <patternFill patternType="solid">
        <fgColor rgb="FFF6A8C0"/>
        <bgColor indexed="64"/>
      </patternFill>
    </fill>
    <fill>
      <patternFill patternType="solid">
        <fgColor rgb="FF6DFFAF"/>
        <bgColor indexed="64"/>
      </patternFill>
    </fill>
    <fill>
      <patternFill patternType="solid">
        <fgColor rgb="FF9CC8EC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/>
      <top/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 style="medium">
        <color theme="3" tint="-0.499984740745262"/>
      </left>
      <right style="hair">
        <color theme="0" tint="-0.14996795556505021"/>
      </right>
      <top style="medium">
        <color theme="3" tint="-0.499984740745262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medium">
        <color theme="3" tint="-0.499984740745262"/>
      </top>
      <bottom style="hair">
        <color theme="0" tint="-0.14996795556505021"/>
      </bottom>
      <diagonal/>
    </border>
    <border>
      <left style="medium">
        <color theme="3" tint="-0.499984740745262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medium">
        <color theme="3" tint="-0.499984740745262"/>
      </right>
      <top style="hair">
        <color theme="0" tint="-0.14996795556505021"/>
      </top>
      <bottom style="hair">
        <color theme="0" tint="-0.14996795556505021"/>
      </bottom>
      <diagonal/>
    </border>
    <border>
      <left style="medium">
        <color theme="3" tint="-0.499984740745262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medium">
        <color theme="3" tint="-0.499984740745262"/>
      </right>
      <top/>
      <bottom style="hair">
        <color theme="0" tint="-0.14996795556505021"/>
      </bottom>
      <diagonal/>
    </border>
    <border>
      <left style="medium">
        <color theme="3" tint="-0.499984740745262"/>
      </left>
      <right style="hair">
        <color theme="0" tint="-0.14996795556505021"/>
      </right>
      <top style="medium">
        <color theme="3" tint="-0.499984740745262"/>
      </top>
      <bottom style="medium">
        <color theme="3" tint="-0.499984740745262"/>
      </bottom>
      <diagonal/>
    </border>
    <border>
      <left style="hair">
        <color theme="0" tint="-0.14996795556505021"/>
      </left>
      <right style="hair">
        <color theme="0" tint="-0.14996795556505021"/>
      </right>
      <top style="medium">
        <color theme="3" tint="-0.499984740745262"/>
      </top>
      <bottom style="medium">
        <color theme="3" tint="-0.499984740745262"/>
      </bottom>
      <diagonal/>
    </border>
    <border>
      <left style="hair">
        <color theme="0" tint="-0.14996795556505021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medium">
        <color theme="3" tint="-0.499984740745262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medium">
        <color theme="3" tint="-0.499984740745262"/>
      </right>
      <top/>
      <bottom/>
      <diagonal/>
    </border>
    <border>
      <left style="hair">
        <color theme="0" tint="-0.14996795556505021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 style="hair">
        <color theme="0" tint="-0.14996795556505021"/>
      </right>
      <top/>
      <bottom/>
      <diagonal/>
    </border>
    <border>
      <left style="medium">
        <color auto="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medium">
        <color auto="1"/>
      </left>
      <right style="hair">
        <color theme="0" tint="-0.14996795556505021"/>
      </right>
      <top style="medium">
        <color theme="3" tint="-0.499984740745262"/>
      </top>
      <bottom style="hair">
        <color theme="0" tint="-0.14996795556505021"/>
      </bottom>
      <diagonal/>
    </border>
    <border>
      <left style="medium">
        <color auto="1"/>
      </left>
      <right style="hair">
        <color theme="0" tint="-4.9989318521683403E-2"/>
      </right>
      <top style="medium">
        <color theme="3" tint="-0.499984740745262"/>
      </top>
      <bottom style="hair">
        <color theme="0" tint="-4.9989318521683403E-2"/>
      </bottom>
      <diagonal/>
    </border>
    <border>
      <left style="hair">
        <color theme="0" tint="-4.9989318521683403E-2"/>
      </left>
      <right style="hair">
        <color theme="0" tint="-4.9989318521683403E-2"/>
      </right>
      <top style="medium">
        <color theme="3" tint="-0.499984740745262"/>
      </top>
      <bottom style="hair">
        <color theme="0" tint="-4.9989318521683403E-2"/>
      </bottom>
      <diagonal/>
    </border>
    <border>
      <left style="hair">
        <color theme="0" tint="-4.9989318521683403E-2"/>
      </left>
      <right style="medium">
        <color theme="3" tint="-0.499984740745262"/>
      </right>
      <top style="medium">
        <color theme="3" tint="-0.499984740745262"/>
      </top>
      <bottom style="hair">
        <color theme="0" tint="-4.9989318521683403E-2"/>
      </bottom>
      <diagonal/>
    </border>
    <border>
      <left style="medium">
        <color auto="1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4.9989318521683403E-2"/>
      </left>
      <right style="medium">
        <color theme="3" tint="-0.499984740745262"/>
      </right>
      <top style="hair">
        <color theme="0" tint="-4.9989318521683403E-2"/>
      </top>
      <bottom style="hair">
        <color theme="0" tint="-4.9989318521683403E-2"/>
      </bottom>
      <diagonal/>
    </border>
    <border>
      <left style="medium">
        <color auto="1"/>
      </left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 style="medium">
        <color theme="3" tint="-0.499984740745262"/>
      </right>
      <top style="hair">
        <color theme="0" tint="-4.9989318521683403E-2"/>
      </top>
      <bottom/>
      <diagonal/>
    </border>
    <border>
      <left style="medium">
        <color auto="1"/>
      </left>
      <right style="hair">
        <color theme="0" tint="-4.9989318521683403E-2"/>
      </right>
      <top style="hair">
        <color theme="0" tint="-4.9989318521683403E-2"/>
      </top>
      <bottom style="medium">
        <color auto="1"/>
      </bottom>
      <diagonal/>
    </border>
    <border>
      <left style="hair">
        <color theme="0" tint="-4.9989318521683403E-2"/>
      </left>
      <right style="medium">
        <color auto="1"/>
      </right>
      <top style="hair">
        <color theme="0" tint="-4.9989318521683403E-2"/>
      </top>
      <bottom style="medium">
        <color auto="1"/>
      </bottom>
      <diagonal/>
    </border>
    <border>
      <left style="medium">
        <color auto="1"/>
      </left>
      <right style="hair">
        <color theme="0" tint="-4.9989318521683403E-2"/>
      </right>
      <top/>
      <bottom style="hair">
        <color theme="0" tint="-4.9989318521683403E-2"/>
      </bottom>
      <diagonal/>
    </border>
    <border>
      <left style="hair">
        <color theme="0" tint="-4.9989318521683403E-2"/>
      </left>
      <right style="medium">
        <color auto="1"/>
      </right>
      <top/>
      <bottom style="hair">
        <color theme="0" tint="-4.9989318521683403E-2"/>
      </bottom>
      <diagonal/>
    </border>
    <border>
      <left style="medium">
        <color indexed="64"/>
      </left>
      <right style="hair">
        <color theme="0" tint="-4.9989318521683403E-2"/>
      </right>
      <top style="medium">
        <color indexed="64"/>
      </top>
      <bottom style="hair">
        <color theme="0" tint="-4.9989318521683403E-2"/>
      </bottom>
      <diagonal/>
    </border>
    <border>
      <left style="hair">
        <color theme="0" tint="-4.9989318521683403E-2"/>
      </left>
      <right style="medium">
        <color indexed="64"/>
      </right>
      <top style="medium">
        <color indexed="64"/>
      </top>
      <bottom style="hair">
        <color theme="0" tint="-4.9989318521683403E-2"/>
      </bottom>
      <diagonal/>
    </border>
    <border>
      <left style="medium">
        <color indexed="64"/>
      </left>
      <right style="hair">
        <color theme="0" tint="-4.9989318521683403E-2"/>
      </right>
      <top style="medium">
        <color indexed="64"/>
      </top>
      <bottom/>
      <diagonal/>
    </border>
    <border>
      <left style="hair">
        <color theme="0" tint="-4.9989318521683403E-2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theme="6"/>
      </left>
      <right/>
      <top style="medium">
        <color theme="6"/>
      </top>
      <bottom style="medium">
        <color theme="6"/>
      </bottom>
      <diagonal/>
    </border>
    <border>
      <left/>
      <right/>
      <top style="medium">
        <color theme="6"/>
      </top>
      <bottom style="medium">
        <color theme="6"/>
      </bottom>
      <diagonal/>
    </border>
    <border>
      <left style="medium">
        <color theme="0"/>
      </left>
      <right/>
      <top style="medium">
        <color theme="6"/>
      </top>
      <bottom style="medium">
        <color theme="6"/>
      </bottom>
      <diagonal/>
    </border>
    <border>
      <left/>
      <right style="medium">
        <color theme="6"/>
      </right>
      <top style="medium">
        <color theme="6"/>
      </top>
      <bottom style="medium">
        <color theme="6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89">
    <xf numFmtId="0" fontId="0" fillId="0" borderId="0" xfId="0"/>
    <xf numFmtId="0" fontId="30" fillId="3" borderId="0" xfId="0" applyFont="1" applyFill="1" applyAlignment="1">
      <alignment horizontal="center" vertical="center"/>
    </xf>
    <xf numFmtId="0" fontId="4" fillId="8" borderId="0" xfId="0" applyFont="1" applyFill="1" applyBorder="1" applyAlignment="1">
      <alignment horizontal="centerContinuous" vertical="center"/>
    </xf>
    <xf numFmtId="0" fontId="5" fillId="8" borderId="0" xfId="0" applyFont="1" applyFill="1" applyBorder="1" applyAlignment="1">
      <alignment horizontal="centerContinuous" vertical="center" wrapText="1"/>
    </xf>
    <xf numFmtId="0" fontId="6" fillId="8" borderId="0" xfId="0" applyFont="1" applyFill="1" applyBorder="1" applyAlignment="1">
      <alignment vertical="center"/>
    </xf>
    <xf numFmtId="0" fontId="6" fillId="8" borderId="0" xfId="0" applyFont="1" applyFill="1" applyBorder="1" applyAlignment="1">
      <alignment horizontal="center" vertical="center"/>
    </xf>
    <xf numFmtId="0" fontId="5" fillId="8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9" borderId="0" xfId="0" applyFont="1" applyFill="1" applyBorder="1" applyAlignment="1">
      <alignment horizontal="centerContinuous" vertical="center"/>
    </xf>
    <xf numFmtId="0" fontId="5" fillId="9" borderId="0" xfId="0" applyFont="1" applyFill="1" applyBorder="1" applyAlignment="1">
      <alignment horizontal="centerContinuous" vertical="center" wrapText="1"/>
    </xf>
    <xf numFmtId="0" fontId="5" fillId="9" borderId="0" xfId="0" applyFont="1" applyFill="1" applyBorder="1" applyAlignment="1">
      <alignment vertical="center"/>
    </xf>
    <xf numFmtId="0" fontId="5" fillId="9" borderId="0" xfId="0" applyFont="1" applyFill="1" applyBorder="1" applyAlignment="1">
      <alignment horizontal="centerContinuous" vertical="center"/>
    </xf>
    <xf numFmtId="0" fontId="5" fillId="9" borderId="0" xfId="0" applyFont="1" applyFill="1" applyBorder="1" applyAlignment="1">
      <alignment horizontal="center" vertical="center"/>
    </xf>
    <xf numFmtId="0" fontId="5" fillId="9" borderId="0" xfId="0" applyFont="1" applyFill="1" applyAlignment="1">
      <alignment vertical="center"/>
    </xf>
    <xf numFmtId="0" fontId="8" fillId="10" borderId="27" xfId="0" applyFont="1" applyFill="1" applyBorder="1" applyAlignment="1">
      <alignment horizontal="center" vertical="center"/>
    </xf>
    <xf numFmtId="0" fontId="8" fillId="10" borderId="32" xfId="0" applyFont="1" applyFill="1" applyBorder="1" applyAlignment="1">
      <alignment horizontal="center" vertical="center"/>
    </xf>
    <xf numFmtId="0" fontId="8" fillId="10" borderId="26" xfId="0" applyFont="1" applyFill="1" applyBorder="1" applyAlignment="1">
      <alignment horizontal="center" vertical="center"/>
    </xf>
    <xf numFmtId="164" fontId="8" fillId="10" borderId="28" xfId="0" applyNumberFormat="1" applyFont="1" applyFill="1" applyBorder="1" applyAlignment="1">
      <alignment horizontal="center" vertical="center"/>
    </xf>
    <xf numFmtId="164" fontId="9" fillId="9" borderId="0" xfId="0" applyNumberFormat="1" applyFont="1" applyFill="1" applyBorder="1" applyAlignment="1">
      <alignment horizontal="center" vertical="center"/>
    </xf>
    <xf numFmtId="0" fontId="10" fillId="9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/>
    </xf>
    <xf numFmtId="0" fontId="11" fillId="9" borderId="0" xfId="0" applyFont="1" applyFill="1" applyAlignment="1">
      <alignment vertical="center"/>
    </xf>
    <xf numFmtId="0" fontId="11" fillId="8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3" borderId="24" xfId="0" applyFont="1" applyFill="1" applyBorder="1" applyAlignment="1">
      <alignment vertical="center"/>
    </xf>
    <xf numFmtId="0" fontId="11" fillId="0" borderId="15" xfId="0" applyFont="1" applyBorder="1" applyAlignment="1">
      <alignment vertical="center" wrapText="1"/>
    </xf>
    <xf numFmtId="44" fontId="11" fillId="0" borderId="15" xfId="3" applyFont="1" applyBorder="1" applyAlignment="1" applyProtection="1">
      <alignment vertical="center"/>
      <protection locked="0"/>
    </xf>
    <xf numFmtId="44" fontId="11" fillId="0" borderId="16" xfId="3" applyFont="1" applyBorder="1" applyAlignment="1" applyProtection="1">
      <alignment vertical="center"/>
      <protection locked="0"/>
    </xf>
    <xf numFmtId="44" fontId="13" fillId="12" borderId="24" xfId="3" applyFont="1" applyFill="1" applyBorder="1" applyAlignment="1">
      <alignment horizontal="center" vertical="center"/>
    </xf>
    <xf numFmtId="9" fontId="11" fillId="12" borderId="25" xfId="2" applyNumberFormat="1" applyFont="1" applyFill="1" applyBorder="1" applyAlignment="1" applyProtection="1">
      <alignment horizontal="center" vertical="center"/>
    </xf>
    <xf numFmtId="164" fontId="11" fillId="9" borderId="0" xfId="0" applyNumberFormat="1" applyFont="1" applyFill="1" applyBorder="1" applyAlignment="1" applyProtection="1">
      <alignment vertical="center"/>
      <protection locked="0"/>
    </xf>
    <xf numFmtId="0" fontId="12" fillId="15" borderId="22" xfId="0" applyFont="1" applyFill="1" applyBorder="1" applyAlignment="1">
      <alignment vertical="center"/>
    </xf>
    <xf numFmtId="0" fontId="11" fillId="15" borderId="14" xfId="0" applyFont="1" applyFill="1" applyBorder="1" applyAlignment="1">
      <alignment vertical="center" wrapText="1"/>
    </xf>
    <xf numFmtId="44" fontId="11" fillId="15" borderId="14" xfId="3" applyFont="1" applyFill="1" applyBorder="1" applyAlignment="1" applyProtection="1">
      <alignment vertical="center"/>
      <protection locked="0"/>
    </xf>
    <xf numFmtId="44" fontId="11" fillId="15" borderId="17" xfId="3" applyFont="1" applyFill="1" applyBorder="1" applyAlignment="1" applyProtection="1">
      <alignment vertical="center"/>
      <protection locked="0"/>
    </xf>
    <xf numFmtId="44" fontId="13" fillId="14" borderId="24" xfId="3" applyFont="1" applyFill="1" applyBorder="1" applyAlignment="1">
      <alignment horizontal="center" vertical="center"/>
    </xf>
    <xf numFmtId="9" fontId="11" fillId="14" borderId="25" xfId="2" applyNumberFormat="1" applyFont="1" applyFill="1" applyBorder="1" applyAlignment="1" applyProtection="1">
      <alignment horizontal="center" vertical="center"/>
    </xf>
    <xf numFmtId="0" fontId="12" fillId="3" borderId="22" xfId="0" applyFont="1" applyFill="1" applyBorder="1" applyAlignment="1">
      <alignment vertical="center"/>
    </xf>
    <xf numFmtId="0" fontId="11" fillId="0" borderId="14" xfId="0" applyFont="1" applyBorder="1" applyAlignment="1">
      <alignment vertical="center" wrapText="1"/>
    </xf>
    <xf numFmtId="44" fontId="11" fillId="0" borderId="14" xfId="3" applyFont="1" applyBorder="1" applyAlignment="1" applyProtection="1">
      <alignment vertical="center"/>
      <protection locked="0"/>
    </xf>
    <xf numFmtId="44" fontId="11" fillId="0" borderId="17" xfId="3" applyFont="1" applyBorder="1" applyAlignment="1" applyProtection="1">
      <alignment vertical="center"/>
      <protection locked="0"/>
    </xf>
    <xf numFmtId="164" fontId="11" fillId="9" borderId="0" xfId="0" applyNumberFormat="1" applyFont="1" applyFill="1" applyBorder="1" applyAlignment="1" applyProtection="1">
      <alignment horizontal="center" vertical="center"/>
      <protection locked="0"/>
    </xf>
    <xf numFmtId="0" fontId="12" fillId="15" borderId="29" xfId="0" applyFont="1" applyFill="1" applyBorder="1" applyAlignment="1">
      <alignment vertical="center"/>
    </xf>
    <xf numFmtId="0" fontId="11" fillId="15" borderId="18" xfId="0" applyFont="1" applyFill="1" applyBorder="1" applyAlignment="1">
      <alignment vertical="center" wrapText="1"/>
    </xf>
    <xf numFmtId="44" fontId="11" fillId="15" borderId="18" xfId="3" applyFont="1" applyFill="1" applyBorder="1" applyAlignment="1" applyProtection="1">
      <alignment vertical="center"/>
      <protection locked="0"/>
    </xf>
    <xf numFmtId="44" fontId="11" fillId="15" borderId="19" xfId="3" applyFont="1" applyFill="1" applyBorder="1" applyAlignment="1" applyProtection="1">
      <alignment vertical="center"/>
      <protection locked="0"/>
    </xf>
    <xf numFmtId="44" fontId="13" fillId="14" borderId="33" xfId="3" applyFont="1" applyFill="1" applyBorder="1" applyAlignment="1">
      <alignment horizontal="center" vertical="center"/>
    </xf>
    <xf numFmtId="9" fontId="11" fillId="14" borderId="31" xfId="2" applyNumberFormat="1" applyFont="1" applyFill="1" applyBorder="1" applyAlignment="1" applyProtection="1">
      <alignment horizontal="center" vertical="center"/>
    </xf>
    <xf numFmtId="0" fontId="14" fillId="23" borderId="26" xfId="0" applyFont="1" applyFill="1" applyBorder="1" applyAlignment="1"/>
    <xf numFmtId="0" fontId="15" fillId="23" borderId="27" xfId="0" applyFont="1" applyFill="1" applyBorder="1" applyAlignment="1">
      <alignment wrapText="1"/>
    </xf>
    <xf numFmtId="44" fontId="15" fillId="23" borderId="27" xfId="3" applyFont="1" applyFill="1" applyBorder="1" applyAlignment="1"/>
    <xf numFmtId="44" fontId="15" fillId="23" borderId="32" xfId="3" applyFont="1" applyFill="1" applyBorder="1" applyAlignment="1"/>
    <xf numFmtId="44" fontId="16" fillId="23" borderId="26" xfId="3" applyFont="1" applyFill="1" applyBorder="1" applyAlignment="1">
      <alignment horizontal="center"/>
    </xf>
    <xf numFmtId="9" fontId="17" fillId="23" borderId="28" xfId="0" applyNumberFormat="1" applyFont="1" applyFill="1" applyBorder="1" applyAlignment="1" applyProtection="1">
      <alignment horizontal="center"/>
      <protection locked="0"/>
    </xf>
    <xf numFmtId="164" fontId="17" fillId="9" borderId="0" xfId="0" applyNumberFormat="1" applyFont="1" applyFill="1" applyBorder="1" applyAlignment="1"/>
    <xf numFmtId="0" fontId="15" fillId="9" borderId="0" xfId="0" applyFont="1" applyFill="1" applyBorder="1" applyAlignment="1"/>
    <xf numFmtId="0" fontId="15" fillId="9" borderId="0" xfId="0" applyFont="1" applyFill="1" applyAlignment="1">
      <alignment horizontal="center"/>
    </xf>
    <xf numFmtId="0" fontId="15" fillId="9" borderId="0" xfId="0" applyFont="1" applyFill="1" applyAlignment="1"/>
    <xf numFmtId="0" fontId="15" fillId="8" borderId="0" xfId="0" applyFont="1" applyFill="1" applyAlignment="1"/>
    <xf numFmtId="0" fontId="15" fillId="0" borderId="0" xfId="0" applyFont="1" applyAlignment="1"/>
    <xf numFmtId="0" fontId="11" fillId="9" borderId="0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 wrapText="1"/>
    </xf>
    <xf numFmtId="164" fontId="9" fillId="9" borderId="0" xfId="0" applyNumberFormat="1" applyFont="1" applyFill="1" applyBorder="1" applyAlignment="1">
      <alignment vertical="center"/>
    </xf>
    <xf numFmtId="0" fontId="8" fillId="11" borderId="27" xfId="0" applyFont="1" applyFill="1" applyBorder="1" applyAlignment="1">
      <alignment horizontal="center" vertical="center"/>
    </xf>
    <xf numFmtId="164" fontId="8" fillId="11" borderId="28" xfId="0" applyNumberFormat="1" applyFont="1" applyFill="1" applyBorder="1" applyAlignment="1">
      <alignment horizontal="center" vertical="center"/>
    </xf>
    <xf numFmtId="0" fontId="14" fillId="9" borderId="0" xfId="0" applyFont="1" applyFill="1" applyAlignment="1">
      <alignment vertical="center"/>
    </xf>
    <xf numFmtId="0" fontId="14" fillId="8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44" fontId="13" fillId="12" borderId="14" xfId="3" applyFont="1" applyFill="1" applyBorder="1" applyAlignment="1">
      <alignment vertical="center"/>
    </xf>
    <xf numFmtId="9" fontId="11" fillId="12" borderId="23" xfId="2" applyFont="1" applyFill="1" applyBorder="1" applyAlignment="1" applyProtection="1">
      <alignment horizontal="center" vertical="center"/>
    </xf>
    <xf numFmtId="0" fontId="12" fillId="13" borderId="22" xfId="0" applyFont="1" applyFill="1" applyBorder="1" applyAlignment="1">
      <alignment vertical="center"/>
    </xf>
    <xf numFmtId="0" fontId="11" fillId="13" borderId="14" xfId="0" applyFont="1" applyFill="1" applyBorder="1" applyAlignment="1">
      <alignment vertical="center" wrapText="1"/>
    </xf>
    <xf numFmtId="44" fontId="11" fillId="13" borderId="14" xfId="3" applyFont="1" applyFill="1" applyBorder="1" applyAlignment="1" applyProtection="1">
      <alignment vertical="center"/>
      <protection locked="0"/>
    </xf>
    <xf numFmtId="44" fontId="13" fillId="14" borderId="14" xfId="3" applyFont="1" applyFill="1" applyBorder="1" applyAlignment="1">
      <alignment vertical="center"/>
    </xf>
    <xf numFmtId="9" fontId="11" fillId="14" borderId="23" xfId="2" applyFont="1" applyFill="1" applyBorder="1" applyAlignment="1" applyProtection="1">
      <alignment horizontal="center" vertical="center"/>
    </xf>
    <xf numFmtId="44" fontId="11" fillId="0" borderId="14" xfId="3" applyFont="1" applyBorder="1" applyAlignment="1">
      <alignment vertical="center"/>
    </xf>
    <xf numFmtId="0" fontId="12" fillId="13" borderId="29" xfId="0" applyFont="1" applyFill="1" applyBorder="1" applyAlignment="1">
      <alignment vertical="center"/>
    </xf>
    <xf numFmtId="0" fontId="11" fillId="13" borderId="18" xfId="0" applyFont="1" applyFill="1" applyBorder="1" applyAlignment="1">
      <alignment vertical="center" wrapText="1"/>
    </xf>
    <xf numFmtId="44" fontId="11" fillId="13" borderId="18" xfId="3" applyFont="1" applyFill="1" applyBorder="1" applyAlignment="1" applyProtection="1">
      <alignment vertical="center"/>
      <protection locked="0"/>
    </xf>
    <xf numFmtId="44" fontId="13" fillId="14" borderId="18" xfId="3" applyFont="1" applyFill="1" applyBorder="1" applyAlignment="1">
      <alignment vertical="center"/>
    </xf>
    <xf numFmtId="9" fontId="11" fillId="14" borderId="30" xfId="2" applyFont="1" applyFill="1" applyBorder="1" applyAlignment="1" applyProtection="1">
      <alignment horizontal="center" vertical="center"/>
    </xf>
    <xf numFmtId="9" fontId="11" fillId="0" borderId="0" xfId="0" applyNumberFormat="1" applyFont="1" applyAlignment="1">
      <alignment vertical="center"/>
    </xf>
    <xf numFmtId="0" fontId="15" fillId="23" borderId="26" xfId="0" applyFont="1" applyFill="1" applyBorder="1" applyAlignment="1">
      <alignment wrapText="1"/>
    </xf>
    <xf numFmtId="164" fontId="15" fillId="23" borderId="27" xfId="0" applyNumberFormat="1" applyFont="1" applyFill="1" applyBorder="1" applyAlignment="1">
      <alignment wrapText="1"/>
    </xf>
    <xf numFmtId="44" fontId="16" fillId="23" borderId="27" xfId="3" applyFont="1" applyFill="1" applyBorder="1" applyAlignment="1"/>
    <xf numFmtId="9" fontId="17" fillId="23" borderId="28" xfId="2" applyFont="1" applyFill="1" applyBorder="1" applyAlignment="1" applyProtection="1">
      <alignment horizontal="center"/>
    </xf>
    <xf numFmtId="0" fontId="11" fillId="9" borderId="0" xfId="0" applyFont="1" applyFill="1" applyAlignment="1">
      <alignment vertical="center" wrapText="1"/>
    </xf>
    <xf numFmtId="164" fontId="11" fillId="9" borderId="0" xfId="0" applyNumberFormat="1" applyFont="1" applyFill="1" applyAlignment="1">
      <alignment vertical="center"/>
    </xf>
    <xf numFmtId="0" fontId="11" fillId="9" borderId="0" xfId="0" applyFont="1" applyFill="1" applyAlignment="1" applyProtection="1">
      <alignment horizontal="center" vertical="center"/>
    </xf>
    <xf numFmtId="0" fontId="8" fillId="16" borderId="27" xfId="0" applyFont="1" applyFill="1" applyBorder="1" applyAlignment="1">
      <alignment horizontal="center" vertical="center"/>
    </xf>
    <xf numFmtId="164" fontId="8" fillId="16" borderId="28" xfId="0" applyNumberFormat="1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vertical="center"/>
    </xf>
    <xf numFmtId="0" fontId="11" fillId="0" borderId="21" xfId="0" applyFont="1" applyBorder="1" applyAlignment="1">
      <alignment vertical="center" wrapText="1"/>
    </xf>
    <xf numFmtId="44" fontId="11" fillId="0" borderId="21" xfId="3" applyFont="1" applyBorder="1" applyAlignment="1" applyProtection="1">
      <alignment vertical="center"/>
      <protection locked="0"/>
    </xf>
    <xf numFmtId="0" fontId="11" fillId="17" borderId="22" xfId="0" applyFont="1" applyFill="1" applyBorder="1" applyAlignment="1">
      <alignment vertical="center"/>
    </xf>
    <xf numFmtId="0" fontId="11" fillId="17" borderId="14" xfId="0" applyFont="1" applyFill="1" applyBorder="1" applyAlignment="1">
      <alignment vertical="center" wrapText="1"/>
    </xf>
    <xf numFmtId="44" fontId="11" fillId="17" borderId="14" xfId="3" applyFont="1" applyFill="1" applyBorder="1" applyAlignment="1">
      <alignment vertical="center"/>
    </xf>
    <xf numFmtId="44" fontId="11" fillId="17" borderId="14" xfId="3" applyFont="1" applyFill="1" applyBorder="1" applyAlignment="1" applyProtection="1">
      <alignment vertical="center"/>
      <protection locked="0"/>
    </xf>
    <xf numFmtId="0" fontId="11" fillId="3" borderId="22" xfId="0" applyFont="1" applyFill="1" applyBorder="1" applyAlignment="1">
      <alignment vertical="center"/>
    </xf>
    <xf numFmtId="44" fontId="17" fillId="23" borderId="27" xfId="3" applyFont="1" applyFill="1" applyBorder="1" applyAlignment="1">
      <alignment wrapText="1"/>
    </xf>
    <xf numFmtId="0" fontId="11" fillId="9" borderId="0" xfId="0" applyFont="1" applyFill="1" applyAlignment="1"/>
    <xf numFmtId="0" fontId="11" fillId="8" borderId="0" xfId="0" applyFont="1" applyFill="1" applyAlignment="1"/>
    <xf numFmtId="0" fontId="11" fillId="0" borderId="0" xfId="0" applyFont="1" applyAlignment="1"/>
    <xf numFmtId="0" fontId="8" fillId="18" borderId="27" xfId="0" applyFont="1" applyFill="1" applyBorder="1" applyAlignment="1">
      <alignment horizontal="center" vertical="center"/>
    </xf>
    <xf numFmtId="164" fontId="8" fillId="18" borderId="28" xfId="0" applyNumberFormat="1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vertical="center"/>
    </xf>
    <xf numFmtId="0" fontId="11" fillId="19" borderId="22" xfId="0" applyFont="1" applyFill="1" applyBorder="1" applyAlignment="1">
      <alignment vertical="center"/>
    </xf>
    <xf numFmtId="0" fontId="11" fillId="19" borderId="14" xfId="0" applyFont="1" applyFill="1" applyBorder="1" applyAlignment="1">
      <alignment vertical="center" wrapText="1"/>
    </xf>
    <xf numFmtId="44" fontId="11" fillId="19" borderId="14" xfId="3" applyFont="1" applyFill="1" applyBorder="1" applyAlignment="1" applyProtection="1">
      <alignment vertical="center"/>
      <protection locked="0"/>
    </xf>
    <xf numFmtId="0" fontId="11" fillId="9" borderId="2" xfId="0" applyFont="1" applyFill="1" applyBorder="1" applyAlignment="1" applyProtection="1">
      <alignment horizontal="center" vertical="center"/>
    </xf>
    <xf numFmtId="0" fontId="8" fillId="20" borderId="27" xfId="0" applyFont="1" applyFill="1" applyBorder="1" applyAlignment="1">
      <alignment horizontal="center" vertical="center"/>
    </xf>
    <xf numFmtId="164" fontId="8" fillId="20" borderId="28" xfId="0" applyNumberFormat="1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vertical="center"/>
    </xf>
    <xf numFmtId="0" fontId="11" fillId="21" borderId="34" xfId="0" applyFont="1" applyFill="1" applyBorder="1" applyAlignment="1">
      <alignment vertical="center"/>
    </xf>
    <xf numFmtId="0" fontId="11" fillId="21" borderId="14" xfId="0" applyFont="1" applyFill="1" applyBorder="1" applyAlignment="1">
      <alignment vertical="center" wrapText="1"/>
    </xf>
    <xf numFmtId="44" fontId="11" fillId="21" borderId="14" xfId="3" applyFont="1" applyFill="1" applyBorder="1" applyAlignment="1" applyProtection="1">
      <alignment vertical="center"/>
      <protection locked="0"/>
    </xf>
    <xf numFmtId="0" fontId="11" fillId="3" borderId="34" xfId="0" applyFont="1" applyFill="1" applyBorder="1" applyAlignment="1">
      <alignment vertical="center"/>
    </xf>
    <xf numFmtId="0" fontId="8" fillId="22" borderId="27" xfId="0" applyFont="1" applyFill="1" applyBorder="1" applyAlignment="1">
      <alignment horizontal="center" vertical="center"/>
    </xf>
    <xf numFmtId="164" fontId="8" fillId="22" borderId="28" xfId="0" applyNumberFormat="1" applyFont="1" applyFill="1" applyBorder="1" applyAlignment="1">
      <alignment horizontal="center" vertical="center"/>
    </xf>
    <xf numFmtId="0" fontId="11" fillId="24" borderId="34" xfId="0" applyFont="1" applyFill="1" applyBorder="1" applyAlignment="1">
      <alignment vertical="center"/>
    </xf>
    <xf numFmtId="0" fontId="11" fillId="24" borderId="14" xfId="0" applyFont="1" applyFill="1" applyBorder="1" applyAlignment="1">
      <alignment vertical="center" wrapText="1"/>
    </xf>
    <xf numFmtId="44" fontId="11" fillId="24" borderId="14" xfId="3" applyFont="1" applyFill="1" applyBorder="1" applyAlignment="1" applyProtection="1">
      <alignment vertical="center"/>
      <protection locked="0"/>
    </xf>
    <xf numFmtId="0" fontId="8" fillId="25" borderId="27" xfId="0" applyFont="1" applyFill="1" applyBorder="1" applyAlignment="1">
      <alignment horizontal="center" vertical="center"/>
    </xf>
    <xf numFmtId="164" fontId="8" fillId="25" borderId="28" xfId="0" applyNumberFormat="1" applyFont="1" applyFill="1" applyBorder="1" applyAlignment="1">
      <alignment horizontal="center" vertical="center"/>
    </xf>
    <xf numFmtId="0" fontId="11" fillId="26" borderId="34" xfId="0" applyFont="1" applyFill="1" applyBorder="1" applyAlignment="1">
      <alignment vertical="center"/>
    </xf>
    <xf numFmtId="0" fontId="11" fillId="26" borderId="14" xfId="0" applyFont="1" applyFill="1" applyBorder="1" applyAlignment="1">
      <alignment vertical="center" wrapText="1"/>
    </xf>
    <xf numFmtId="44" fontId="11" fillId="26" borderId="14" xfId="3" applyFont="1" applyFill="1" applyBorder="1" applyAlignment="1" applyProtection="1">
      <alignment vertical="center"/>
      <protection locked="0"/>
    </xf>
    <xf numFmtId="0" fontId="11" fillId="0" borderId="14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30" borderId="27" xfId="0" applyFont="1" applyFill="1" applyBorder="1" applyAlignment="1">
      <alignment horizontal="center" vertical="center"/>
    </xf>
    <xf numFmtId="164" fontId="8" fillId="30" borderId="28" xfId="0" applyNumberFormat="1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vertical="center"/>
    </xf>
    <xf numFmtId="164" fontId="11" fillId="0" borderId="21" xfId="0" applyNumberFormat="1" applyFont="1" applyBorder="1" applyAlignment="1" applyProtection="1">
      <alignment vertical="center"/>
      <protection locked="0"/>
    </xf>
    <xf numFmtId="0" fontId="11" fillId="0" borderId="0" xfId="0" applyFont="1" applyFill="1" applyAlignment="1">
      <alignment vertical="center"/>
    </xf>
    <xf numFmtId="0" fontId="18" fillId="27" borderId="34" xfId="0" applyFont="1" applyFill="1" applyBorder="1" applyAlignment="1">
      <alignment vertical="center"/>
    </xf>
    <xf numFmtId="0" fontId="11" fillId="27" borderId="14" xfId="0" applyFont="1" applyFill="1" applyBorder="1" applyAlignment="1">
      <alignment vertical="center" wrapText="1"/>
    </xf>
    <xf numFmtId="164" fontId="11" fillId="27" borderId="14" xfId="0" applyNumberFormat="1" applyFont="1" applyFill="1" applyBorder="1" applyAlignment="1" applyProtection="1">
      <alignment vertical="center"/>
      <protection locked="0"/>
    </xf>
    <xf numFmtId="0" fontId="18" fillId="3" borderId="34" xfId="0" applyFont="1" applyFill="1" applyBorder="1" applyAlignment="1">
      <alignment vertical="center"/>
    </xf>
    <xf numFmtId="164" fontId="11" fillId="0" borderId="14" xfId="0" applyNumberFormat="1" applyFont="1" applyBorder="1" applyAlignment="1" applyProtection="1">
      <alignment vertical="center"/>
      <protection locked="0"/>
    </xf>
    <xf numFmtId="0" fontId="11" fillId="9" borderId="0" xfId="0" applyFont="1" applyFill="1" applyBorder="1" applyAlignment="1">
      <alignment vertical="center" wrapText="1"/>
    </xf>
    <xf numFmtId="164" fontId="11" fillId="9" borderId="0" xfId="0" applyNumberFormat="1" applyFont="1" applyFill="1" applyBorder="1" applyAlignment="1">
      <alignment vertical="center"/>
    </xf>
    <xf numFmtId="9" fontId="11" fillId="9" borderId="2" xfId="2" applyFont="1" applyFill="1" applyBorder="1" applyAlignment="1" applyProtection="1">
      <alignment horizontal="center" vertical="center"/>
    </xf>
    <xf numFmtId="0" fontId="8" fillId="28" borderId="27" xfId="0" applyFont="1" applyFill="1" applyBorder="1" applyAlignment="1">
      <alignment horizontal="center" vertical="center"/>
    </xf>
    <xf numFmtId="164" fontId="8" fillId="28" borderId="28" xfId="0" applyNumberFormat="1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vertical="center"/>
    </xf>
    <xf numFmtId="0" fontId="11" fillId="0" borderId="37" xfId="0" applyFont="1" applyBorder="1" applyAlignment="1">
      <alignment vertical="center" wrapText="1"/>
    </xf>
    <xf numFmtId="0" fontId="11" fillId="0" borderId="37" xfId="0" applyFont="1" applyBorder="1" applyAlignment="1">
      <alignment vertical="center"/>
    </xf>
    <xf numFmtId="164" fontId="11" fillId="0" borderId="37" xfId="0" applyNumberFormat="1" applyFont="1" applyBorder="1" applyAlignment="1" applyProtection="1">
      <alignment vertical="center"/>
      <protection locked="0"/>
    </xf>
    <xf numFmtId="44" fontId="13" fillId="12" borderId="37" xfId="3" applyFont="1" applyFill="1" applyBorder="1" applyAlignment="1">
      <alignment vertical="center"/>
    </xf>
    <xf numFmtId="9" fontId="11" fillId="12" borderId="38" xfId="2" applyFont="1" applyFill="1" applyBorder="1" applyAlignment="1" applyProtection="1">
      <alignment horizontal="center" vertical="center"/>
    </xf>
    <xf numFmtId="0" fontId="11" fillId="29" borderId="39" xfId="0" applyFont="1" applyFill="1" applyBorder="1" applyAlignment="1">
      <alignment vertical="center"/>
    </xf>
    <xf numFmtId="0" fontId="11" fillId="29" borderId="40" xfId="0" applyFont="1" applyFill="1" applyBorder="1" applyAlignment="1">
      <alignment vertical="center" wrapText="1"/>
    </xf>
    <xf numFmtId="164" fontId="11" fillId="29" borderId="40" xfId="0" applyNumberFormat="1" applyFont="1" applyFill="1" applyBorder="1" applyAlignment="1" applyProtection="1">
      <alignment vertical="center"/>
      <protection locked="0"/>
    </xf>
    <xf numFmtId="44" fontId="13" fillId="14" borderId="40" xfId="3" applyFont="1" applyFill="1" applyBorder="1" applyAlignment="1">
      <alignment vertical="center"/>
    </xf>
    <xf numFmtId="9" fontId="11" fillId="14" borderId="41" xfId="2" applyFont="1" applyFill="1" applyBorder="1" applyAlignment="1" applyProtection="1">
      <alignment horizontal="center" vertical="center"/>
    </xf>
    <xf numFmtId="0" fontId="11" fillId="3" borderId="39" xfId="0" applyFont="1" applyFill="1" applyBorder="1" applyAlignment="1">
      <alignment vertical="center"/>
    </xf>
    <xf numFmtId="0" fontId="11" fillId="0" borderId="40" xfId="0" applyFont="1" applyBorder="1" applyAlignment="1">
      <alignment vertical="center" wrapText="1"/>
    </xf>
    <xf numFmtId="164" fontId="11" fillId="0" borderId="40" xfId="0" applyNumberFormat="1" applyFont="1" applyBorder="1" applyAlignment="1" applyProtection="1">
      <alignment vertical="center"/>
      <protection locked="0"/>
    </xf>
    <xf numFmtId="44" fontId="13" fillId="12" borderId="40" xfId="3" applyFont="1" applyFill="1" applyBorder="1" applyAlignment="1">
      <alignment vertical="center"/>
    </xf>
    <xf numFmtId="9" fontId="11" fillId="12" borderId="41" xfId="2" applyFont="1" applyFill="1" applyBorder="1" applyAlignment="1" applyProtection="1">
      <alignment horizontal="center" vertical="center"/>
    </xf>
    <xf numFmtId="43" fontId="11" fillId="0" borderId="0" xfId="0" applyNumberFormat="1" applyFont="1" applyAlignment="1">
      <alignment vertical="center"/>
    </xf>
    <xf numFmtId="0" fontId="11" fillId="29" borderId="42" xfId="0" applyFont="1" applyFill="1" applyBorder="1" applyAlignment="1">
      <alignment vertical="center"/>
    </xf>
    <xf numFmtId="0" fontId="11" fillId="29" borderId="43" xfId="0" applyFont="1" applyFill="1" applyBorder="1" applyAlignment="1">
      <alignment vertical="center" wrapText="1"/>
    </xf>
    <xf numFmtId="164" fontId="11" fillId="29" borderId="43" xfId="0" applyNumberFormat="1" applyFont="1" applyFill="1" applyBorder="1" applyAlignment="1" applyProtection="1">
      <alignment vertical="center"/>
      <protection locked="0"/>
    </xf>
    <xf numFmtId="44" fontId="13" fillId="14" borderId="43" xfId="3" applyFont="1" applyFill="1" applyBorder="1" applyAlignment="1">
      <alignment vertical="center"/>
    </xf>
    <xf numFmtId="9" fontId="11" fillId="14" borderId="44" xfId="2" applyFont="1" applyFill="1" applyBorder="1" applyAlignment="1" applyProtection="1">
      <alignment horizontal="center" vertical="center"/>
    </xf>
    <xf numFmtId="0" fontId="18" fillId="3" borderId="36" xfId="0" applyFont="1" applyFill="1" applyBorder="1" applyAlignment="1">
      <alignment vertical="center"/>
    </xf>
    <xf numFmtId="44" fontId="11" fillId="0" borderId="37" xfId="3" applyFont="1" applyBorder="1" applyAlignment="1" applyProtection="1">
      <alignment horizontal="center" vertical="center"/>
      <protection locked="0"/>
    </xf>
    <xf numFmtId="0" fontId="11" fillId="32" borderId="39" xfId="0" applyFont="1" applyFill="1" applyBorder="1" applyAlignment="1">
      <alignment vertical="center"/>
    </xf>
    <xf numFmtId="0" fontId="11" fillId="32" borderId="40" xfId="0" applyFont="1" applyFill="1" applyBorder="1" applyAlignment="1">
      <alignment vertical="center" wrapText="1"/>
    </xf>
    <xf numFmtId="44" fontId="11" fillId="32" borderId="40" xfId="3" applyFont="1" applyFill="1" applyBorder="1" applyAlignment="1" applyProtection="1">
      <alignment horizontal="center" vertical="center"/>
      <protection locked="0"/>
    </xf>
    <xf numFmtId="44" fontId="11" fillId="0" borderId="40" xfId="3" applyFont="1" applyBorder="1" applyAlignment="1" applyProtection="1">
      <alignment horizontal="center" vertical="center"/>
      <protection locked="0"/>
    </xf>
    <xf numFmtId="164" fontId="9" fillId="9" borderId="0" xfId="0" applyNumberFormat="1" applyFont="1" applyFill="1" applyBorder="1" applyAlignment="1">
      <alignment vertical="center" wrapText="1"/>
    </xf>
    <xf numFmtId="0" fontId="11" fillId="9" borderId="0" xfId="0" applyFont="1" applyFill="1" applyBorder="1" applyAlignment="1">
      <alignment horizontal="center" vertical="center"/>
    </xf>
    <xf numFmtId="0" fontId="19" fillId="9" borderId="0" xfId="0" applyFont="1" applyFill="1" applyBorder="1" applyAlignment="1">
      <alignment vertical="center" wrapText="1"/>
    </xf>
    <xf numFmtId="0" fontId="9" fillId="9" borderId="0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65" fontId="11" fillId="9" borderId="0" xfId="0" applyNumberFormat="1" applyFont="1" applyFill="1" applyBorder="1" applyAlignment="1">
      <alignment horizontal="center" vertical="center"/>
    </xf>
    <xf numFmtId="165" fontId="9" fillId="9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9" fillId="9" borderId="0" xfId="0" applyFont="1" applyFill="1" applyBorder="1" applyAlignment="1">
      <alignment vertical="center"/>
    </xf>
    <xf numFmtId="164" fontId="9" fillId="8" borderId="0" xfId="0" applyNumberFormat="1" applyFont="1" applyFill="1" applyBorder="1" applyAlignment="1">
      <alignment vertical="center"/>
    </xf>
    <xf numFmtId="164" fontId="11" fillId="8" borderId="0" xfId="0" applyNumberFormat="1" applyFont="1" applyFill="1" applyBorder="1" applyAlignment="1" applyProtection="1">
      <alignment vertical="center"/>
      <protection locked="0"/>
    </xf>
    <xf numFmtId="166" fontId="11" fillId="0" borderId="0" xfId="0" applyNumberFormat="1" applyFont="1" applyFill="1" applyBorder="1" applyAlignment="1" applyProtection="1">
      <alignment vertical="center"/>
      <protection locked="0"/>
    </xf>
    <xf numFmtId="164" fontId="11" fillId="0" borderId="0" xfId="0" applyNumberFormat="1" applyFont="1" applyFill="1" applyBorder="1" applyAlignment="1" applyProtection="1">
      <alignment vertical="center"/>
      <protection locked="0"/>
    </xf>
    <xf numFmtId="0" fontId="13" fillId="9" borderId="0" xfId="0" applyFont="1" applyFill="1" applyAlignment="1">
      <alignment vertical="center"/>
    </xf>
    <xf numFmtId="0" fontId="13" fillId="9" borderId="0" xfId="0" applyFont="1" applyFill="1" applyAlignment="1">
      <alignment vertical="center" wrapText="1"/>
    </xf>
    <xf numFmtId="164" fontId="13" fillId="9" borderId="0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164" fontId="13" fillId="0" borderId="0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164" fontId="1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8" fillId="31" borderId="27" xfId="0" applyFont="1" applyFill="1" applyBorder="1" applyAlignment="1">
      <alignment horizontal="center"/>
    </xf>
    <xf numFmtId="164" fontId="8" fillId="31" borderId="28" xfId="0" applyNumberFormat="1" applyFont="1" applyFill="1" applyBorder="1" applyAlignment="1">
      <alignment horizontal="center"/>
    </xf>
    <xf numFmtId="0" fontId="14" fillId="9" borderId="0" xfId="0" applyFont="1" applyFill="1" applyAlignment="1"/>
    <xf numFmtId="0" fontId="14" fillId="8" borderId="0" xfId="0" applyFont="1" applyFill="1" applyAlignment="1"/>
    <xf numFmtId="0" fontId="14" fillId="0" borderId="0" xfId="0" applyFont="1" applyAlignment="1"/>
    <xf numFmtId="0" fontId="20" fillId="5" borderId="3" xfId="0" applyFont="1" applyFill="1" applyBorder="1" applyAlignment="1">
      <alignment horizontal="center" vertical="center"/>
    </xf>
    <xf numFmtId="44" fontId="9" fillId="9" borderId="0" xfId="3" applyFont="1" applyFill="1" applyBorder="1" applyAlignment="1">
      <alignment vertical="center"/>
    </xf>
    <xf numFmtId="44" fontId="11" fillId="9" borderId="0" xfId="3" applyFont="1" applyFill="1" applyAlignment="1">
      <alignment vertical="center"/>
    </xf>
    <xf numFmtId="44" fontId="11" fillId="6" borderId="7" xfId="3" applyFont="1" applyFill="1" applyBorder="1" applyAlignment="1">
      <alignment vertical="center"/>
    </xf>
    <xf numFmtId="0" fontId="9" fillId="3" borderId="45" xfId="0" applyFont="1" applyFill="1" applyBorder="1" applyAlignment="1">
      <alignment vertical="center"/>
    </xf>
    <xf numFmtId="0" fontId="9" fillId="3" borderId="47" xfId="0" applyFont="1" applyFill="1" applyBorder="1" applyAlignment="1">
      <alignment vertical="center"/>
    </xf>
    <xf numFmtId="0" fontId="11" fillId="3" borderId="45" xfId="0" applyFont="1" applyFill="1" applyBorder="1" applyAlignment="1">
      <alignment vertical="center"/>
    </xf>
    <xf numFmtId="0" fontId="20" fillId="33" borderId="51" xfId="0" applyFont="1" applyFill="1" applyBorder="1" applyAlignment="1">
      <alignment horizontal="left" vertical="center" wrapText="1"/>
    </xf>
    <xf numFmtId="0" fontId="20" fillId="33" borderId="52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vertical="center"/>
    </xf>
    <xf numFmtId="44" fontId="22" fillId="23" borderId="50" xfId="3" applyFont="1" applyFill="1" applyBorder="1" applyAlignment="1">
      <alignment horizontal="center" vertical="center"/>
    </xf>
    <xf numFmtId="44" fontId="18" fillId="23" borderId="46" xfId="3" applyFont="1" applyFill="1" applyBorder="1" applyAlignment="1">
      <alignment vertical="center"/>
    </xf>
    <xf numFmtId="0" fontId="20" fillId="2" borderId="12" xfId="0" applyFont="1" applyFill="1" applyBorder="1" applyAlignment="1">
      <alignment vertical="center" wrapText="1"/>
    </xf>
    <xf numFmtId="44" fontId="20" fillId="2" borderId="53" xfId="3" applyFont="1" applyFill="1" applyBorder="1" applyAlignment="1">
      <alignment vertical="center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44" fontId="11" fillId="6" borderId="6" xfId="3" applyFont="1" applyFill="1" applyBorder="1" applyAlignment="1">
      <alignment vertical="center"/>
    </xf>
    <xf numFmtId="0" fontId="8" fillId="10" borderId="26" xfId="0" applyFont="1" applyFill="1" applyBorder="1" applyAlignment="1">
      <alignment vertical="center"/>
    </xf>
    <xf numFmtId="0" fontId="8" fillId="10" borderId="27" xfId="0" applyFont="1" applyFill="1" applyBorder="1" applyAlignment="1">
      <alignment horizontal="left" vertical="center"/>
    </xf>
    <xf numFmtId="0" fontId="8" fillId="11" borderId="26" xfId="0" applyFont="1" applyFill="1" applyBorder="1" applyAlignment="1"/>
    <xf numFmtId="0" fontId="8" fillId="11" borderId="27" xfId="0" applyFont="1" applyFill="1" applyBorder="1" applyAlignment="1"/>
    <xf numFmtId="0" fontId="8" fillId="16" borderId="26" xfId="0" applyFont="1" applyFill="1" applyBorder="1" applyAlignment="1"/>
    <xf numFmtId="0" fontId="8" fillId="16" borderId="27" xfId="0" applyFont="1" applyFill="1" applyBorder="1" applyAlignment="1"/>
    <xf numFmtId="0" fontId="8" fillId="18" borderId="26" xfId="0" applyFont="1" applyFill="1" applyBorder="1" applyAlignment="1"/>
    <xf numFmtId="0" fontId="8" fillId="18" borderId="27" xfId="0" applyFont="1" applyFill="1" applyBorder="1" applyAlignment="1"/>
    <xf numFmtId="0" fontId="8" fillId="20" borderId="26" xfId="0" applyFont="1" applyFill="1" applyBorder="1" applyAlignment="1"/>
    <xf numFmtId="0" fontId="8" fillId="20" borderId="27" xfId="0" applyFont="1" applyFill="1" applyBorder="1" applyAlignment="1"/>
    <xf numFmtId="0" fontId="8" fillId="22" borderId="26" xfId="0" applyFont="1" applyFill="1" applyBorder="1" applyAlignment="1"/>
    <xf numFmtId="0" fontId="8" fillId="22" borderId="27" xfId="0" applyFont="1" applyFill="1" applyBorder="1" applyAlignment="1"/>
    <xf numFmtId="0" fontId="8" fillId="25" borderId="26" xfId="0" applyFont="1" applyFill="1" applyBorder="1" applyAlignment="1"/>
    <xf numFmtId="0" fontId="8" fillId="30" borderId="26" xfId="0" applyFont="1" applyFill="1" applyBorder="1" applyAlignment="1"/>
    <xf numFmtId="0" fontId="8" fillId="30" borderId="27" xfId="0" applyFont="1" applyFill="1" applyBorder="1" applyAlignment="1"/>
    <xf numFmtId="0" fontId="8" fillId="28" borderId="26" xfId="0" applyFont="1" applyFill="1" applyBorder="1" applyAlignment="1">
      <alignment vertical="center"/>
    </xf>
    <xf numFmtId="0" fontId="8" fillId="28" borderId="27" xfId="0" applyFont="1" applyFill="1" applyBorder="1" applyAlignment="1">
      <alignment vertical="center"/>
    </xf>
    <xf numFmtId="0" fontId="8" fillId="31" borderId="26" xfId="0" applyFont="1" applyFill="1" applyBorder="1" applyAlignment="1"/>
    <xf numFmtId="0" fontId="8" fillId="31" borderId="27" xfId="0" applyFont="1" applyFill="1" applyBorder="1" applyAlignment="1"/>
    <xf numFmtId="0" fontId="7" fillId="7" borderId="54" xfId="0" applyNumberFormat="1" applyFont="1" applyFill="1" applyBorder="1" applyAlignment="1">
      <alignment vertical="center"/>
    </xf>
    <xf numFmtId="0" fontId="7" fillId="7" borderId="55" xfId="0" applyNumberFormat="1" applyFont="1" applyFill="1" applyBorder="1" applyAlignment="1">
      <alignment vertical="center"/>
    </xf>
    <xf numFmtId="44" fontId="9" fillId="23" borderId="48" xfId="3" applyFont="1" applyFill="1" applyBorder="1" applyAlignment="1">
      <alignment horizontal="center" vertical="center"/>
    </xf>
    <xf numFmtId="44" fontId="9" fillId="23" borderId="46" xfId="3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0" fontId="24" fillId="9" borderId="0" xfId="0" applyNumberFormat="1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6" fillId="9" borderId="0" xfId="0" applyFont="1" applyFill="1" applyBorder="1" applyAlignment="1">
      <alignment vertical="center"/>
    </xf>
    <xf numFmtId="0" fontId="20" fillId="5" borderId="13" xfId="0" applyFont="1" applyFill="1" applyBorder="1" applyAlignment="1">
      <alignment horizontal="center" vertical="center"/>
    </xf>
    <xf numFmtId="0" fontId="4" fillId="9" borderId="58" xfId="0" applyFont="1" applyFill="1" applyBorder="1" applyAlignment="1">
      <alignment horizontal="center" vertical="center"/>
    </xf>
    <xf numFmtId="0" fontId="11" fillId="34" borderId="11" xfId="1" applyFont="1" applyFill="1" applyBorder="1" applyAlignment="1">
      <alignment vertical="center"/>
    </xf>
    <xf numFmtId="0" fontId="11" fillId="11" borderId="12" xfId="1" applyFont="1" applyFill="1" applyBorder="1" applyAlignment="1">
      <alignment vertical="center"/>
    </xf>
    <xf numFmtId="0" fontId="11" fillId="16" borderId="12" xfId="1" applyFont="1" applyFill="1" applyBorder="1" applyAlignment="1">
      <alignment vertical="center"/>
    </xf>
    <xf numFmtId="0" fontId="11" fillId="18" borderId="12" xfId="1" applyFont="1" applyFill="1" applyBorder="1" applyAlignment="1">
      <alignment vertical="center"/>
    </xf>
    <xf numFmtId="0" fontId="11" fillId="20" borderId="12" xfId="1" applyFont="1" applyFill="1" applyBorder="1" applyAlignment="1">
      <alignment vertical="center"/>
    </xf>
    <xf numFmtId="0" fontId="11" fillId="35" borderId="12" xfId="1" applyFont="1" applyFill="1" applyBorder="1" applyAlignment="1">
      <alignment vertical="center"/>
    </xf>
    <xf numFmtId="0" fontId="11" fillId="25" borderId="12" xfId="1" applyFont="1" applyFill="1" applyBorder="1" applyAlignment="1">
      <alignment vertical="center"/>
    </xf>
    <xf numFmtId="0" fontId="11" fillId="36" borderId="12" xfId="1" applyFont="1" applyFill="1" applyBorder="1" applyAlignment="1">
      <alignment vertical="center"/>
    </xf>
    <xf numFmtId="0" fontId="11" fillId="37" borderId="12" xfId="1" applyFont="1" applyFill="1" applyBorder="1" applyAlignment="1">
      <alignment vertical="center"/>
    </xf>
    <xf numFmtId="0" fontId="11" fillId="38" borderId="11" xfId="1" applyFont="1" applyFill="1" applyBorder="1" applyAlignment="1">
      <alignment vertical="center"/>
    </xf>
    <xf numFmtId="44" fontId="11" fillId="6" borderId="1" xfId="3" applyFont="1" applyFill="1" applyBorder="1" applyAlignment="1">
      <alignment horizontal="center" vertical="center"/>
    </xf>
    <xf numFmtId="44" fontId="9" fillId="6" borderId="4" xfId="3" applyFont="1" applyFill="1" applyBorder="1" applyAlignment="1">
      <alignment horizontal="center" vertical="center"/>
    </xf>
    <xf numFmtId="44" fontId="11" fillId="6" borderId="8" xfId="3" applyFont="1" applyFill="1" applyBorder="1" applyAlignment="1">
      <alignment horizontal="center" vertical="center"/>
    </xf>
    <xf numFmtId="44" fontId="9" fillId="6" borderId="6" xfId="3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0" fontId="25" fillId="9" borderId="0" xfId="0" applyFont="1" applyFill="1" applyBorder="1" applyAlignment="1">
      <alignment horizontal="left" vertical="center"/>
    </xf>
    <xf numFmtId="167" fontId="26" fillId="9" borderId="0" xfId="0" applyNumberFormat="1" applyFont="1" applyFill="1" applyBorder="1" applyAlignment="1">
      <alignment horizontal="center" vertical="center"/>
    </xf>
    <xf numFmtId="0" fontId="27" fillId="7" borderId="59" xfId="0" applyNumberFormat="1" applyFont="1" applyFill="1" applyBorder="1" applyAlignment="1">
      <alignment horizontal="center" vertical="center"/>
    </xf>
    <xf numFmtId="0" fontId="0" fillId="9" borderId="0" xfId="0" applyFill="1"/>
    <xf numFmtId="0" fontId="11" fillId="9" borderId="60" xfId="0" applyFont="1" applyFill="1" applyBorder="1" applyAlignment="1">
      <alignment horizontal="center" vertical="center"/>
    </xf>
    <xf numFmtId="44" fontId="11" fillId="9" borderId="61" xfId="3" applyFont="1" applyFill="1" applyBorder="1" applyAlignment="1">
      <alignment horizontal="center" vertical="center"/>
    </xf>
    <xf numFmtId="44" fontId="9" fillId="9" borderId="61" xfId="3" applyFont="1" applyFill="1" applyBorder="1" applyAlignment="1">
      <alignment horizontal="center" vertical="center"/>
    </xf>
    <xf numFmtId="44" fontId="20" fillId="9" borderId="61" xfId="3" applyFont="1" applyFill="1" applyBorder="1" applyAlignment="1">
      <alignment horizontal="center" vertical="center"/>
    </xf>
    <xf numFmtId="44" fontId="0" fillId="9" borderId="0" xfId="0" applyNumberFormat="1" applyFill="1"/>
    <xf numFmtId="0" fontId="28" fillId="9" borderId="0" xfId="0" applyFont="1" applyFill="1"/>
    <xf numFmtId="0" fontId="29" fillId="3" borderId="0" xfId="0" applyFont="1" applyFill="1"/>
    <xf numFmtId="0" fontId="29" fillId="4" borderId="0" xfId="0" applyFont="1" applyFill="1"/>
    <xf numFmtId="0" fontId="32" fillId="3" borderId="0" xfId="0" applyFont="1" applyFill="1"/>
    <xf numFmtId="0" fontId="34" fillId="3" borderId="0" xfId="0" applyFont="1" applyFill="1"/>
    <xf numFmtId="0" fontId="35" fillId="3" borderId="0" xfId="0" applyFont="1" applyFill="1"/>
    <xf numFmtId="0" fontId="33" fillId="3" borderId="0" xfId="0" applyFont="1" applyFill="1"/>
    <xf numFmtId="0" fontId="36" fillId="3" borderId="0" xfId="0" applyFont="1" applyFill="1"/>
    <xf numFmtId="0" fontId="29" fillId="0" borderId="0" xfId="0" applyFont="1"/>
    <xf numFmtId="0" fontId="31" fillId="4" borderId="0" xfId="0" applyFont="1" applyFill="1" applyAlignment="1">
      <alignment horizontal="center"/>
    </xf>
    <xf numFmtId="0" fontId="35" fillId="0" borderId="0" xfId="0" applyFont="1" applyAlignment="1">
      <alignment horizontal="left" vertical="top" wrapText="1"/>
    </xf>
    <xf numFmtId="0" fontId="23" fillId="9" borderId="56" xfId="0" applyFont="1" applyFill="1" applyBorder="1" applyAlignment="1">
      <alignment horizontal="center" vertical="center"/>
    </xf>
    <xf numFmtId="0" fontId="23" fillId="9" borderId="55" xfId="0" applyFont="1" applyFill="1" applyBorder="1" applyAlignment="1">
      <alignment horizontal="center" vertical="center"/>
    </xf>
    <xf numFmtId="0" fontId="23" fillId="9" borderId="57" xfId="0" applyFont="1" applyFill="1" applyBorder="1" applyAlignment="1">
      <alignment horizontal="center" vertical="center"/>
    </xf>
  </cellXfs>
  <cellStyles count="4">
    <cellStyle name="Moeda" xfId="3" builtinId="4"/>
    <cellStyle name="NívelLinha_1" xfId="1" builtinId="1" iLevel="0"/>
    <cellStyle name="Normal" xfId="0" builtinId="0"/>
    <cellStyle name="Porcentagem" xfId="2" builtinId="5"/>
  </cellStyles>
  <dxfs count="48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E5C89"/>
      <color rgb="FF6DFFAF"/>
      <color rgb="FF333F4F"/>
      <color rgb="FF242E38"/>
      <color rgb="FF9CC8EC"/>
      <color rgb="FFF6A8C0"/>
      <color rgb="FFD7AFEF"/>
      <color rgb="FFDDBCF2"/>
      <color rgb="FFA44BDB"/>
      <color rgb="FFD617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Montserrat" panose="00000500000000000000" pitchFamily="2" charset="0"/>
                <a:ea typeface="+mn-ea"/>
                <a:cs typeface="+mn-cs"/>
              </a:defRPr>
            </a:pPr>
            <a:r>
              <a:rPr lang="pt-BR" b="0">
                <a:latin typeface="Montserrat" panose="00000500000000000000" pitchFamily="2" charset="0"/>
              </a:rPr>
              <a:t>Para Onde Vai Meu Dinheiro?</a:t>
            </a:r>
          </a:p>
        </c:rich>
      </c:tx>
      <c:layout>
        <c:manualLayout>
          <c:xMode val="edge"/>
          <c:yMode val="edge"/>
          <c:x val="0.2042571079004798"/>
          <c:y val="3.416929133858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9593924026060693E-2"/>
          <c:y val="0.25428228346456694"/>
          <c:w val="0.55871222200652459"/>
          <c:h val="0.6667580708661416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1-84BB-47D1-AB3D-55CAA7E8465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3-84BB-47D1-AB3D-55CAA7E8465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5-84BB-47D1-AB3D-55CAA7E8465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4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7-84BB-47D1-AB3D-55CAA7E8465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5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9-84BB-47D1-AB3D-55CAA7E8465F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6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B-84BB-47D1-AB3D-55CAA7E8465F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D-84BB-47D1-AB3D-55CAA7E8465F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F-84BB-47D1-AB3D-55CAA7E8465F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10-84BB-47D1-AB3D-55CAA7E8465F}"/>
              </c:ext>
            </c:extLst>
          </c:dPt>
          <c:dLbls>
            <c:dLbl>
              <c:idx val="3"/>
              <c:layout>
                <c:manualLayout>
                  <c:x val="-7.7934723685735676E-3"/>
                  <c:y val="-6.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BB-47D1-AB3D-55CAA7E8465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Janeiro!$B$131:$B$139</c:f>
              <c:strCache>
                <c:ptCount val="9"/>
                <c:pt idx="0">
                  <c:v>Investimentos/Serviços Financeiros</c:v>
                </c:pt>
                <c:pt idx="1">
                  <c:v>Habitação</c:v>
                </c:pt>
                <c:pt idx="2">
                  <c:v>Saúde</c:v>
                </c:pt>
                <c:pt idx="3">
                  <c:v>Transporte</c:v>
                </c:pt>
                <c:pt idx="4">
                  <c:v>Despesas Pessoais</c:v>
                </c:pt>
                <c:pt idx="5">
                  <c:v>Lazer</c:v>
                </c:pt>
                <c:pt idx="6">
                  <c:v>Educação</c:v>
                </c:pt>
                <c:pt idx="7">
                  <c:v>Dependentes</c:v>
                </c:pt>
                <c:pt idx="8">
                  <c:v>Animais De Estimação</c:v>
                </c:pt>
              </c:strCache>
            </c:strRef>
          </c:cat>
          <c:val>
            <c:numRef>
              <c:f>Janeiro!$C$131:$C$139</c:f>
              <c:numCache>
                <c:formatCode>_("R$"* #,##0.00_);_("R$"* \(#,##0.00\);_("R$"* "-"??_);_(@_)</c:formatCode>
                <c:ptCount val="9"/>
                <c:pt idx="0">
                  <c:v>4680</c:v>
                </c:pt>
                <c:pt idx="1">
                  <c:v>2895</c:v>
                </c:pt>
                <c:pt idx="2">
                  <c:v>600</c:v>
                </c:pt>
                <c:pt idx="3">
                  <c:v>555</c:v>
                </c:pt>
                <c:pt idx="4">
                  <c:v>545</c:v>
                </c:pt>
                <c:pt idx="5">
                  <c:v>508</c:v>
                </c:pt>
                <c:pt idx="6">
                  <c:v>200</c:v>
                </c:pt>
                <c:pt idx="7">
                  <c:v>500</c:v>
                </c:pt>
                <c:pt idx="8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4BB-47D1-AB3D-55CAA7E84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453624616942359"/>
          <c:y val="7.3468307086614171E-2"/>
          <c:w val="0.31526400773210705"/>
          <c:h val="0.85653169291338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bg1"/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solidFill>
        <a:schemeClr val="tx1">
          <a:lumMod val="65000"/>
          <a:lumOff val="35000"/>
        </a:schemeClr>
      </a:solidFill>
    </a:ln>
    <a:effectLst/>
  </c:spPr>
  <c:txPr>
    <a:bodyPr/>
    <a:lstStyle/>
    <a:p>
      <a:pPr>
        <a:defRPr/>
      </a:pPr>
      <a:endParaRPr lang="pt-BR"/>
    </a:p>
  </c:txPr>
  <c:printSettings>
    <c:headerFooter/>
    <c:pageMargins b="0.984251969" l="0.75" r="0.75" t="0.984251969" header="0.5" footer="0.5"/>
    <c:pageSetup orientation="portrait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Montserrat" panose="00000500000000000000" pitchFamily="2" charset="0"/>
                <a:ea typeface="+mn-ea"/>
                <a:cs typeface="+mn-cs"/>
              </a:defRPr>
            </a:pPr>
            <a:r>
              <a:rPr lang="pt-BR" b="0">
                <a:latin typeface="Montserrat" panose="00000500000000000000" pitchFamily="2" charset="0"/>
              </a:rPr>
              <a:t>Para Onde Vai Meu Dinheiro?</a:t>
            </a:r>
          </a:p>
        </c:rich>
      </c:tx>
      <c:layout>
        <c:manualLayout>
          <c:xMode val="edge"/>
          <c:yMode val="edge"/>
          <c:x val="0.2042571079004798"/>
          <c:y val="3.416929133858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9593924026060693E-2"/>
          <c:y val="0.25428228346456694"/>
          <c:w val="0.55871222200652459"/>
          <c:h val="0.6667580708661416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1-DD4F-4827-8533-4C0CCD092C6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3-DD4F-4827-8533-4C0CCD092C6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5-DD4F-4827-8533-4C0CCD092C6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4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7-DD4F-4827-8533-4C0CCD092C6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5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9-DD4F-4827-8533-4C0CCD092C64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6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B-DD4F-4827-8533-4C0CCD092C64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D-DD4F-4827-8533-4C0CCD092C64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F-DD4F-4827-8533-4C0CCD092C64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11-DD4F-4827-8533-4C0CCD092C64}"/>
              </c:ext>
            </c:extLst>
          </c:dPt>
          <c:dLbls>
            <c:dLbl>
              <c:idx val="3"/>
              <c:layout>
                <c:manualLayout>
                  <c:x val="-7.7934723685735676E-3"/>
                  <c:y val="-6.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4F-4827-8533-4C0CCD092C6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Outubro!$B$131:$B$139</c:f>
              <c:strCache>
                <c:ptCount val="9"/>
                <c:pt idx="0">
                  <c:v>Investimentos/Serviços Financeiros</c:v>
                </c:pt>
                <c:pt idx="1">
                  <c:v>Habitação</c:v>
                </c:pt>
                <c:pt idx="2">
                  <c:v>Saúde</c:v>
                </c:pt>
                <c:pt idx="3">
                  <c:v>Transporte</c:v>
                </c:pt>
                <c:pt idx="4">
                  <c:v>Despesas Pessoais</c:v>
                </c:pt>
                <c:pt idx="5">
                  <c:v>Lazer</c:v>
                </c:pt>
                <c:pt idx="6">
                  <c:v>Educação</c:v>
                </c:pt>
                <c:pt idx="7">
                  <c:v>Dependentes</c:v>
                </c:pt>
                <c:pt idx="8">
                  <c:v>Animais De Estimação</c:v>
                </c:pt>
              </c:strCache>
            </c:strRef>
          </c:cat>
          <c:val>
            <c:numRef>
              <c:f>Outubro!$C$131:$C$139</c:f>
              <c:numCache>
                <c:formatCode>_("R$"* #,##0.00_);_("R$"* \(#,##0.00\);_("R$"* "-"??_);_(@_)</c:formatCode>
                <c:ptCount val="9"/>
                <c:pt idx="0">
                  <c:v>2750</c:v>
                </c:pt>
                <c:pt idx="1">
                  <c:v>2895</c:v>
                </c:pt>
                <c:pt idx="2">
                  <c:v>600</c:v>
                </c:pt>
                <c:pt idx="3">
                  <c:v>555</c:v>
                </c:pt>
                <c:pt idx="4">
                  <c:v>545</c:v>
                </c:pt>
                <c:pt idx="5">
                  <c:v>508</c:v>
                </c:pt>
                <c:pt idx="6">
                  <c:v>200</c:v>
                </c:pt>
                <c:pt idx="7">
                  <c:v>500</c:v>
                </c:pt>
                <c:pt idx="8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D4F-4827-8533-4C0CCD092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453624616942359"/>
          <c:y val="7.3468307086614171E-2"/>
          <c:w val="0.31526400773210705"/>
          <c:h val="0.85653169291338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bg1"/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solidFill>
        <a:schemeClr val="tx1">
          <a:lumMod val="65000"/>
          <a:lumOff val="35000"/>
        </a:schemeClr>
      </a:solidFill>
    </a:ln>
    <a:effectLst/>
  </c:spPr>
  <c:txPr>
    <a:bodyPr/>
    <a:lstStyle/>
    <a:p>
      <a:pPr>
        <a:defRPr/>
      </a:pPr>
      <a:endParaRPr lang="pt-BR"/>
    </a:p>
  </c:txPr>
  <c:printSettings>
    <c:headerFooter/>
    <c:pageMargins b="0.984251969" l="0.75" r="0.75" t="0.984251969" header="0.5" footer="0.5"/>
    <c:pageSetup orientation="portrait"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Montserrat" panose="00000500000000000000" pitchFamily="2" charset="0"/>
                <a:ea typeface="+mn-ea"/>
                <a:cs typeface="+mn-cs"/>
              </a:defRPr>
            </a:pPr>
            <a:r>
              <a:rPr lang="pt-BR" b="0">
                <a:latin typeface="Montserrat" panose="00000500000000000000" pitchFamily="2" charset="0"/>
              </a:rPr>
              <a:t>Para Onde Vai Meu Dinheiro?</a:t>
            </a:r>
          </a:p>
        </c:rich>
      </c:tx>
      <c:layout>
        <c:manualLayout>
          <c:xMode val="edge"/>
          <c:yMode val="edge"/>
          <c:x val="0.2042571079004798"/>
          <c:y val="3.416929133858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9593924026060693E-2"/>
          <c:y val="0.25428228346456694"/>
          <c:w val="0.55871222200652459"/>
          <c:h val="0.6667580708661416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1-6B81-43CB-9C6B-DD8BF43BFF6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3-6B81-43CB-9C6B-DD8BF43BFF6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5-6B81-43CB-9C6B-DD8BF43BFF6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4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7-6B81-43CB-9C6B-DD8BF43BFF6E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5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9-6B81-43CB-9C6B-DD8BF43BFF6E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6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B-6B81-43CB-9C6B-DD8BF43BFF6E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D-6B81-43CB-9C6B-DD8BF43BFF6E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F-6B81-43CB-9C6B-DD8BF43BFF6E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11-6B81-43CB-9C6B-DD8BF43BFF6E}"/>
              </c:ext>
            </c:extLst>
          </c:dPt>
          <c:dLbls>
            <c:dLbl>
              <c:idx val="3"/>
              <c:layout>
                <c:manualLayout>
                  <c:x val="-7.7934723685735676E-3"/>
                  <c:y val="-6.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81-43CB-9C6B-DD8BF43BFF6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Novembro!$B$131:$B$139</c:f>
              <c:strCache>
                <c:ptCount val="9"/>
                <c:pt idx="0">
                  <c:v>Investimentos/Serviços Financeiros</c:v>
                </c:pt>
                <c:pt idx="1">
                  <c:v>Habitação</c:v>
                </c:pt>
                <c:pt idx="2">
                  <c:v>Saúde</c:v>
                </c:pt>
                <c:pt idx="3">
                  <c:v>Transporte</c:v>
                </c:pt>
                <c:pt idx="4">
                  <c:v>Despesas Pessoais</c:v>
                </c:pt>
                <c:pt idx="5">
                  <c:v>Lazer</c:v>
                </c:pt>
                <c:pt idx="6">
                  <c:v>Educação</c:v>
                </c:pt>
                <c:pt idx="7">
                  <c:v>Dependentes</c:v>
                </c:pt>
                <c:pt idx="8">
                  <c:v>Animais De Estimação</c:v>
                </c:pt>
              </c:strCache>
            </c:strRef>
          </c:cat>
          <c:val>
            <c:numRef>
              <c:f>Novembro!$C$131:$C$139</c:f>
              <c:numCache>
                <c:formatCode>_("R$"* #,##0.00_);_("R$"* \(#,##0.00\);_("R$"* "-"??_);_(@_)</c:formatCode>
                <c:ptCount val="9"/>
                <c:pt idx="0">
                  <c:v>2750</c:v>
                </c:pt>
                <c:pt idx="1">
                  <c:v>2895</c:v>
                </c:pt>
                <c:pt idx="2">
                  <c:v>600</c:v>
                </c:pt>
                <c:pt idx="3">
                  <c:v>555</c:v>
                </c:pt>
                <c:pt idx="4">
                  <c:v>545</c:v>
                </c:pt>
                <c:pt idx="5">
                  <c:v>508</c:v>
                </c:pt>
                <c:pt idx="6">
                  <c:v>200</c:v>
                </c:pt>
                <c:pt idx="7">
                  <c:v>500</c:v>
                </c:pt>
                <c:pt idx="8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81-43CB-9C6B-DD8BF43BF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453624616942359"/>
          <c:y val="7.3468307086614171E-2"/>
          <c:w val="0.31526400773210705"/>
          <c:h val="0.85653169291338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bg1"/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solidFill>
        <a:schemeClr val="tx1">
          <a:lumMod val="65000"/>
          <a:lumOff val="35000"/>
        </a:schemeClr>
      </a:solidFill>
    </a:ln>
    <a:effectLst/>
  </c:spPr>
  <c:txPr>
    <a:bodyPr/>
    <a:lstStyle/>
    <a:p>
      <a:pPr>
        <a:defRPr/>
      </a:pPr>
      <a:endParaRPr lang="pt-BR"/>
    </a:p>
  </c:txPr>
  <c:printSettings>
    <c:headerFooter/>
    <c:pageMargins b="0.984251969" l="0.75" r="0.75" t="0.984251969" header="0.5" footer="0.5"/>
    <c:pageSetup orientation="portrait"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Montserrat" panose="00000500000000000000" pitchFamily="2" charset="0"/>
                <a:ea typeface="+mn-ea"/>
                <a:cs typeface="+mn-cs"/>
              </a:defRPr>
            </a:pPr>
            <a:r>
              <a:rPr lang="pt-BR" b="0">
                <a:latin typeface="Montserrat" panose="00000500000000000000" pitchFamily="2" charset="0"/>
              </a:rPr>
              <a:t>Para Onde Vai Meu Dinheiro?</a:t>
            </a:r>
          </a:p>
        </c:rich>
      </c:tx>
      <c:layout>
        <c:manualLayout>
          <c:xMode val="edge"/>
          <c:yMode val="edge"/>
          <c:x val="0.2042571079004798"/>
          <c:y val="3.416929133858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9593924026060693E-2"/>
          <c:y val="0.25428228346456694"/>
          <c:w val="0.55871222200652459"/>
          <c:h val="0.6667580708661416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1-BA2E-4D46-BEAA-8C7546FECE8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3-BA2E-4D46-BEAA-8C7546FECE8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5-BA2E-4D46-BEAA-8C7546FECE8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4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7-BA2E-4D46-BEAA-8C7546FECE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5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9-BA2E-4D46-BEAA-8C7546FECE8B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6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B-BA2E-4D46-BEAA-8C7546FECE8B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D-BA2E-4D46-BEAA-8C7546FECE8B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F-BA2E-4D46-BEAA-8C7546FECE8B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11-BA2E-4D46-BEAA-8C7546FECE8B}"/>
              </c:ext>
            </c:extLst>
          </c:dPt>
          <c:dLbls>
            <c:dLbl>
              <c:idx val="3"/>
              <c:layout>
                <c:manualLayout>
                  <c:x val="-7.7934723685735676E-3"/>
                  <c:y val="-6.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2E-4D46-BEAA-8C7546FECE8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Dezembro!$B$131:$B$139</c:f>
              <c:strCache>
                <c:ptCount val="9"/>
                <c:pt idx="0">
                  <c:v>Investimentos/Serviços Financeiros</c:v>
                </c:pt>
                <c:pt idx="1">
                  <c:v>Habitação</c:v>
                </c:pt>
                <c:pt idx="2">
                  <c:v>Saúde</c:v>
                </c:pt>
                <c:pt idx="3">
                  <c:v>Transporte</c:v>
                </c:pt>
                <c:pt idx="4">
                  <c:v>Despesas Pessoais</c:v>
                </c:pt>
                <c:pt idx="5">
                  <c:v>Lazer</c:v>
                </c:pt>
                <c:pt idx="6">
                  <c:v>Educação</c:v>
                </c:pt>
                <c:pt idx="7">
                  <c:v>Dependentes</c:v>
                </c:pt>
                <c:pt idx="8">
                  <c:v>Animais De Estimação</c:v>
                </c:pt>
              </c:strCache>
            </c:strRef>
          </c:cat>
          <c:val>
            <c:numRef>
              <c:f>Dezembro!$C$131:$C$139</c:f>
              <c:numCache>
                <c:formatCode>_("R$"* #,##0.00_);_("R$"* \(#,##0.00\);_("R$"* "-"??_);_(@_)</c:formatCode>
                <c:ptCount val="9"/>
                <c:pt idx="0">
                  <c:v>2750</c:v>
                </c:pt>
                <c:pt idx="1">
                  <c:v>2895</c:v>
                </c:pt>
                <c:pt idx="2">
                  <c:v>600</c:v>
                </c:pt>
                <c:pt idx="3">
                  <c:v>555</c:v>
                </c:pt>
                <c:pt idx="4">
                  <c:v>545</c:v>
                </c:pt>
                <c:pt idx="5">
                  <c:v>508</c:v>
                </c:pt>
                <c:pt idx="6">
                  <c:v>200</c:v>
                </c:pt>
                <c:pt idx="7">
                  <c:v>500</c:v>
                </c:pt>
                <c:pt idx="8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A2E-4D46-BEAA-8C7546FEC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453624616942359"/>
          <c:y val="7.3468307086614171E-2"/>
          <c:w val="0.31526400773210705"/>
          <c:h val="0.85653169291338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bg1"/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solidFill>
        <a:schemeClr val="tx1">
          <a:lumMod val="65000"/>
          <a:lumOff val="35000"/>
        </a:schemeClr>
      </a:solidFill>
    </a:ln>
    <a:effectLst/>
  </c:spPr>
  <c:txPr>
    <a:bodyPr/>
    <a:lstStyle/>
    <a:p>
      <a:pPr>
        <a:defRPr/>
      </a:pPr>
      <a:endParaRPr lang="pt-BR"/>
    </a:p>
  </c:txPr>
  <c:printSettings>
    <c:headerFooter/>
    <c:pageMargins b="0.984251969" l="0.75" r="0.75" t="0.984251969" header="0.5" footer="0.5"/>
    <c:pageSetup orientation="portrait"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Montserrat" panose="00000500000000000000" pitchFamily="2" charset="0"/>
                <a:ea typeface="+mn-ea"/>
                <a:cs typeface="+mn-cs"/>
              </a:defRPr>
            </a:pPr>
            <a:r>
              <a:rPr lang="pt-BR" b="0">
                <a:latin typeface="Montserrat" panose="00000500000000000000" pitchFamily="2" charset="0"/>
              </a:rPr>
              <a:t>Para onde vai meu dinheiro?</a:t>
            </a:r>
          </a:p>
        </c:rich>
      </c:tx>
      <c:layout>
        <c:manualLayout>
          <c:xMode val="edge"/>
          <c:yMode val="edge"/>
          <c:x val="0.14872862087118199"/>
          <c:y val="3.6669237529819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529302557039802E-2"/>
          <c:y val="0.15275512982503373"/>
          <c:w val="0.62636717607775549"/>
          <c:h val="0.7464829083045276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1-6F55-486E-8512-835F6152CB6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3-6F55-486E-8512-835F6152CB6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5-6F55-486E-8512-835F6152CB6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4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7-6F55-486E-8512-835F6152CB6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5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9-6F55-486E-8512-835F6152CB6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6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B-6F55-486E-8512-835F6152CB6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D-6F55-486E-8512-835F6152CB66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F-6F55-486E-8512-835F6152CB66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11-6F55-486E-8512-835F6152CB6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('Ano Consolidado'!$B$7,'Ano Consolidado'!$B$9,'Ano Consolidado'!$B$11,'Ano Consolidado'!$B$13,'Ano Consolidado'!$B$15,'Ano Consolidado'!$B$17,'Ano Consolidado'!$B$19,'Ano Consolidado'!$B$21,'Ano Consolidado'!$B$23)</c:f>
              <c:strCache>
                <c:ptCount val="9"/>
                <c:pt idx="0">
                  <c:v>INVESTIMENTOS</c:v>
                </c:pt>
                <c:pt idx="1">
                  <c:v>HABITAÇÃO</c:v>
                </c:pt>
                <c:pt idx="2">
                  <c:v>SAÚDE</c:v>
                </c:pt>
                <c:pt idx="3">
                  <c:v>TRANSPORTE</c:v>
                </c:pt>
                <c:pt idx="4">
                  <c:v>DESPESAS PESSOAIS</c:v>
                </c:pt>
                <c:pt idx="5">
                  <c:v>LAZER</c:v>
                </c:pt>
                <c:pt idx="6">
                  <c:v>EDUCAÇÃO</c:v>
                </c:pt>
                <c:pt idx="7">
                  <c:v>DEPENDENTES</c:v>
                </c:pt>
                <c:pt idx="8">
                  <c:v>ANIMAIS DE ESTIMAÇÃO</c:v>
                </c:pt>
              </c:strCache>
            </c:strRef>
          </c:cat>
          <c:val>
            <c:numRef>
              <c:f>('Ano Consolidado'!$O$7,'Ano Consolidado'!$O$9,'Ano Consolidado'!$O$11,'Ano Consolidado'!$O$13,'Ano Consolidado'!$O$15,'Ano Consolidado'!$O$17,'Ano Consolidado'!$O$19,'Ano Consolidado'!$O$21,'Ano Consolidado'!$O$23)</c:f>
              <c:numCache>
                <c:formatCode>_("R$"* #,##0.00_);_("R$"* \(#,##0.00\);_("R$"* "-"??_);_(@_)</c:formatCode>
                <c:ptCount val="9"/>
                <c:pt idx="0">
                  <c:v>34310</c:v>
                </c:pt>
                <c:pt idx="1">
                  <c:v>34240</c:v>
                </c:pt>
                <c:pt idx="2">
                  <c:v>7200</c:v>
                </c:pt>
                <c:pt idx="3">
                  <c:v>6660</c:v>
                </c:pt>
                <c:pt idx="4">
                  <c:v>6540</c:v>
                </c:pt>
                <c:pt idx="5">
                  <c:v>6096</c:v>
                </c:pt>
                <c:pt idx="6">
                  <c:v>2400</c:v>
                </c:pt>
                <c:pt idx="7">
                  <c:v>6000</c:v>
                </c:pt>
                <c:pt idx="8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F55-486E-8512-835F6152C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lt1">
                  <a:lumMod val="85000"/>
                </a:schemeClr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5" r="0.75" t="0.75" header="0.5" footer="0.5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'Ano Consolidado'!$B$5</c:f>
              <c:strCache>
                <c:ptCount val="1"/>
                <c:pt idx="0">
                  <c:v>RENDA FAMILIAR</c:v>
                </c:pt>
              </c:strCache>
            </c:strRef>
          </c:tx>
          <c:spPr>
            <a:solidFill>
              <a:srgbClr val="333F4F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48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/>
            </a:scene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'Ano Consolidado'!$C$3:$N$3</c:f>
              <c:numCache>
                <c:formatCode>mm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'Ano Consolidado'!$C$5:$N$5</c:f>
              <c:numCache>
                <c:formatCode>_("R$"* #,##0.00_);_("R$"* \(#,##0.00\);_("R$"* "-"??_);_(@_)</c:formatCode>
                <c:ptCount val="12"/>
                <c:pt idx="0">
                  <c:v>11273</c:v>
                </c:pt>
                <c:pt idx="1">
                  <c:v>8830</c:v>
                </c:pt>
                <c:pt idx="2">
                  <c:v>8830</c:v>
                </c:pt>
                <c:pt idx="3">
                  <c:v>8830</c:v>
                </c:pt>
                <c:pt idx="4">
                  <c:v>8830</c:v>
                </c:pt>
                <c:pt idx="5">
                  <c:v>8830</c:v>
                </c:pt>
                <c:pt idx="6">
                  <c:v>8830</c:v>
                </c:pt>
                <c:pt idx="7">
                  <c:v>8830</c:v>
                </c:pt>
                <c:pt idx="8">
                  <c:v>8830</c:v>
                </c:pt>
                <c:pt idx="9">
                  <c:v>8830</c:v>
                </c:pt>
                <c:pt idx="10">
                  <c:v>8830</c:v>
                </c:pt>
                <c:pt idx="11">
                  <c:v>8830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6-4D31-BF4A-C73BC49A51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925400680"/>
        <c:axId val="925406912"/>
      </c:barChart>
      <c:lineChart>
        <c:grouping val="standard"/>
        <c:varyColors val="0"/>
        <c:ser>
          <c:idx val="1"/>
          <c:order val="1"/>
          <c:tx>
            <c:strRef>
              <c:f>'Ano Consolidado'!$B$7</c:f>
              <c:strCache>
                <c:ptCount val="1"/>
                <c:pt idx="0">
                  <c:v>INVESTIMENTOS</c:v>
                </c:pt>
              </c:strCache>
            </c:strRef>
          </c:tx>
          <c:spPr>
            <a:ln w="53975" cap="rnd">
              <a:solidFill>
                <a:schemeClr val="accent2">
                  <a:lumMod val="75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48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'Ano Consolidado'!$C$3:$N$3</c:f>
              <c:numCache>
                <c:formatCode>mm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'Ano Consolidado'!$C$7:$N$7</c:f>
              <c:numCache>
                <c:formatCode>_("R$"* #,##0.00_);_("R$"* \(#,##0.00\);_("R$"* "-"??_);_(@_)</c:formatCode>
                <c:ptCount val="12"/>
                <c:pt idx="0">
                  <c:v>4680</c:v>
                </c:pt>
                <c:pt idx="1">
                  <c:v>2130</c:v>
                </c:pt>
                <c:pt idx="2">
                  <c:v>2750</c:v>
                </c:pt>
                <c:pt idx="3">
                  <c:v>2750</c:v>
                </c:pt>
                <c:pt idx="4">
                  <c:v>2750</c:v>
                </c:pt>
                <c:pt idx="5">
                  <c:v>2750</c:v>
                </c:pt>
                <c:pt idx="6">
                  <c:v>2750</c:v>
                </c:pt>
                <c:pt idx="7">
                  <c:v>2750</c:v>
                </c:pt>
                <c:pt idx="8">
                  <c:v>2750</c:v>
                </c:pt>
                <c:pt idx="9">
                  <c:v>2750</c:v>
                </c:pt>
                <c:pt idx="10">
                  <c:v>2750</c:v>
                </c:pt>
                <c:pt idx="11">
                  <c:v>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6E6-4D31-BF4A-C73BC49A51E8}"/>
            </c:ext>
          </c:extLst>
        </c:ser>
        <c:ser>
          <c:idx val="2"/>
          <c:order val="2"/>
          <c:tx>
            <c:strRef>
              <c:f>'Ano Consolidado'!$B$9</c:f>
              <c:strCache>
                <c:ptCount val="1"/>
                <c:pt idx="0">
                  <c:v>HABITAÇÃO</c:v>
                </c:pt>
              </c:strCache>
            </c:strRef>
          </c:tx>
          <c:spPr>
            <a:ln w="47625" cap="rnd">
              <a:solidFill>
                <a:srgbClr val="FFFF00"/>
              </a:solidFill>
              <a:round/>
            </a:ln>
            <a:effectLst>
              <a:outerShdw blurRad="57150" dist="19050" dir="5400000" algn="ctr" rotWithShape="0">
                <a:srgbClr val="000000">
                  <a:alpha val="48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'Ano Consolidado'!$C$3:$N$3</c:f>
              <c:numCache>
                <c:formatCode>mm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'Ano Consolidado'!$C$9:$N$9</c:f>
              <c:numCache>
                <c:formatCode>_("R$"* #,##0.00_);_("R$"* \(#,##0.00\);_("R$"* "-"??_);_(@_)</c:formatCode>
                <c:ptCount val="12"/>
                <c:pt idx="0">
                  <c:v>2895</c:v>
                </c:pt>
                <c:pt idx="1">
                  <c:v>2395</c:v>
                </c:pt>
                <c:pt idx="2">
                  <c:v>2895</c:v>
                </c:pt>
                <c:pt idx="3">
                  <c:v>2895</c:v>
                </c:pt>
                <c:pt idx="4">
                  <c:v>2895</c:v>
                </c:pt>
                <c:pt idx="5">
                  <c:v>2895</c:v>
                </c:pt>
                <c:pt idx="6">
                  <c:v>2895</c:v>
                </c:pt>
                <c:pt idx="7">
                  <c:v>2895</c:v>
                </c:pt>
                <c:pt idx="8">
                  <c:v>2895</c:v>
                </c:pt>
                <c:pt idx="9">
                  <c:v>2895</c:v>
                </c:pt>
                <c:pt idx="10">
                  <c:v>2895</c:v>
                </c:pt>
                <c:pt idx="11">
                  <c:v>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6E6-4D31-BF4A-C73BC49A51E8}"/>
            </c:ext>
          </c:extLst>
        </c:ser>
        <c:ser>
          <c:idx val="3"/>
          <c:order val="3"/>
          <c:tx>
            <c:strRef>
              <c:f>'Ano Consolidado'!$B$11</c:f>
              <c:strCache>
                <c:ptCount val="1"/>
                <c:pt idx="0">
                  <c:v>SAÚDE</c:v>
                </c:pt>
              </c:strCache>
            </c:strRef>
          </c:tx>
          <c:spPr>
            <a:ln w="53975" cap="rnd">
              <a:solidFill>
                <a:srgbClr val="00B050"/>
              </a:solidFill>
              <a:round/>
            </a:ln>
            <a:effectLst>
              <a:outerShdw blurRad="57150" dist="19050" dir="5400000" algn="ctr" rotWithShape="0">
                <a:srgbClr val="000000">
                  <a:alpha val="48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'Ano Consolidado'!$C$3:$N$3</c:f>
              <c:numCache>
                <c:formatCode>mm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'Ano Consolidado'!$C$11:$N$11</c:f>
              <c:numCache>
                <c:formatCode>_("R$"* #,##0.00_);_("R$"* \(#,##0.00\);_("R$"* "-"??_);_(@_)</c:formatCode>
                <c:ptCount val="12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  <c:pt idx="7">
                  <c:v>600</c:v>
                </c:pt>
                <c:pt idx="8">
                  <c:v>600</c:v>
                </c:pt>
                <c:pt idx="9">
                  <c:v>600</c:v>
                </c:pt>
                <c:pt idx="10">
                  <c:v>600</c:v>
                </c:pt>
                <c:pt idx="11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6E6-4D31-BF4A-C73BC49A51E8}"/>
            </c:ext>
          </c:extLst>
        </c:ser>
        <c:ser>
          <c:idx val="4"/>
          <c:order val="4"/>
          <c:tx>
            <c:strRef>
              <c:f>'Ano Consolidado'!$B$13</c:f>
              <c:strCache>
                <c:ptCount val="1"/>
                <c:pt idx="0">
                  <c:v>TRANSPORTE</c:v>
                </c:pt>
              </c:strCache>
            </c:strRef>
          </c:tx>
          <c:spPr>
            <a:ln w="50800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48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'Ano Consolidado'!$C$3:$N$3</c:f>
              <c:numCache>
                <c:formatCode>mm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'Ano Consolidado'!$C$13:$N$13</c:f>
              <c:numCache>
                <c:formatCode>_("R$"* #,##0.00_);_("R$"* \(#,##0.00\);_("R$"* "-"??_);_(@_)</c:formatCode>
                <c:ptCount val="12"/>
                <c:pt idx="0">
                  <c:v>555</c:v>
                </c:pt>
                <c:pt idx="1">
                  <c:v>555</c:v>
                </c:pt>
                <c:pt idx="2">
                  <c:v>555</c:v>
                </c:pt>
                <c:pt idx="3">
                  <c:v>555</c:v>
                </c:pt>
                <c:pt idx="4">
                  <c:v>555</c:v>
                </c:pt>
                <c:pt idx="5">
                  <c:v>555</c:v>
                </c:pt>
                <c:pt idx="6">
                  <c:v>555</c:v>
                </c:pt>
                <c:pt idx="7">
                  <c:v>555</c:v>
                </c:pt>
                <c:pt idx="8">
                  <c:v>555</c:v>
                </c:pt>
                <c:pt idx="9">
                  <c:v>555</c:v>
                </c:pt>
                <c:pt idx="10">
                  <c:v>555</c:v>
                </c:pt>
                <c:pt idx="11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6E6-4D31-BF4A-C73BC49A51E8}"/>
            </c:ext>
          </c:extLst>
        </c:ser>
        <c:ser>
          <c:idx val="5"/>
          <c:order val="5"/>
          <c:tx>
            <c:strRef>
              <c:f>'Ano Consolidado'!$B$15</c:f>
              <c:strCache>
                <c:ptCount val="1"/>
                <c:pt idx="0">
                  <c:v>DESPESAS PESSOAIS</c:v>
                </c:pt>
              </c:strCache>
            </c:strRef>
          </c:tx>
          <c:spPr>
            <a:ln w="50800" cap="rnd">
              <a:solidFill>
                <a:srgbClr val="7030A0"/>
              </a:solidFill>
              <a:round/>
            </a:ln>
            <a:effectLst>
              <a:outerShdw blurRad="57150" dist="19050" dir="5400000" algn="ctr" rotWithShape="0">
                <a:srgbClr val="000000">
                  <a:alpha val="48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'Ano Consolidado'!$C$3:$N$3</c:f>
              <c:numCache>
                <c:formatCode>mm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'Ano Consolidado'!$C$15:$N$15</c:f>
              <c:numCache>
                <c:formatCode>_("R$"* #,##0.00_);_("R$"* \(#,##0.00\);_("R$"* "-"??_);_(@_)</c:formatCode>
                <c:ptCount val="12"/>
                <c:pt idx="0">
                  <c:v>545</c:v>
                </c:pt>
                <c:pt idx="1">
                  <c:v>545</c:v>
                </c:pt>
                <c:pt idx="2">
                  <c:v>545</c:v>
                </c:pt>
                <c:pt idx="3">
                  <c:v>545</c:v>
                </c:pt>
                <c:pt idx="4">
                  <c:v>545</c:v>
                </c:pt>
                <c:pt idx="5">
                  <c:v>545</c:v>
                </c:pt>
                <c:pt idx="6">
                  <c:v>545</c:v>
                </c:pt>
                <c:pt idx="7">
                  <c:v>545</c:v>
                </c:pt>
                <c:pt idx="8">
                  <c:v>545</c:v>
                </c:pt>
                <c:pt idx="9">
                  <c:v>545</c:v>
                </c:pt>
                <c:pt idx="10">
                  <c:v>545</c:v>
                </c:pt>
                <c:pt idx="11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6E6-4D31-BF4A-C73BC49A51E8}"/>
            </c:ext>
          </c:extLst>
        </c:ser>
        <c:ser>
          <c:idx val="6"/>
          <c:order val="6"/>
          <c:tx>
            <c:strRef>
              <c:f>'Ano Consolidado'!$B$17</c:f>
              <c:strCache>
                <c:ptCount val="1"/>
                <c:pt idx="0">
                  <c:v>LAZER</c:v>
                </c:pt>
              </c:strCache>
            </c:strRef>
          </c:tx>
          <c:spPr>
            <a:ln w="50800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48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'Ano Consolidado'!$C$3:$N$3</c:f>
              <c:numCache>
                <c:formatCode>mm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'Ano Consolidado'!$C$17:$N$17</c:f>
              <c:numCache>
                <c:formatCode>_("R$"* #,##0.00_);_("R$"* \(#,##0.00\);_("R$"* "-"??_);_(@_)</c:formatCode>
                <c:ptCount val="12"/>
                <c:pt idx="0">
                  <c:v>508</c:v>
                </c:pt>
                <c:pt idx="1">
                  <c:v>508</c:v>
                </c:pt>
                <c:pt idx="2">
                  <c:v>508</c:v>
                </c:pt>
                <c:pt idx="3">
                  <c:v>508</c:v>
                </c:pt>
                <c:pt idx="4">
                  <c:v>508</c:v>
                </c:pt>
                <c:pt idx="5">
                  <c:v>508</c:v>
                </c:pt>
                <c:pt idx="6">
                  <c:v>508</c:v>
                </c:pt>
                <c:pt idx="7">
                  <c:v>508</c:v>
                </c:pt>
                <c:pt idx="8">
                  <c:v>508</c:v>
                </c:pt>
                <c:pt idx="9">
                  <c:v>508</c:v>
                </c:pt>
                <c:pt idx="10">
                  <c:v>508</c:v>
                </c:pt>
                <c:pt idx="11">
                  <c:v>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6E6-4D31-BF4A-C73BC49A51E8}"/>
            </c:ext>
          </c:extLst>
        </c:ser>
        <c:ser>
          <c:idx val="7"/>
          <c:order val="7"/>
          <c:tx>
            <c:strRef>
              <c:f>'Ano Consolidado'!$B$19</c:f>
              <c:strCache>
                <c:ptCount val="1"/>
                <c:pt idx="0">
                  <c:v>EDUCAÇÃO</c:v>
                </c:pt>
              </c:strCache>
            </c:strRef>
          </c:tx>
          <c:spPr>
            <a:ln w="50800" cap="rnd">
              <a:solidFill>
                <a:srgbClr val="EE5C89"/>
              </a:solidFill>
              <a:round/>
            </a:ln>
            <a:effectLst>
              <a:outerShdw blurRad="57150" dist="19050" dir="5400000" algn="ctr" rotWithShape="0">
                <a:srgbClr val="000000">
                  <a:alpha val="48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'Ano Consolidado'!$C$3:$N$3</c:f>
              <c:numCache>
                <c:formatCode>mm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'Ano Consolidado'!$C$19:$N$19</c:f>
              <c:numCache>
                <c:formatCode>_("R$"* #,##0.00_);_("R$"* \(#,##0.00\);_("R$"* "-"??_);_(@_)</c:formatCode>
                <c:ptCount val="12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6E6-4D31-BF4A-C73BC49A51E8}"/>
            </c:ext>
          </c:extLst>
        </c:ser>
        <c:ser>
          <c:idx val="8"/>
          <c:order val="8"/>
          <c:tx>
            <c:strRef>
              <c:f>'Ano Consolidado'!$B$21</c:f>
              <c:strCache>
                <c:ptCount val="1"/>
                <c:pt idx="0">
                  <c:v>DEPENDENTES</c:v>
                </c:pt>
              </c:strCache>
            </c:strRef>
          </c:tx>
          <c:spPr>
            <a:ln w="50800" cap="rnd">
              <a:solidFill>
                <a:srgbClr val="6DFFAF"/>
              </a:solidFill>
              <a:round/>
            </a:ln>
            <a:effectLst>
              <a:outerShdw blurRad="57150" dist="19050" dir="5400000" algn="ctr" rotWithShape="0">
                <a:srgbClr val="000000">
                  <a:alpha val="48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'Ano Consolidado'!$C$3:$N$3</c:f>
              <c:numCache>
                <c:formatCode>mm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'Ano Consolidado'!$C$21:$N$21</c:f>
              <c:numCache>
                <c:formatCode>_("R$"* #,##0.00_);_("R$"* \(#,##0.00\);_("R$"* "-"??_);_(@_)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6E6-4D31-BF4A-C73BC49A51E8}"/>
            </c:ext>
          </c:extLst>
        </c:ser>
        <c:ser>
          <c:idx val="9"/>
          <c:order val="9"/>
          <c:tx>
            <c:strRef>
              <c:f>'Ano Consolidado'!$B$23</c:f>
              <c:strCache>
                <c:ptCount val="1"/>
                <c:pt idx="0">
                  <c:v>ANIMAIS DE ESTIMAÇÃO</c:v>
                </c:pt>
              </c:strCache>
            </c:strRef>
          </c:tx>
          <c:spPr>
            <a:ln w="50800" cap="rnd">
              <a:solidFill>
                <a:srgbClr val="00B0F0"/>
              </a:solidFill>
              <a:round/>
            </a:ln>
            <a:effectLst>
              <a:outerShdw blurRad="57150" dist="19050" dir="5400000" algn="ctr" rotWithShape="0">
                <a:srgbClr val="000000">
                  <a:alpha val="48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'Ano Consolidado'!$C$3:$N$3</c:f>
              <c:numCache>
                <c:formatCode>mm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'Ano Consolidado'!$C$23:$N$23</c:f>
              <c:numCache>
                <c:formatCode>_("R$"* #,##0.00_);_("R$"* \(#,##0.00\);_("R$"* "-"??_);_(@_)</c:formatCode>
                <c:ptCount val="12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6E6-4D31-BF4A-C73BC49A5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910200"/>
        <c:axId val="484905936"/>
      </c:lineChart>
      <c:dateAx>
        <c:axId val="484910200"/>
        <c:scaling>
          <c:orientation val="minMax"/>
        </c:scaling>
        <c:delete val="0"/>
        <c:axPos val="b"/>
        <c:numFmt formatCode="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4905936"/>
        <c:crosses val="autoZero"/>
        <c:auto val="1"/>
        <c:lblOffset val="100"/>
        <c:baseTimeUnit val="months"/>
      </c:dateAx>
      <c:valAx>
        <c:axId val="48490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4910200"/>
        <c:crosses val="autoZero"/>
        <c:crossBetween val="between"/>
      </c:valAx>
      <c:valAx>
        <c:axId val="925406912"/>
        <c:scaling>
          <c:orientation val="minMax"/>
        </c:scaling>
        <c:delete val="0"/>
        <c:axPos val="r"/>
        <c:numFmt formatCode="_(&quot;R$&quot;* #,##0.00_);_(&quot;R$&quot;* \(#,##0.00\);_(&quot;R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5400680"/>
        <c:crosses val="max"/>
        <c:crossBetween val="between"/>
      </c:valAx>
      <c:dateAx>
        <c:axId val="925400680"/>
        <c:scaling>
          <c:orientation val="minMax"/>
        </c:scaling>
        <c:delete val="1"/>
        <c:axPos val="b"/>
        <c:numFmt formatCode="mm" sourceLinked="1"/>
        <c:majorTickMark val="out"/>
        <c:minorTickMark val="none"/>
        <c:tickLblPos val="nextTo"/>
        <c:crossAx val="92540691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'Ano Consolidado'!$B$29</c:f>
              <c:strCache>
                <c:ptCount val="1"/>
                <c:pt idx="0">
                  <c:v>Rendimentos</c:v>
                </c:pt>
              </c:strCache>
            </c:strRef>
          </c:tx>
          <c:marker>
            <c:symbol val="none"/>
          </c:marker>
          <c:cat>
            <c:numRef>
              <c:f>'Ano Consolidado'!$C$28:$N$28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'Ano Consolidado'!$C$29:$N$29</c:f>
              <c:numCache>
                <c:formatCode>_("R$"* #,##0.00_);_("R$"* \(#,##0.00\);_("R$"* "-"??_);_(@_)</c:formatCode>
                <c:ptCount val="12"/>
                <c:pt idx="0">
                  <c:v>11273</c:v>
                </c:pt>
                <c:pt idx="1">
                  <c:v>8830</c:v>
                </c:pt>
                <c:pt idx="2">
                  <c:v>8830</c:v>
                </c:pt>
                <c:pt idx="3">
                  <c:v>8830</c:v>
                </c:pt>
                <c:pt idx="4">
                  <c:v>8830</c:v>
                </c:pt>
                <c:pt idx="5">
                  <c:v>8830</c:v>
                </c:pt>
                <c:pt idx="6">
                  <c:v>8830</c:v>
                </c:pt>
                <c:pt idx="7">
                  <c:v>8830</c:v>
                </c:pt>
                <c:pt idx="8">
                  <c:v>8830</c:v>
                </c:pt>
                <c:pt idx="9">
                  <c:v>8830</c:v>
                </c:pt>
                <c:pt idx="10">
                  <c:v>8830</c:v>
                </c:pt>
                <c:pt idx="11">
                  <c:v>8830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73-4EFC-9A74-08932B8C0778}"/>
            </c:ext>
          </c:extLst>
        </c:ser>
        <c:ser>
          <c:idx val="1"/>
          <c:order val="1"/>
          <c:tx>
            <c:strRef>
              <c:f>'Ano Consolidado'!$B$30</c:f>
              <c:strCache>
                <c:ptCount val="1"/>
                <c:pt idx="0">
                  <c:v>Gastos</c:v>
                </c:pt>
              </c:strCache>
            </c:strRef>
          </c:tx>
          <c:marker>
            <c:symbol val="none"/>
          </c:marker>
          <c:cat>
            <c:numRef>
              <c:f>'Ano Consolidado'!$C$28:$N$28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'Ano Consolidado'!$C$30:$N$30</c:f>
              <c:numCache>
                <c:formatCode>_("R$"* #,##0.00_);_("R$"* \(#,##0.00\);_("R$"* "-"??_);_(@_)</c:formatCode>
                <c:ptCount val="12"/>
                <c:pt idx="0">
                  <c:v>10733</c:v>
                </c:pt>
                <c:pt idx="1">
                  <c:v>7683</c:v>
                </c:pt>
                <c:pt idx="2">
                  <c:v>8803</c:v>
                </c:pt>
                <c:pt idx="3">
                  <c:v>8803</c:v>
                </c:pt>
                <c:pt idx="4">
                  <c:v>8803</c:v>
                </c:pt>
                <c:pt idx="5">
                  <c:v>8803</c:v>
                </c:pt>
                <c:pt idx="6">
                  <c:v>8803</c:v>
                </c:pt>
                <c:pt idx="7">
                  <c:v>8803</c:v>
                </c:pt>
                <c:pt idx="8">
                  <c:v>8803</c:v>
                </c:pt>
                <c:pt idx="9">
                  <c:v>8803</c:v>
                </c:pt>
                <c:pt idx="10">
                  <c:v>8803</c:v>
                </c:pt>
                <c:pt idx="11">
                  <c:v>8803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73-4EFC-9A74-08932B8C0778}"/>
            </c:ext>
          </c:extLst>
        </c:ser>
        <c:ser>
          <c:idx val="2"/>
          <c:order val="2"/>
          <c:tx>
            <c:strRef>
              <c:f>'Ano Consolidado'!$B$31</c:f>
              <c:strCache>
                <c:ptCount val="1"/>
                <c:pt idx="0">
                  <c:v>Saldo do Mês</c:v>
                </c:pt>
              </c:strCache>
            </c:strRef>
          </c:tx>
          <c:marker>
            <c:symbol val="none"/>
          </c:marker>
          <c:cat>
            <c:numRef>
              <c:f>'Ano Consolidado'!$C$28:$N$28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'Ano Consolidado'!$C$31:$N$31</c:f>
              <c:numCache>
                <c:formatCode>_("R$"* #,##0.00_);_("R$"* \(#,##0.00\);_("R$"* "-"??_);_(@_)</c:formatCode>
                <c:ptCount val="12"/>
                <c:pt idx="0">
                  <c:v>540</c:v>
                </c:pt>
                <c:pt idx="1">
                  <c:v>1147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73-4EFC-9A74-08932B8C0778}"/>
            </c:ext>
          </c:extLst>
        </c:ser>
        <c:ser>
          <c:idx val="3"/>
          <c:order val="3"/>
          <c:tx>
            <c:strRef>
              <c:f>'Ano Consolidado'!$B$32</c:f>
              <c:strCache>
                <c:ptCount val="1"/>
                <c:pt idx="0">
                  <c:v>Salod Ac.</c:v>
                </c:pt>
              </c:strCache>
            </c:strRef>
          </c:tx>
          <c:marker>
            <c:symbol val="none"/>
          </c:marker>
          <c:cat>
            <c:numRef>
              <c:f>'Ano Consolidado'!$C$28:$N$28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'Ano Consolidado'!$C$32:$N$32</c:f>
              <c:numCache>
                <c:formatCode>_("R$"* #,##0.00_);_("R$"* \(#,##0.00\);_("R$"* "-"??_);_(@_)</c:formatCode>
                <c:ptCount val="12"/>
                <c:pt idx="0">
                  <c:v>540</c:v>
                </c:pt>
                <c:pt idx="1">
                  <c:v>1687</c:v>
                </c:pt>
                <c:pt idx="2">
                  <c:v>1714</c:v>
                </c:pt>
                <c:pt idx="3">
                  <c:v>1741</c:v>
                </c:pt>
                <c:pt idx="4">
                  <c:v>1768</c:v>
                </c:pt>
                <c:pt idx="5">
                  <c:v>1795</c:v>
                </c:pt>
                <c:pt idx="6">
                  <c:v>1822</c:v>
                </c:pt>
                <c:pt idx="7">
                  <c:v>1849</c:v>
                </c:pt>
                <c:pt idx="8">
                  <c:v>1876</c:v>
                </c:pt>
                <c:pt idx="9">
                  <c:v>1903</c:v>
                </c:pt>
                <c:pt idx="10">
                  <c:v>1930</c:v>
                </c:pt>
                <c:pt idx="11">
                  <c:v>1957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73-4EFC-9A74-08932B8C0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910200"/>
        <c:axId val="484905936"/>
      </c:lineChart>
      <c:catAx>
        <c:axId val="484910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4905936"/>
        <c:crosses val="autoZero"/>
        <c:auto val="1"/>
        <c:lblAlgn val="ctr"/>
        <c:lblOffset val="100"/>
        <c:noMultiLvlLbl val="1"/>
      </c:catAx>
      <c:valAx>
        <c:axId val="48490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4910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Montserrat" panose="00000500000000000000" pitchFamily="2" charset="0"/>
                <a:ea typeface="+mn-ea"/>
                <a:cs typeface="+mn-cs"/>
              </a:defRPr>
            </a:pPr>
            <a:r>
              <a:rPr lang="pt-BR" b="0">
                <a:latin typeface="Montserrat" panose="00000500000000000000" pitchFamily="2" charset="0"/>
              </a:rPr>
              <a:t>Para Onde Vai Meu Dinheiro?</a:t>
            </a:r>
          </a:p>
        </c:rich>
      </c:tx>
      <c:layout>
        <c:manualLayout>
          <c:xMode val="edge"/>
          <c:yMode val="edge"/>
          <c:x val="0.2042571079004798"/>
          <c:y val="3.416929133858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9593924026060693E-2"/>
          <c:y val="0.25428228346456694"/>
          <c:w val="0.55871222200652459"/>
          <c:h val="0.6667580708661416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1-F411-498F-9B65-6AFC497EE45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3-F411-498F-9B65-6AFC497EE45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5-F411-498F-9B65-6AFC497EE45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4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7-F411-498F-9B65-6AFC497EE45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5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9-F411-498F-9B65-6AFC497EE45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6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B-F411-498F-9B65-6AFC497EE453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D-F411-498F-9B65-6AFC497EE453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F-F411-498F-9B65-6AFC497EE453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11-F411-498F-9B65-6AFC497EE453}"/>
              </c:ext>
            </c:extLst>
          </c:dPt>
          <c:dLbls>
            <c:dLbl>
              <c:idx val="3"/>
              <c:layout>
                <c:manualLayout>
                  <c:x val="-7.7934723685735676E-3"/>
                  <c:y val="-6.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11-498F-9B65-6AFC497EE45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Fevereiro!$B$131:$B$139</c:f>
              <c:strCache>
                <c:ptCount val="9"/>
                <c:pt idx="0">
                  <c:v>Investimentos/Serviços Financeiros</c:v>
                </c:pt>
                <c:pt idx="1">
                  <c:v>Habitação</c:v>
                </c:pt>
                <c:pt idx="2">
                  <c:v>Saúde</c:v>
                </c:pt>
                <c:pt idx="3">
                  <c:v>Transporte</c:v>
                </c:pt>
                <c:pt idx="4">
                  <c:v>Despesas Pessoais</c:v>
                </c:pt>
                <c:pt idx="5">
                  <c:v>Lazer</c:v>
                </c:pt>
                <c:pt idx="6">
                  <c:v>Educação</c:v>
                </c:pt>
                <c:pt idx="7">
                  <c:v>Dependentes</c:v>
                </c:pt>
                <c:pt idx="8">
                  <c:v>Animais De Estimação</c:v>
                </c:pt>
              </c:strCache>
            </c:strRef>
          </c:cat>
          <c:val>
            <c:numRef>
              <c:f>Fevereiro!$C$131:$C$139</c:f>
              <c:numCache>
                <c:formatCode>_("R$"* #,##0.00_);_("R$"* \(#,##0.00\);_("R$"* "-"??_);_(@_)</c:formatCode>
                <c:ptCount val="9"/>
                <c:pt idx="0">
                  <c:v>2130</c:v>
                </c:pt>
                <c:pt idx="1">
                  <c:v>2395</c:v>
                </c:pt>
                <c:pt idx="2">
                  <c:v>600</c:v>
                </c:pt>
                <c:pt idx="3">
                  <c:v>555</c:v>
                </c:pt>
                <c:pt idx="4">
                  <c:v>545</c:v>
                </c:pt>
                <c:pt idx="5">
                  <c:v>508</c:v>
                </c:pt>
                <c:pt idx="6">
                  <c:v>200</c:v>
                </c:pt>
                <c:pt idx="7">
                  <c:v>500</c:v>
                </c:pt>
                <c:pt idx="8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411-498F-9B65-6AFC497EE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453624616942359"/>
          <c:y val="7.3468307086614171E-2"/>
          <c:w val="0.31526400773210705"/>
          <c:h val="0.85653169291338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bg1"/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solidFill>
        <a:schemeClr val="tx1">
          <a:lumMod val="65000"/>
          <a:lumOff val="35000"/>
        </a:schemeClr>
      </a:solidFill>
    </a:ln>
    <a:effectLst/>
  </c:spPr>
  <c:txPr>
    <a:bodyPr/>
    <a:lstStyle/>
    <a:p>
      <a:pPr>
        <a:defRPr/>
      </a:pPr>
      <a:endParaRPr lang="pt-BR"/>
    </a:p>
  </c:txPr>
  <c:printSettings>
    <c:headerFooter/>
    <c:pageMargins b="0.984251969" l="0.75" r="0.75" t="0.984251969" header="0.5" footer="0.5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Montserrat" panose="00000500000000000000" pitchFamily="2" charset="0"/>
                <a:ea typeface="+mn-ea"/>
                <a:cs typeface="+mn-cs"/>
              </a:defRPr>
            </a:pPr>
            <a:r>
              <a:rPr lang="pt-BR" b="0">
                <a:latin typeface="Montserrat" panose="00000500000000000000" pitchFamily="2" charset="0"/>
              </a:rPr>
              <a:t>Para Onde Vai Meu Dinheiro?</a:t>
            </a:r>
          </a:p>
        </c:rich>
      </c:tx>
      <c:layout>
        <c:manualLayout>
          <c:xMode val="edge"/>
          <c:yMode val="edge"/>
          <c:x val="0.2042571079004798"/>
          <c:y val="3.416929133858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9593924026060693E-2"/>
          <c:y val="0.25428228346456694"/>
          <c:w val="0.55871222200652459"/>
          <c:h val="0.6667580708661416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1-598B-4800-8C67-EDBE769EAA8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3-598B-4800-8C67-EDBE769EAA8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5-598B-4800-8C67-EDBE769EAA8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4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7-598B-4800-8C67-EDBE769EAA8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5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9-598B-4800-8C67-EDBE769EAA8F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6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B-598B-4800-8C67-EDBE769EAA8F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D-598B-4800-8C67-EDBE769EAA8F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F-598B-4800-8C67-EDBE769EAA8F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11-598B-4800-8C67-EDBE769EAA8F}"/>
              </c:ext>
            </c:extLst>
          </c:dPt>
          <c:dLbls>
            <c:dLbl>
              <c:idx val="3"/>
              <c:layout>
                <c:manualLayout>
                  <c:x val="-7.7934723685735676E-3"/>
                  <c:y val="-6.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8B-4800-8C67-EDBE769EAA8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Março!$B$131:$B$139</c:f>
              <c:strCache>
                <c:ptCount val="9"/>
                <c:pt idx="0">
                  <c:v>Investimentos/Serviços Financeiros</c:v>
                </c:pt>
                <c:pt idx="1">
                  <c:v>Habitação</c:v>
                </c:pt>
                <c:pt idx="2">
                  <c:v>Saúde</c:v>
                </c:pt>
                <c:pt idx="3">
                  <c:v>Transporte</c:v>
                </c:pt>
                <c:pt idx="4">
                  <c:v>Despesas Pessoais</c:v>
                </c:pt>
                <c:pt idx="5">
                  <c:v>Lazer</c:v>
                </c:pt>
                <c:pt idx="6">
                  <c:v>Educação</c:v>
                </c:pt>
                <c:pt idx="7">
                  <c:v>Dependentes</c:v>
                </c:pt>
                <c:pt idx="8">
                  <c:v>Animais De Estimação</c:v>
                </c:pt>
              </c:strCache>
            </c:strRef>
          </c:cat>
          <c:val>
            <c:numRef>
              <c:f>Março!$C$131:$C$139</c:f>
              <c:numCache>
                <c:formatCode>_("R$"* #,##0.00_);_("R$"* \(#,##0.00\);_("R$"* "-"??_);_(@_)</c:formatCode>
                <c:ptCount val="9"/>
                <c:pt idx="0">
                  <c:v>2750</c:v>
                </c:pt>
                <c:pt idx="1">
                  <c:v>2895</c:v>
                </c:pt>
                <c:pt idx="2">
                  <c:v>600</c:v>
                </c:pt>
                <c:pt idx="3">
                  <c:v>555</c:v>
                </c:pt>
                <c:pt idx="4">
                  <c:v>545</c:v>
                </c:pt>
                <c:pt idx="5">
                  <c:v>508</c:v>
                </c:pt>
                <c:pt idx="6">
                  <c:v>200</c:v>
                </c:pt>
                <c:pt idx="7">
                  <c:v>500</c:v>
                </c:pt>
                <c:pt idx="8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98B-4800-8C67-EDBE769E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453624616942359"/>
          <c:y val="7.3468307086614171E-2"/>
          <c:w val="0.31526400773210705"/>
          <c:h val="0.85653169291338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bg1"/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solidFill>
        <a:schemeClr val="tx1">
          <a:lumMod val="65000"/>
          <a:lumOff val="35000"/>
        </a:schemeClr>
      </a:solidFill>
    </a:ln>
    <a:effectLst/>
  </c:spPr>
  <c:txPr>
    <a:bodyPr/>
    <a:lstStyle/>
    <a:p>
      <a:pPr>
        <a:defRPr/>
      </a:pPr>
      <a:endParaRPr lang="pt-BR"/>
    </a:p>
  </c:txPr>
  <c:printSettings>
    <c:headerFooter/>
    <c:pageMargins b="0.984251969" l="0.75" r="0.75" t="0.984251969" header="0.5" footer="0.5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Montserrat" panose="00000500000000000000" pitchFamily="2" charset="0"/>
                <a:ea typeface="+mn-ea"/>
                <a:cs typeface="+mn-cs"/>
              </a:defRPr>
            </a:pPr>
            <a:r>
              <a:rPr lang="pt-BR" b="0">
                <a:latin typeface="Montserrat" panose="00000500000000000000" pitchFamily="2" charset="0"/>
              </a:rPr>
              <a:t>Para Onde Vai Meu Dinheiro?</a:t>
            </a:r>
          </a:p>
        </c:rich>
      </c:tx>
      <c:layout>
        <c:manualLayout>
          <c:xMode val="edge"/>
          <c:yMode val="edge"/>
          <c:x val="0.2042571079004798"/>
          <c:y val="3.416929133858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9593924026060693E-2"/>
          <c:y val="0.25428228346456694"/>
          <c:w val="0.55871222200652459"/>
          <c:h val="0.6667580708661416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1-4B38-4FD5-9423-003290ED866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3-4B38-4FD5-9423-003290ED866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5-4B38-4FD5-9423-003290ED866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4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7-4B38-4FD5-9423-003290ED866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5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9-4B38-4FD5-9423-003290ED866B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6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B-4B38-4FD5-9423-003290ED866B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D-4B38-4FD5-9423-003290ED866B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F-4B38-4FD5-9423-003290ED866B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11-4B38-4FD5-9423-003290ED866B}"/>
              </c:ext>
            </c:extLst>
          </c:dPt>
          <c:dLbls>
            <c:dLbl>
              <c:idx val="3"/>
              <c:layout>
                <c:manualLayout>
                  <c:x val="-7.7934723685735676E-3"/>
                  <c:y val="-6.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38-4FD5-9423-003290ED86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Abril!$B$131:$B$139</c:f>
              <c:strCache>
                <c:ptCount val="9"/>
                <c:pt idx="0">
                  <c:v>Investimentos/Serviços Financeiros</c:v>
                </c:pt>
                <c:pt idx="1">
                  <c:v>Habitação</c:v>
                </c:pt>
                <c:pt idx="2">
                  <c:v>Saúde</c:v>
                </c:pt>
                <c:pt idx="3">
                  <c:v>Transporte</c:v>
                </c:pt>
                <c:pt idx="4">
                  <c:v>Despesas Pessoais</c:v>
                </c:pt>
                <c:pt idx="5">
                  <c:v>Lazer</c:v>
                </c:pt>
                <c:pt idx="6">
                  <c:v>Educação</c:v>
                </c:pt>
                <c:pt idx="7">
                  <c:v>Dependentes</c:v>
                </c:pt>
                <c:pt idx="8">
                  <c:v>Animais De Estimação</c:v>
                </c:pt>
              </c:strCache>
            </c:strRef>
          </c:cat>
          <c:val>
            <c:numRef>
              <c:f>Abril!$C$131:$C$139</c:f>
              <c:numCache>
                <c:formatCode>_("R$"* #,##0.00_);_("R$"* \(#,##0.00\);_("R$"* "-"??_);_(@_)</c:formatCode>
                <c:ptCount val="9"/>
                <c:pt idx="0">
                  <c:v>2750</c:v>
                </c:pt>
                <c:pt idx="1">
                  <c:v>2895</c:v>
                </c:pt>
                <c:pt idx="2">
                  <c:v>600</c:v>
                </c:pt>
                <c:pt idx="3">
                  <c:v>555</c:v>
                </c:pt>
                <c:pt idx="4">
                  <c:v>545</c:v>
                </c:pt>
                <c:pt idx="5">
                  <c:v>508</c:v>
                </c:pt>
                <c:pt idx="6">
                  <c:v>200</c:v>
                </c:pt>
                <c:pt idx="7">
                  <c:v>500</c:v>
                </c:pt>
                <c:pt idx="8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B38-4FD5-9423-003290ED8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453624616942359"/>
          <c:y val="7.3468307086614171E-2"/>
          <c:w val="0.31526400773210705"/>
          <c:h val="0.85653169291338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bg1"/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solidFill>
        <a:schemeClr val="tx1">
          <a:lumMod val="65000"/>
          <a:lumOff val="35000"/>
        </a:schemeClr>
      </a:solidFill>
    </a:ln>
    <a:effectLst/>
  </c:spPr>
  <c:txPr>
    <a:bodyPr/>
    <a:lstStyle/>
    <a:p>
      <a:pPr>
        <a:defRPr/>
      </a:pPr>
      <a:endParaRPr lang="pt-BR"/>
    </a:p>
  </c:txPr>
  <c:printSettings>
    <c:headerFooter/>
    <c:pageMargins b="0.984251969" l="0.75" r="0.75" t="0.984251969" header="0.5" footer="0.5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Montserrat" panose="00000500000000000000" pitchFamily="2" charset="0"/>
                <a:ea typeface="+mn-ea"/>
                <a:cs typeface="+mn-cs"/>
              </a:defRPr>
            </a:pPr>
            <a:r>
              <a:rPr lang="pt-BR" b="0">
                <a:latin typeface="Montserrat" panose="00000500000000000000" pitchFamily="2" charset="0"/>
              </a:rPr>
              <a:t>Para Onde Vai Meu Dinheiro?</a:t>
            </a:r>
          </a:p>
        </c:rich>
      </c:tx>
      <c:layout>
        <c:manualLayout>
          <c:xMode val="edge"/>
          <c:yMode val="edge"/>
          <c:x val="0.2042571079004798"/>
          <c:y val="3.416929133858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9593924026060693E-2"/>
          <c:y val="0.25428228346456694"/>
          <c:w val="0.55871222200652459"/>
          <c:h val="0.6667580708661416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1-D72B-4796-AE9F-C0D6BEB5BC1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3-D72B-4796-AE9F-C0D6BEB5BC1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5-D72B-4796-AE9F-C0D6BEB5BC1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4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7-D72B-4796-AE9F-C0D6BEB5BC1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5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9-D72B-4796-AE9F-C0D6BEB5BC1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6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B-D72B-4796-AE9F-C0D6BEB5BC1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D-D72B-4796-AE9F-C0D6BEB5BC1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F-D72B-4796-AE9F-C0D6BEB5BC1D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11-D72B-4796-AE9F-C0D6BEB5BC1D}"/>
              </c:ext>
            </c:extLst>
          </c:dPt>
          <c:dLbls>
            <c:dLbl>
              <c:idx val="3"/>
              <c:layout>
                <c:manualLayout>
                  <c:x val="-7.7934723685735676E-3"/>
                  <c:y val="-6.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2B-4796-AE9F-C0D6BEB5BC1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Maio!$B$131:$B$139</c:f>
              <c:strCache>
                <c:ptCount val="9"/>
                <c:pt idx="0">
                  <c:v>Investimentos/Serviços Financeiros</c:v>
                </c:pt>
                <c:pt idx="1">
                  <c:v>Habitação</c:v>
                </c:pt>
                <c:pt idx="2">
                  <c:v>Saúde</c:v>
                </c:pt>
                <c:pt idx="3">
                  <c:v>Transporte</c:v>
                </c:pt>
                <c:pt idx="4">
                  <c:v>Despesas Pessoais</c:v>
                </c:pt>
                <c:pt idx="5">
                  <c:v>Lazer</c:v>
                </c:pt>
                <c:pt idx="6">
                  <c:v>Educação</c:v>
                </c:pt>
                <c:pt idx="7">
                  <c:v>Dependentes</c:v>
                </c:pt>
                <c:pt idx="8">
                  <c:v>Animais De Estimação</c:v>
                </c:pt>
              </c:strCache>
            </c:strRef>
          </c:cat>
          <c:val>
            <c:numRef>
              <c:f>Maio!$C$131:$C$139</c:f>
              <c:numCache>
                <c:formatCode>_("R$"* #,##0.00_);_("R$"* \(#,##0.00\);_("R$"* "-"??_);_(@_)</c:formatCode>
                <c:ptCount val="9"/>
                <c:pt idx="0">
                  <c:v>2750</c:v>
                </c:pt>
                <c:pt idx="1">
                  <c:v>2895</c:v>
                </c:pt>
                <c:pt idx="2">
                  <c:v>600</c:v>
                </c:pt>
                <c:pt idx="3">
                  <c:v>555</c:v>
                </c:pt>
                <c:pt idx="4">
                  <c:v>545</c:v>
                </c:pt>
                <c:pt idx="5">
                  <c:v>508</c:v>
                </c:pt>
                <c:pt idx="6">
                  <c:v>200</c:v>
                </c:pt>
                <c:pt idx="7">
                  <c:v>500</c:v>
                </c:pt>
                <c:pt idx="8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72B-4796-AE9F-C0D6BEB5B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453624616942359"/>
          <c:y val="7.3468307086614171E-2"/>
          <c:w val="0.31526400773210705"/>
          <c:h val="0.85653169291338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bg1"/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solidFill>
        <a:schemeClr val="tx1">
          <a:lumMod val="65000"/>
          <a:lumOff val="35000"/>
        </a:schemeClr>
      </a:solidFill>
    </a:ln>
    <a:effectLst/>
  </c:spPr>
  <c:txPr>
    <a:bodyPr/>
    <a:lstStyle/>
    <a:p>
      <a:pPr>
        <a:defRPr/>
      </a:pPr>
      <a:endParaRPr lang="pt-BR"/>
    </a:p>
  </c:txPr>
  <c:printSettings>
    <c:headerFooter/>
    <c:pageMargins b="0.984251969" l="0.75" r="0.75" t="0.984251969" header="0.5" footer="0.5"/>
    <c:pageSetup orientation="portrait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Montserrat" panose="00000500000000000000" pitchFamily="2" charset="0"/>
                <a:ea typeface="+mn-ea"/>
                <a:cs typeface="+mn-cs"/>
              </a:defRPr>
            </a:pPr>
            <a:r>
              <a:rPr lang="pt-BR" b="0">
                <a:latin typeface="Montserrat" panose="00000500000000000000" pitchFamily="2" charset="0"/>
              </a:rPr>
              <a:t>Para Onde Vai Meu Dinheiro?</a:t>
            </a:r>
          </a:p>
        </c:rich>
      </c:tx>
      <c:layout>
        <c:manualLayout>
          <c:xMode val="edge"/>
          <c:yMode val="edge"/>
          <c:x val="0.2042571079004798"/>
          <c:y val="3.416929133858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9593924026060693E-2"/>
          <c:y val="0.25428228346456694"/>
          <c:w val="0.55871222200652459"/>
          <c:h val="0.6667580708661416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1-2235-4433-B57E-8DCEB382F94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3-2235-4433-B57E-8DCEB382F94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5-2235-4433-B57E-8DCEB382F94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4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7-2235-4433-B57E-8DCEB382F94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5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9-2235-4433-B57E-8DCEB382F94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6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B-2235-4433-B57E-8DCEB382F94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D-2235-4433-B57E-8DCEB382F94A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F-2235-4433-B57E-8DCEB382F94A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11-2235-4433-B57E-8DCEB382F94A}"/>
              </c:ext>
            </c:extLst>
          </c:dPt>
          <c:dLbls>
            <c:dLbl>
              <c:idx val="3"/>
              <c:layout>
                <c:manualLayout>
                  <c:x val="-7.7934723685735676E-3"/>
                  <c:y val="-6.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35-4433-B57E-8DCEB382F94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Junho!$B$131:$B$139</c:f>
              <c:strCache>
                <c:ptCount val="9"/>
                <c:pt idx="0">
                  <c:v>Investimentos/Serviços Financeiros</c:v>
                </c:pt>
                <c:pt idx="1">
                  <c:v>Habitação</c:v>
                </c:pt>
                <c:pt idx="2">
                  <c:v>Saúde</c:v>
                </c:pt>
                <c:pt idx="3">
                  <c:v>Transporte</c:v>
                </c:pt>
                <c:pt idx="4">
                  <c:v>Despesas Pessoais</c:v>
                </c:pt>
                <c:pt idx="5">
                  <c:v>Lazer</c:v>
                </c:pt>
                <c:pt idx="6">
                  <c:v>Educação</c:v>
                </c:pt>
                <c:pt idx="7">
                  <c:v>Dependentes</c:v>
                </c:pt>
                <c:pt idx="8">
                  <c:v>Animais De Estimação</c:v>
                </c:pt>
              </c:strCache>
            </c:strRef>
          </c:cat>
          <c:val>
            <c:numRef>
              <c:f>Junho!$C$131:$C$139</c:f>
              <c:numCache>
                <c:formatCode>_("R$"* #,##0.00_);_("R$"* \(#,##0.00\);_("R$"* "-"??_);_(@_)</c:formatCode>
                <c:ptCount val="9"/>
                <c:pt idx="0">
                  <c:v>2750</c:v>
                </c:pt>
                <c:pt idx="1">
                  <c:v>2895</c:v>
                </c:pt>
                <c:pt idx="2">
                  <c:v>600</c:v>
                </c:pt>
                <c:pt idx="3">
                  <c:v>555</c:v>
                </c:pt>
                <c:pt idx="4">
                  <c:v>545</c:v>
                </c:pt>
                <c:pt idx="5">
                  <c:v>508</c:v>
                </c:pt>
                <c:pt idx="6">
                  <c:v>200</c:v>
                </c:pt>
                <c:pt idx="7">
                  <c:v>500</c:v>
                </c:pt>
                <c:pt idx="8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235-4433-B57E-8DCEB382F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453624616942359"/>
          <c:y val="7.3468307086614171E-2"/>
          <c:w val="0.31526400773210705"/>
          <c:h val="0.85653169291338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bg1"/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solidFill>
        <a:schemeClr val="tx1">
          <a:lumMod val="65000"/>
          <a:lumOff val="35000"/>
        </a:schemeClr>
      </a:solidFill>
    </a:ln>
    <a:effectLst/>
  </c:spPr>
  <c:txPr>
    <a:bodyPr/>
    <a:lstStyle/>
    <a:p>
      <a:pPr>
        <a:defRPr/>
      </a:pPr>
      <a:endParaRPr lang="pt-BR"/>
    </a:p>
  </c:txPr>
  <c:printSettings>
    <c:headerFooter/>
    <c:pageMargins b="0.984251969" l="0.75" r="0.75" t="0.984251969" header="0.5" footer="0.5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Montserrat" panose="00000500000000000000" pitchFamily="2" charset="0"/>
                <a:ea typeface="+mn-ea"/>
                <a:cs typeface="+mn-cs"/>
              </a:defRPr>
            </a:pPr>
            <a:r>
              <a:rPr lang="pt-BR" b="0">
                <a:latin typeface="Montserrat" panose="00000500000000000000" pitchFamily="2" charset="0"/>
              </a:rPr>
              <a:t>Para Onde Vai Meu Dinheiro?</a:t>
            </a:r>
          </a:p>
        </c:rich>
      </c:tx>
      <c:layout>
        <c:manualLayout>
          <c:xMode val="edge"/>
          <c:yMode val="edge"/>
          <c:x val="0.2042571079004798"/>
          <c:y val="3.416929133858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9593924026060693E-2"/>
          <c:y val="0.25428228346456694"/>
          <c:w val="0.55871222200652459"/>
          <c:h val="0.6667580708661416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1-892E-47C8-8CD2-0740AB35E11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3-892E-47C8-8CD2-0740AB35E11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5-892E-47C8-8CD2-0740AB35E11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4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7-892E-47C8-8CD2-0740AB35E118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5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9-892E-47C8-8CD2-0740AB35E118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6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B-892E-47C8-8CD2-0740AB35E11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D-892E-47C8-8CD2-0740AB35E118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F-892E-47C8-8CD2-0740AB35E118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11-892E-47C8-8CD2-0740AB35E118}"/>
              </c:ext>
            </c:extLst>
          </c:dPt>
          <c:dLbls>
            <c:dLbl>
              <c:idx val="3"/>
              <c:layout>
                <c:manualLayout>
                  <c:x val="-7.7934723685735676E-3"/>
                  <c:y val="-6.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2E-47C8-8CD2-0740AB35E11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Julho!$B$131:$B$139</c:f>
              <c:strCache>
                <c:ptCount val="9"/>
                <c:pt idx="0">
                  <c:v>Investimentos/Serviços Financeiros</c:v>
                </c:pt>
                <c:pt idx="1">
                  <c:v>Habitação</c:v>
                </c:pt>
                <c:pt idx="2">
                  <c:v>Saúde</c:v>
                </c:pt>
                <c:pt idx="3">
                  <c:v>Transporte</c:v>
                </c:pt>
                <c:pt idx="4">
                  <c:v>Despesas Pessoais</c:v>
                </c:pt>
                <c:pt idx="5">
                  <c:v>Lazer</c:v>
                </c:pt>
                <c:pt idx="6">
                  <c:v>Educação</c:v>
                </c:pt>
                <c:pt idx="7">
                  <c:v>Dependentes</c:v>
                </c:pt>
                <c:pt idx="8">
                  <c:v>Animais De Estimação</c:v>
                </c:pt>
              </c:strCache>
            </c:strRef>
          </c:cat>
          <c:val>
            <c:numRef>
              <c:f>Julho!$C$131:$C$139</c:f>
              <c:numCache>
                <c:formatCode>_("R$"* #,##0.00_);_("R$"* \(#,##0.00\);_("R$"* "-"??_);_(@_)</c:formatCode>
                <c:ptCount val="9"/>
                <c:pt idx="0">
                  <c:v>2750</c:v>
                </c:pt>
                <c:pt idx="1">
                  <c:v>2895</c:v>
                </c:pt>
                <c:pt idx="2">
                  <c:v>600</c:v>
                </c:pt>
                <c:pt idx="3">
                  <c:v>555</c:v>
                </c:pt>
                <c:pt idx="4">
                  <c:v>545</c:v>
                </c:pt>
                <c:pt idx="5">
                  <c:v>508</c:v>
                </c:pt>
                <c:pt idx="6">
                  <c:v>200</c:v>
                </c:pt>
                <c:pt idx="7">
                  <c:v>500</c:v>
                </c:pt>
                <c:pt idx="8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92E-47C8-8CD2-0740AB35E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453624616942359"/>
          <c:y val="7.3468307086614171E-2"/>
          <c:w val="0.31526400773210705"/>
          <c:h val="0.85653169291338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bg1"/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solidFill>
        <a:schemeClr val="tx1">
          <a:lumMod val="65000"/>
          <a:lumOff val="35000"/>
        </a:schemeClr>
      </a:solidFill>
    </a:ln>
    <a:effectLst/>
  </c:spPr>
  <c:txPr>
    <a:bodyPr/>
    <a:lstStyle/>
    <a:p>
      <a:pPr>
        <a:defRPr/>
      </a:pPr>
      <a:endParaRPr lang="pt-BR"/>
    </a:p>
  </c:txPr>
  <c:printSettings>
    <c:headerFooter/>
    <c:pageMargins b="0.984251969" l="0.75" r="0.75" t="0.984251969" header="0.5" footer="0.5"/>
    <c:pageSetup orientation="portrait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Montserrat" panose="00000500000000000000" pitchFamily="2" charset="0"/>
                <a:ea typeface="+mn-ea"/>
                <a:cs typeface="+mn-cs"/>
              </a:defRPr>
            </a:pPr>
            <a:r>
              <a:rPr lang="pt-BR" b="0">
                <a:latin typeface="Montserrat" panose="00000500000000000000" pitchFamily="2" charset="0"/>
              </a:rPr>
              <a:t>Para Onde Vai Meu Dinheiro?</a:t>
            </a:r>
          </a:p>
        </c:rich>
      </c:tx>
      <c:layout>
        <c:manualLayout>
          <c:xMode val="edge"/>
          <c:yMode val="edge"/>
          <c:x val="0.2042571079004798"/>
          <c:y val="3.416929133858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9593924026060693E-2"/>
          <c:y val="0.25428228346456694"/>
          <c:w val="0.55871222200652459"/>
          <c:h val="0.6667580708661416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1-8641-44FD-A0CE-860F65E615A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3-8641-44FD-A0CE-860F65E615A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5-8641-44FD-A0CE-860F65E615A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4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7-8641-44FD-A0CE-860F65E615A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5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9-8641-44FD-A0CE-860F65E615A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6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B-8641-44FD-A0CE-860F65E615A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D-8641-44FD-A0CE-860F65E615AA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F-8641-44FD-A0CE-860F65E615AA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11-8641-44FD-A0CE-860F65E615AA}"/>
              </c:ext>
            </c:extLst>
          </c:dPt>
          <c:dLbls>
            <c:dLbl>
              <c:idx val="3"/>
              <c:layout>
                <c:manualLayout>
                  <c:x val="-7.7934723685735676E-3"/>
                  <c:y val="-6.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41-44FD-A0CE-860F65E615A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Agosto!$B$131:$B$139</c:f>
              <c:strCache>
                <c:ptCount val="9"/>
                <c:pt idx="0">
                  <c:v>Investimentos/Serviços Financeiros</c:v>
                </c:pt>
                <c:pt idx="1">
                  <c:v>Habitação</c:v>
                </c:pt>
                <c:pt idx="2">
                  <c:v>Saúde</c:v>
                </c:pt>
                <c:pt idx="3">
                  <c:v>Transporte</c:v>
                </c:pt>
                <c:pt idx="4">
                  <c:v>Despesas Pessoais</c:v>
                </c:pt>
                <c:pt idx="5">
                  <c:v>Lazer</c:v>
                </c:pt>
                <c:pt idx="6">
                  <c:v>Educação</c:v>
                </c:pt>
                <c:pt idx="7">
                  <c:v>Dependentes</c:v>
                </c:pt>
                <c:pt idx="8">
                  <c:v>Animais De Estimação</c:v>
                </c:pt>
              </c:strCache>
            </c:strRef>
          </c:cat>
          <c:val>
            <c:numRef>
              <c:f>Agosto!$C$131:$C$139</c:f>
              <c:numCache>
                <c:formatCode>_("R$"* #,##0.00_);_("R$"* \(#,##0.00\);_("R$"* "-"??_);_(@_)</c:formatCode>
                <c:ptCount val="9"/>
                <c:pt idx="0">
                  <c:v>2750</c:v>
                </c:pt>
                <c:pt idx="1">
                  <c:v>2895</c:v>
                </c:pt>
                <c:pt idx="2">
                  <c:v>600</c:v>
                </c:pt>
                <c:pt idx="3">
                  <c:v>555</c:v>
                </c:pt>
                <c:pt idx="4">
                  <c:v>545</c:v>
                </c:pt>
                <c:pt idx="5">
                  <c:v>508</c:v>
                </c:pt>
                <c:pt idx="6">
                  <c:v>200</c:v>
                </c:pt>
                <c:pt idx="7">
                  <c:v>500</c:v>
                </c:pt>
                <c:pt idx="8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641-44FD-A0CE-860F65E61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453624616942359"/>
          <c:y val="7.3468307086614171E-2"/>
          <c:w val="0.31526400773210705"/>
          <c:h val="0.85653169291338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bg1"/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solidFill>
        <a:schemeClr val="tx1">
          <a:lumMod val="65000"/>
          <a:lumOff val="35000"/>
        </a:schemeClr>
      </a:solidFill>
    </a:ln>
    <a:effectLst/>
  </c:spPr>
  <c:txPr>
    <a:bodyPr/>
    <a:lstStyle/>
    <a:p>
      <a:pPr>
        <a:defRPr/>
      </a:pPr>
      <a:endParaRPr lang="pt-BR"/>
    </a:p>
  </c:txPr>
  <c:printSettings>
    <c:headerFooter/>
    <c:pageMargins b="0.984251969" l="0.75" r="0.75" t="0.984251969" header="0.5" footer="0.5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Montserrat" panose="00000500000000000000" pitchFamily="2" charset="0"/>
                <a:ea typeface="+mn-ea"/>
                <a:cs typeface="+mn-cs"/>
              </a:defRPr>
            </a:pPr>
            <a:r>
              <a:rPr lang="pt-BR" b="0">
                <a:latin typeface="Montserrat" panose="00000500000000000000" pitchFamily="2" charset="0"/>
              </a:rPr>
              <a:t>Para Onde Vai Meu Dinheiro?</a:t>
            </a:r>
          </a:p>
        </c:rich>
      </c:tx>
      <c:layout>
        <c:manualLayout>
          <c:xMode val="edge"/>
          <c:yMode val="edge"/>
          <c:x val="0.2042571079004798"/>
          <c:y val="3.416929133858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9593924026060693E-2"/>
          <c:y val="0.25428228346456694"/>
          <c:w val="0.55871222200652459"/>
          <c:h val="0.6667580708661416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1-81F7-4260-8E2D-EFB182F0982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3-81F7-4260-8E2D-EFB182F0982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5-81F7-4260-8E2D-EFB182F0982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4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7-81F7-4260-8E2D-EFB182F0982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5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9-81F7-4260-8E2D-EFB182F0982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6"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B-81F7-4260-8E2D-EFB182F0982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1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D-81F7-4260-8E2D-EFB182F0982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2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0F-81F7-4260-8E2D-EFB182F09827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tint val="96000"/>
                      <a:satMod val="100000"/>
                      <a:lumMod val="104000"/>
                    </a:schemeClr>
                  </a:gs>
                  <a:gs pos="78000">
                    <a:schemeClr val="accent3">
                      <a:lumMod val="60000"/>
                      <a:shade val="100000"/>
                      <a:satMod val="110000"/>
                      <a:lumMod val="100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48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/>
              </a:scene3d>
              <a:sp3d>
                <a:bevelT w="50800" h="25400"/>
              </a:sp3d>
            </c:spPr>
            <c:extLst>
              <c:ext xmlns:c16="http://schemas.microsoft.com/office/drawing/2014/chart" uri="{C3380CC4-5D6E-409C-BE32-E72D297353CC}">
                <c16:uniqueId val="{00000011-81F7-4260-8E2D-EFB182F09827}"/>
              </c:ext>
            </c:extLst>
          </c:dPt>
          <c:dLbls>
            <c:dLbl>
              <c:idx val="3"/>
              <c:layout>
                <c:manualLayout>
                  <c:x val="-7.7934723685735676E-3"/>
                  <c:y val="-6.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F7-4260-8E2D-EFB182F0982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Setembro!$B$131:$B$139</c:f>
              <c:strCache>
                <c:ptCount val="9"/>
                <c:pt idx="0">
                  <c:v>Investimentos/Serviços Financeiros</c:v>
                </c:pt>
                <c:pt idx="1">
                  <c:v>Habitação</c:v>
                </c:pt>
                <c:pt idx="2">
                  <c:v>Saúde</c:v>
                </c:pt>
                <c:pt idx="3">
                  <c:v>Transporte</c:v>
                </c:pt>
                <c:pt idx="4">
                  <c:v>Despesas Pessoais</c:v>
                </c:pt>
                <c:pt idx="5">
                  <c:v>Lazer</c:v>
                </c:pt>
                <c:pt idx="6">
                  <c:v>Educação</c:v>
                </c:pt>
                <c:pt idx="7">
                  <c:v>Dependentes</c:v>
                </c:pt>
                <c:pt idx="8">
                  <c:v>Animais De Estimação</c:v>
                </c:pt>
              </c:strCache>
            </c:strRef>
          </c:cat>
          <c:val>
            <c:numRef>
              <c:f>Setembro!$C$131:$C$139</c:f>
              <c:numCache>
                <c:formatCode>_("R$"* #,##0.00_);_("R$"* \(#,##0.00\);_("R$"* "-"??_);_(@_)</c:formatCode>
                <c:ptCount val="9"/>
                <c:pt idx="0">
                  <c:v>2750</c:v>
                </c:pt>
                <c:pt idx="1">
                  <c:v>2895</c:v>
                </c:pt>
                <c:pt idx="2">
                  <c:v>600</c:v>
                </c:pt>
                <c:pt idx="3">
                  <c:v>555</c:v>
                </c:pt>
                <c:pt idx="4">
                  <c:v>545</c:v>
                </c:pt>
                <c:pt idx="5">
                  <c:v>508</c:v>
                </c:pt>
                <c:pt idx="6">
                  <c:v>200</c:v>
                </c:pt>
                <c:pt idx="7">
                  <c:v>500</c:v>
                </c:pt>
                <c:pt idx="8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1F7-4260-8E2D-EFB182F09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453624616942359"/>
          <c:y val="7.3468307086614171E-2"/>
          <c:w val="0.31526400773210705"/>
          <c:h val="0.85653169291338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bg1"/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solidFill>
        <a:schemeClr val="tx1">
          <a:lumMod val="65000"/>
          <a:lumOff val="35000"/>
        </a:schemeClr>
      </a:solidFill>
    </a:ln>
    <a:effectLst/>
  </c:spPr>
  <c:txPr>
    <a:bodyPr/>
    <a:lstStyle/>
    <a:p>
      <a:pPr>
        <a:defRPr/>
      </a:pPr>
      <a:endParaRPr lang="pt-BR"/>
    </a:p>
  </c:txPr>
  <c:printSettings>
    <c:headerFooter/>
    <c:pageMargins b="0.984251969" l="0.75" r="0.75" t="0.984251969" header="0.5" footer="0.5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13" Type="http://schemas.openxmlformats.org/officeDocument/2006/relationships/image" Target="../media/image12.png"/><Relationship Id="rId18" Type="http://schemas.openxmlformats.org/officeDocument/2006/relationships/image" Target="../media/image17.svg"/><Relationship Id="rId3" Type="http://schemas.openxmlformats.org/officeDocument/2006/relationships/image" Target="../media/image2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17" Type="http://schemas.openxmlformats.org/officeDocument/2006/relationships/image" Target="../media/image16.png"/><Relationship Id="rId2" Type="http://schemas.openxmlformats.org/officeDocument/2006/relationships/image" Target="../media/image1.png"/><Relationship Id="rId16" Type="http://schemas.openxmlformats.org/officeDocument/2006/relationships/image" Target="../media/image15.svg"/><Relationship Id="rId20" Type="http://schemas.openxmlformats.org/officeDocument/2006/relationships/image" Target="../media/image19.svg"/><Relationship Id="rId1" Type="http://schemas.openxmlformats.org/officeDocument/2006/relationships/chart" Target="../charts/chart1.xml"/><Relationship Id="rId6" Type="http://schemas.openxmlformats.org/officeDocument/2006/relationships/image" Target="../media/image5.sv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svg"/><Relationship Id="rId19" Type="http://schemas.openxmlformats.org/officeDocument/2006/relationships/image" Target="../media/image18.png"/><Relationship Id="rId4" Type="http://schemas.openxmlformats.org/officeDocument/2006/relationships/image" Target="../media/image3.svg"/><Relationship Id="rId9" Type="http://schemas.openxmlformats.org/officeDocument/2006/relationships/image" Target="../media/image8.png"/><Relationship Id="rId14" Type="http://schemas.openxmlformats.org/officeDocument/2006/relationships/image" Target="../media/image13.svg"/><Relationship Id="rId22" Type="http://schemas.openxmlformats.org/officeDocument/2006/relationships/image" Target="../media/image21.sv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13" Type="http://schemas.openxmlformats.org/officeDocument/2006/relationships/image" Target="../media/image12.png"/><Relationship Id="rId18" Type="http://schemas.openxmlformats.org/officeDocument/2006/relationships/image" Target="../media/image17.svg"/><Relationship Id="rId3" Type="http://schemas.openxmlformats.org/officeDocument/2006/relationships/image" Target="../media/image2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17" Type="http://schemas.openxmlformats.org/officeDocument/2006/relationships/image" Target="../media/image16.png"/><Relationship Id="rId2" Type="http://schemas.openxmlformats.org/officeDocument/2006/relationships/image" Target="../media/image1.png"/><Relationship Id="rId16" Type="http://schemas.openxmlformats.org/officeDocument/2006/relationships/image" Target="../media/image15.svg"/><Relationship Id="rId20" Type="http://schemas.openxmlformats.org/officeDocument/2006/relationships/image" Target="../media/image19.svg"/><Relationship Id="rId1" Type="http://schemas.openxmlformats.org/officeDocument/2006/relationships/chart" Target="../charts/chart6.xml"/><Relationship Id="rId6" Type="http://schemas.openxmlformats.org/officeDocument/2006/relationships/image" Target="../media/image5.sv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svg"/><Relationship Id="rId19" Type="http://schemas.openxmlformats.org/officeDocument/2006/relationships/image" Target="../media/image18.png"/><Relationship Id="rId4" Type="http://schemas.openxmlformats.org/officeDocument/2006/relationships/image" Target="../media/image3.svg"/><Relationship Id="rId9" Type="http://schemas.openxmlformats.org/officeDocument/2006/relationships/image" Target="../media/image8.png"/><Relationship Id="rId14" Type="http://schemas.openxmlformats.org/officeDocument/2006/relationships/image" Target="../media/image13.svg"/><Relationship Id="rId22" Type="http://schemas.openxmlformats.org/officeDocument/2006/relationships/image" Target="../media/image21.sv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13" Type="http://schemas.openxmlformats.org/officeDocument/2006/relationships/image" Target="../media/image12.png"/><Relationship Id="rId18" Type="http://schemas.openxmlformats.org/officeDocument/2006/relationships/image" Target="../media/image17.svg"/><Relationship Id="rId3" Type="http://schemas.openxmlformats.org/officeDocument/2006/relationships/image" Target="../media/image2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17" Type="http://schemas.openxmlformats.org/officeDocument/2006/relationships/image" Target="../media/image16.png"/><Relationship Id="rId2" Type="http://schemas.openxmlformats.org/officeDocument/2006/relationships/image" Target="../media/image1.png"/><Relationship Id="rId16" Type="http://schemas.openxmlformats.org/officeDocument/2006/relationships/image" Target="../media/image15.svg"/><Relationship Id="rId20" Type="http://schemas.openxmlformats.org/officeDocument/2006/relationships/image" Target="../media/image19.svg"/><Relationship Id="rId1" Type="http://schemas.openxmlformats.org/officeDocument/2006/relationships/chart" Target="../charts/chart7.xml"/><Relationship Id="rId6" Type="http://schemas.openxmlformats.org/officeDocument/2006/relationships/image" Target="../media/image5.sv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svg"/><Relationship Id="rId19" Type="http://schemas.openxmlformats.org/officeDocument/2006/relationships/image" Target="../media/image18.png"/><Relationship Id="rId4" Type="http://schemas.openxmlformats.org/officeDocument/2006/relationships/image" Target="../media/image3.svg"/><Relationship Id="rId9" Type="http://schemas.openxmlformats.org/officeDocument/2006/relationships/image" Target="../media/image8.png"/><Relationship Id="rId14" Type="http://schemas.openxmlformats.org/officeDocument/2006/relationships/image" Target="../media/image13.svg"/><Relationship Id="rId22" Type="http://schemas.openxmlformats.org/officeDocument/2006/relationships/image" Target="../media/image21.sv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13" Type="http://schemas.openxmlformats.org/officeDocument/2006/relationships/image" Target="../media/image12.png"/><Relationship Id="rId18" Type="http://schemas.openxmlformats.org/officeDocument/2006/relationships/image" Target="../media/image17.svg"/><Relationship Id="rId3" Type="http://schemas.openxmlformats.org/officeDocument/2006/relationships/image" Target="../media/image2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17" Type="http://schemas.openxmlformats.org/officeDocument/2006/relationships/image" Target="../media/image16.png"/><Relationship Id="rId2" Type="http://schemas.openxmlformats.org/officeDocument/2006/relationships/image" Target="../media/image1.png"/><Relationship Id="rId16" Type="http://schemas.openxmlformats.org/officeDocument/2006/relationships/image" Target="../media/image15.svg"/><Relationship Id="rId20" Type="http://schemas.openxmlformats.org/officeDocument/2006/relationships/image" Target="../media/image19.svg"/><Relationship Id="rId1" Type="http://schemas.openxmlformats.org/officeDocument/2006/relationships/chart" Target="../charts/chart8.xml"/><Relationship Id="rId6" Type="http://schemas.openxmlformats.org/officeDocument/2006/relationships/image" Target="../media/image5.sv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svg"/><Relationship Id="rId19" Type="http://schemas.openxmlformats.org/officeDocument/2006/relationships/image" Target="../media/image18.png"/><Relationship Id="rId4" Type="http://schemas.openxmlformats.org/officeDocument/2006/relationships/image" Target="../media/image3.svg"/><Relationship Id="rId9" Type="http://schemas.openxmlformats.org/officeDocument/2006/relationships/image" Target="../media/image8.png"/><Relationship Id="rId14" Type="http://schemas.openxmlformats.org/officeDocument/2006/relationships/image" Target="../media/image13.svg"/><Relationship Id="rId22" Type="http://schemas.openxmlformats.org/officeDocument/2006/relationships/image" Target="../media/image21.sv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13" Type="http://schemas.openxmlformats.org/officeDocument/2006/relationships/image" Target="../media/image12.png"/><Relationship Id="rId18" Type="http://schemas.openxmlformats.org/officeDocument/2006/relationships/image" Target="../media/image17.svg"/><Relationship Id="rId3" Type="http://schemas.openxmlformats.org/officeDocument/2006/relationships/image" Target="../media/image2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17" Type="http://schemas.openxmlformats.org/officeDocument/2006/relationships/image" Target="../media/image16.png"/><Relationship Id="rId2" Type="http://schemas.openxmlformats.org/officeDocument/2006/relationships/image" Target="../media/image1.png"/><Relationship Id="rId16" Type="http://schemas.openxmlformats.org/officeDocument/2006/relationships/image" Target="../media/image15.svg"/><Relationship Id="rId20" Type="http://schemas.openxmlformats.org/officeDocument/2006/relationships/image" Target="../media/image19.svg"/><Relationship Id="rId1" Type="http://schemas.openxmlformats.org/officeDocument/2006/relationships/chart" Target="../charts/chart9.xml"/><Relationship Id="rId6" Type="http://schemas.openxmlformats.org/officeDocument/2006/relationships/image" Target="../media/image5.sv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svg"/><Relationship Id="rId19" Type="http://schemas.openxmlformats.org/officeDocument/2006/relationships/image" Target="../media/image18.png"/><Relationship Id="rId4" Type="http://schemas.openxmlformats.org/officeDocument/2006/relationships/image" Target="../media/image3.svg"/><Relationship Id="rId9" Type="http://schemas.openxmlformats.org/officeDocument/2006/relationships/image" Target="../media/image8.png"/><Relationship Id="rId14" Type="http://schemas.openxmlformats.org/officeDocument/2006/relationships/image" Target="../media/image13.svg"/><Relationship Id="rId22" Type="http://schemas.openxmlformats.org/officeDocument/2006/relationships/image" Target="../media/image21.sv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13" Type="http://schemas.openxmlformats.org/officeDocument/2006/relationships/image" Target="../media/image12.png"/><Relationship Id="rId18" Type="http://schemas.openxmlformats.org/officeDocument/2006/relationships/image" Target="../media/image17.svg"/><Relationship Id="rId3" Type="http://schemas.openxmlformats.org/officeDocument/2006/relationships/image" Target="../media/image2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17" Type="http://schemas.openxmlformats.org/officeDocument/2006/relationships/image" Target="../media/image16.png"/><Relationship Id="rId2" Type="http://schemas.openxmlformats.org/officeDocument/2006/relationships/image" Target="../media/image1.png"/><Relationship Id="rId16" Type="http://schemas.openxmlformats.org/officeDocument/2006/relationships/image" Target="../media/image15.svg"/><Relationship Id="rId20" Type="http://schemas.openxmlformats.org/officeDocument/2006/relationships/image" Target="../media/image19.svg"/><Relationship Id="rId1" Type="http://schemas.openxmlformats.org/officeDocument/2006/relationships/chart" Target="../charts/chart10.xml"/><Relationship Id="rId6" Type="http://schemas.openxmlformats.org/officeDocument/2006/relationships/image" Target="../media/image5.sv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svg"/><Relationship Id="rId19" Type="http://schemas.openxmlformats.org/officeDocument/2006/relationships/image" Target="../media/image18.png"/><Relationship Id="rId4" Type="http://schemas.openxmlformats.org/officeDocument/2006/relationships/image" Target="../media/image3.svg"/><Relationship Id="rId9" Type="http://schemas.openxmlformats.org/officeDocument/2006/relationships/image" Target="../media/image8.png"/><Relationship Id="rId14" Type="http://schemas.openxmlformats.org/officeDocument/2006/relationships/image" Target="../media/image13.svg"/><Relationship Id="rId22" Type="http://schemas.openxmlformats.org/officeDocument/2006/relationships/image" Target="../media/image21.sv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13" Type="http://schemas.openxmlformats.org/officeDocument/2006/relationships/image" Target="../media/image12.png"/><Relationship Id="rId18" Type="http://schemas.openxmlformats.org/officeDocument/2006/relationships/image" Target="../media/image17.svg"/><Relationship Id="rId3" Type="http://schemas.openxmlformats.org/officeDocument/2006/relationships/image" Target="../media/image2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17" Type="http://schemas.openxmlformats.org/officeDocument/2006/relationships/image" Target="../media/image16.png"/><Relationship Id="rId2" Type="http://schemas.openxmlformats.org/officeDocument/2006/relationships/image" Target="../media/image1.png"/><Relationship Id="rId16" Type="http://schemas.openxmlformats.org/officeDocument/2006/relationships/image" Target="../media/image15.svg"/><Relationship Id="rId20" Type="http://schemas.openxmlformats.org/officeDocument/2006/relationships/image" Target="../media/image19.svg"/><Relationship Id="rId1" Type="http://schemas.openxmlformats.org/officeDocument/2006/relationships/chart" Target="../charts/chart11.xml"/><Relationship Id="rId6" Type="http://schemas.openxmlformats.org/officeDocument/2006/relationships/image" Target="../media/image5.sv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svg"/><Relationship Id="rId19" Type="http://schemas.openxmlformats.org/officeDocument/2006/relationships/image" Target="../media/image18.png"/><Relationship Id="rId4" Type="http://schemas.openxmlformats.org/officeDocument/2006/relationships/image" Target="../media/image3.svg"/><Relationship Id="rId9" Type="http://schemas.openxmlformats.org/officeDocument/2006/relationships/image" Target="../media/image8.png"/><Relationship Id="rId14" Type="http://schemas.openxmlformats.org/officeDocument/2006/relationships/image" Target="../media/image13.svg"/><Relationship Id="rId22" Type="http://schemas.openxmlformats.org/officeDocument/2006/relationships/image" Target="../media/image21.sv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13" Type="http://schemas.openxmlformats.org/officeDocument/2006/relationships/image" Target="../media/image12.png"/><Relationship Id="rId18" Type="http://schemas.openxmlformats.org/officeDocument/2006/relationships/image" Target="../media/image17.svg"/><Relationship Id="rId3" Type="http://schemas.openxmlformats.org/officeDocument/2006/relationships/image" Target="../media/image2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17" Type="http://schemas.openxmlformats.org/officeDocument/2006/relationships/image" Target="../media/image16.png"/><Relationship Id="rId2" Type="http://schemas.openxmlformats.org/officeDocument/2006/relationships/image" Target="../media/image1.png"/><Relationship Id="rId16" Type="http://schemas.openxmlformats.org/officeDocument/2006/relationships/image" Target="../media/image15.svg"/><Relationship Id="rId20" Type="http://schemas.openxmlformats.org/officeDocument/2006/relationships/image" Target="../media/image19.svg"/><Relationship Id="rId1" Type="http://schemas.openxmlformats.org/officeDocument/2006/relationships/chart" Target="../charts/chart12.xml"/><Relationship Id="rId6" Type="http://schemas.openxmlformats.org/officeDocument/2006/relationships/image" Target="../media/image5.sv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svg"/><Relationship Id="rId19" Type="http://schemas.openxmlformats.org/officeDocument/2006/relationships/image" Target="../media/image18.png"/><Relationship Id="rId4" Type="http://schemas.openxmlformats.org/officeDocument/2006/relationships/image" Target="../media/image3.svg"/><Relationship Id="rId9" Type="http://schemas.openxmlformats.org/officeDocument/2006/relationships/image" Target="../media/image8.png"/><Relationship Id="rId14" Type="http://schemas.openxmlformats.org/officeDocument/2006/relationships/image" Target="../media/image13.svg"/><Relationship Id="rId22" Type="http://schemas.openxmlformats.org/officeDocument/2006/relationships/image" Target="../media/image21.sv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13" Type="http://schemas.openxmlformats.org/officeDocument/2006/relationships/image" Target="../media/image12.png"/><Relationship Id="rId18" Type="http://schemas.openxmlformats.org/officeDocument/2006/relationships/image" Target="../media/image17.svg"/><Relationship Id="rId3" Type="http://schemas.openxmlformats.org/officeDocument/2006/relationships/image" Target="../media/image2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17" Type="http://schemas.openxmlformats.org/officeDocument/2006/relationships/image" Target="../media/image16.png"/><Relationship Id="rId2" Type="http://schemas.openxmlformats.org/officeDocument/2006/relationships/image" Target="../media/image1.png"/><Relationship Id="rId16" Type="http://schemas.openxmlformats.org/officeDocument/2006/relationships/image" Target="../media/image15.svg"/><Relationship Id="rId20" Type="http://schemas.openxmlformats.org/officeDocument/2006/relationships/image" Target="../media/image19.svg"/><Relationship Id="rId1" Type="http://schemas.openxmlformats.org/officeDocument/2006/relationships/chart" Target="../charts/chart2.xml"/><Relationship Id="rId6" Type="http://schemas.openxmlformats.org/officeDocument/2006/relationships/image" Target="../media/image5.sv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svg"/><Relationship Id="rId19" Type="http://schemas.openxmlformats.org/officeDocument/2006/relationships/image" Target="../media/image18.png"/><Relationship Id="rId4" Type="http://schemas.openxmlformats.org/officeDocument/2006/relationships/image" Target="../media/image3.svg"/><Relationship Id="rId9" Type="http://schemas.openxmlformats.org/officeDocument/2006/relationships/image" Target="../media/image8.png"/><Relationship Id="rId14" Type="http://schemas.openxmlformats.org/officeDocument/2006/relationships/image" Target="../media/image13.svg"/><Relationship Id="rId22" Type="http://schemas.openxmlformats.org/officeDocument/2006/relationships/image" Target="../media/image21.sv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13" Type="http://schemas.openxmlformats.org/officeDocument/2006/relationships/image" Target="../media/image12.png"/><Relationship Id="rId18" Type="http://schemas.openxmlformats.org/officeDocument/2006/relationships/image" Target="../media/image17.svg"/><Relationship Id="rId3" Type="http://schemas.openxmlformats.org/officeDocument/2006/relationships/image" Target="../media/image2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17" Type="http://schemas.openxmlformats.org/officeDocument/2006/relationships/image" Target="../media/image16.png"/><Relationship Id="rId2" Type="http://schemas.openxmlformats.org/officeDocument/2006/relationships/image" Target="../media/image1.png"/><Relationship Id="rId16" Type="http://schemas.openxmlformats.org/officeDocument/2006/relationships/image" Target="../media/image15.svg"/><Relationship Id="rId20" Type="http://schemas.openxmlformats.org/officeDocument/2006/relationships/image" Target="../media/image19.svg"/><Relationship Id="rId1" Type="http://schemas.openxmlformats.org/officeDocument/2006/relationships/chart" Target="../charts/chart3.xml"/><Relationship Id="rId6" Type="http://schemas.openxmlformats.org/officeDocument/2006/relationships/image" Target="../media/image5.sv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svg"/><Relationship Id="rId19" Type="http://schemas.openxmlformats.org/officeDocument/2006/relationships/image" Target="../media/image18.png"/><Relationship Id="rId4" Type="http://schemas.openxmlformats.org/officeDocument/2006/relationships/image" Target="../media/image3.svg"/><Relationship Id="rId9" Type="http://schemas.openxmlformats.org/officeDocument/2006/relationships/image" Target="../media/image8.png"/><Relationship Id="rId14" Type="http://schemas.openxmlformats.org/officeDocument/2006/relationships/image" Target="../media/image13.svg"/><Relationship Id="rId22" Type="http://schemas.openxmlformats.org/officeDocument/2006/relationships/image" Target="../media/image21.sv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13" Type="http://schemas.openxmlformats.org/officeDocument/2006/relationships/image" Target="../media/image12.png"/><Relationship Id="rId18" Type="http://schemas.openxmlformats.org/officeDocument/2006/relationships/image" Target="../media/image17.svg"/><Relationship Id="rId3" Type="http://schemas.openxmlformats.org/officeDocument/2006/relationships/image" Target="../media/image2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17" Type="http://schemas.openxmlformats.org/officeDocument/2006/relationships/image" Target="../media/image16.png"/><Relationship Id="rId2" Type="http://schemas.openxmlformats.org/officeDocument/2006/relationships/image" Target="../media/image1.png"/><Relationship Id="rId16" Type="http://schemas.openxmlformats.org/officeDocument/2006/relationships/image" Target="../media/image15.svg"/><Relationship Id="rId20" Type="http://schemas.openxmlformats.org/officeDocument/2006/relationships/image" Target="../media/image19.svg"/><Relationship Id="rId1" Type="http://schemas.openxmlformats.org/officeDocument/2006/relationships/chart" Target="../charts/chart4.xml"/><Relationship Id="rId6" Type="http://schemas.openxmlformats.org/officeDocument/2006/relationships/image" Target="../media/image5.sv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svg"/><Relationship Id="rId19" Type="http://schemas.openxmlformats.org/officeDocument/2006/relationships/image" Target="../media/image18.png"/><Relationship Id="rId4" Type="http://schemas.openxmlformats.org/officeDocument/2006/relationships/image" Target="../media/image3.svg"/><Relationship Id="rId9" Type="http://schemas.openxmlformats.org/officeDocument/2006/relationships/image" Target="../media/image8.png"/><Relationship Id="rId14" Type="http://schemas.openxmlformats.org/officeDocument/2006/relationships/image" Target="../media/image13.svg"/><Relationship Id="rId22" Type="http://schemas.openxmlformats.org/officeDocument/2006/relationships/image" Target="../media/image21.sv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13" Type="http://schemas.openxmlformats.org/officeDocument/2006/relationships/image" Target="../media/image12.png"/><Relationship Id="rId18" Type="http://schemas.openxmlformats.org/officeDocument/2006/relationships/image" Target="../media/image17.svg"/><Relationship Id="rId3" Type="http://schemas.openxmlformats.org/officeDocument/2006/relationships/image" Target="../media/image2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17" Type="http://schemas.openxmlformats.org/officeDocument/2006/relationships/image" Target="../media/image16.png"/><Relationship Id="rId2" Type="http://schemas.openxmlformats.org/officeDocument/2006/relationships/image" Target="../media/image1.png"/><Relationship Id="rId16" Type="http://schemas.openxmlformats.org/officeDocument/2006/relationships/image" Target="../media/image15.svg"/><Relationship Id="rId20" Type="http://schemas.openxmlformats.org/officeDocument/2006/relationships/image" Target="../media/image19.svg"/><Relationship Id="rId1" Type="http://schemas.openxmlformats.org/officeDocument/2006/relationships/chart" Target="../charts/chart5.xml"/><Relationship Id="rId6" Type="http://schemas.openxmlformats.org/officeDocument/2006/relationships/image" Target="../media/image5.sv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svg"/><Relationship Id="rId19" Type="http://schemas.openxmlformats.org/officeDocument/2006/relationships/image" Target="../media/image18.png"/><Relationship Id="rId4" Type="http://schemas.openxmlformats.org/officeDocument/2006/relationships/image" Target="../media/image3.svg"/><Relationship Id="rId9" Type="http://schemas.openxmlformats.org/officeDocument/2006/relationships/image" Target="../media/image8.png"/><Relationship Id="rId14" Type="http://schemas.openxmlformats.org/officeDocument/2006/relationships/image" Target="../media/image13.svg"/><Relationship Id="rId22" Type="http://schemas.openxmlformats.org/officeDocument/2006/relationships/image" Target="../media/image21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253626</xdr:colOff>
      <xdr:row>121</xdr:row>
      <xdr:rowOff>0</xdr:rowOff>
    </xdr:from>
    <xdr:to>
      <xdr:col>8</xdr:col>
      <xdr:colOff>780677</xdr:colOff>
      <xdr:row>139</xdr:row>
      <xdr:rowOff>15875</xdr:rowOff>
    </xdr:to>
    <xdr:graphicFrame macro="">
      <xdr:nvGraphicFramePr>
        <xdr:cNvPr id="1397" name="Chart 3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72725</xdr:rowOff>
    </xdr:from>
    <xdr:to>
      <xdr:col>0</xdr:col>
      <xdr:colOff>434974</xdr:colOff>
      <xdr:row>1</xdr:row>
      <xdr:rowOff>508000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550F273-E77C-4282-9E81-6AF5102C6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700"/>
          <a:ext cx="434974" cy="435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174625</xdr:rowOff>
    </xdr:from>
    <xdr:to>
      <xdr:col>0</xdr:col>
      <xdr:colOff>416205</xdr:colOff>
      <xdr:row>4</xdr:row>
      <xdr:rowOff>9525</xdr:rowOff>
    </xdr:to>
    <xdr:pic>
      <xdr:nvPicPr>
        <xdr:cNvPr id="3" name="Gráfico 2" descr="Home1">
          <a:extLst>
            <a:ext uri="{FF2B5EF4-FFF2-40B4-BE49-F238E27FC236}">
              <a16:creationId xmlns:a16="http://schemas.microsoft.com/office/drawing/2014/main" id="{F3CF3EFB-EBDC-4D5F-9EA1-FAF4A22A8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936625"/>
          <a:ext cx="406400" cy="39449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12</xdr:row>
      <xdr:rowOff>0</xdr:rowOff>
    </xdr:from>
    <xdr:to>
      <xdr:col>0</xdr:col>
      <xdr:colOff>403412</xdr:colOff>
      <xdr:row>12</xdr:row>
      <xdr:rowOff>347382</xdr:rowOff>
    </xdr:to>
    <xdr:pic>
      <xdr:nvPicPr>
        <xdr:cNvPr id="6" name="Gráfico 5" descr="Gráfico de barras com tendência ascendente">
          <a:extLst>
            <a:ext uri="{FF2B5EF4-FFF2-40B4-BE49-F238E27FC236}">
              <a16:creationId xmlns:a16="http://schemas.microsoft.com/office/drawing/2014/main" id="{FD326E25-DC79-4D77-BAA2-B542B67F6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030" y="4426324"/>
          <a:ext cx="347382" cy="347382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25</xdr:row>
      <xdr:rowOff>0</xdr:rowOff>
    </xdr:from>
    <xdr:to>
      <xdr:col>0</xdr:col>
      <xdr:colOff>380999</xdr:colOff>
      <xdr:row>25</xdr:row>
      <xdr:rowOff>336176</xdr:rowOff>
    </xdr:to>
    <xdr:pic>
      <xdr:nvPicPr>
        <xdr:cNvPr id="8" name="Gráfico 7" descr="Início">
          <a:extLst>
            <a:ext uri="{FF2B5EF4-FFF2-40B4-BE49-F238E27FC236}">
              <a16:creationId xmlns:a16="http://schemas.microsoft.com/office/drawing/2014/main" id="{0444A7AB-A3B2-4858-8B35-D9F5BD228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44823" y="8225118"/>
          <a:ext cx="336176" cy="336176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41</xdr:row>
      <xdr:rowOff>0</xdr:rowOff>
    </xdr:from>
    <xdr:to>
      <xdr:col>0</xdr:col>
      <xdr:colOff>403413</xdr:colOff>
      <xdr:row>41</xdr:row>
      <xdr:rowOff>336177</xdr:rowOff>
    </xdr:to>
    <xdr:pic>
      <xdr:nvPicPr>
        <xdr:cNvPr id="10" name="Gráfico 9" descr="Médico">
          <a:extLst>
            <a:ext uri="{FF2B5EF4-FFF2-40B4-BE49-F238E27FC236}">
              <a16:creationId xmlns:a16="http://schemas.microsoft.com/office/drawing/2014/main" id="{664E3FDB-E8F0-49A3-A5C5-B0298EA48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7236" y="13200529"/>
          <a:ext cx="336177" cy="336177"/>
        </a:xfrm>
        <a:prstGeom prst="rect">
          <a:avLst/>
        </a:prstGeom>
      </xdr:spPr>
    </xdr:pic>
    <xdr:clientData/>
  </xdr:twoCellAnchor>
  <xdr:twoCellAnchor editAs="oneCell">
    <xdr:from>
      <xdr:col>0</xdr:col>
      <xdr:colOff>60614</xdr:colOff>
      <xdr:row>52</xdr:row>
      <xdr:rowOff>1</xdr:rowOff>
    </xdr:from>
    <xdr:to>
      <xdr:col>0</xdr:col>
      <xdr:colOff>418636</xdr:colOff>
      <xdr:row>53</xdr:row>
      <xdr:rowOff>1</xdr:rowOff>
    </xdr:to>
    <xdr:pic>
      <xdr:nvPicPr>
        <xdr:cNvPr id="12" name="Gráfico 11" descr="Cone de tráfego">
          <a:extLst>
            <a:ext uri="{FF2B5EF4-FFF2-40B4-BE49-F238E27FC236}">
              <a16:creationId xmlns:a16="http://schemas.microsoft.com/office/drawing/2014/main" id="{FE8EE46E-5235-4198-82E1-1C891D1C8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0614" y="16383001"/>
          <a:ext cx="358022" cy="363682"/>
        </a:xfrm>
        <a:prstGeom prst="rect">
          <a:avLst/>
        </a:prstGeom>
      </xdr:spPr>
    </xdr:pic>
    <xdr:clientData/>
  </xdr:twoCellAnchor>
  <xdr:twoCellAnchor editAs="oneCell">
    <xdr:from>
      <xdr:col>0</xdr:col>
      <xdr:colOff>60613</xdr:colOff>
      <xdr:row>67</xdr:row>
      <xdr:rowOff>8659</xdr:rowOff>
    </xdr:from>
    <xdr:to>
      <xdr:col>0</xdr:col>
      <xdr:colOff>415636</xdr:colOff>
      <xdr:row>68</xdr:row>
      <xdr:rowOff>0</xdr:rowOff>
    </xdr:to>
    <xdr:pic>
      <xdr:nvPicPr>
        <xdr:cNvPr id="14" name="Gráfico 13" descr="Gênero">
          <a:extLst>
            <a:ext uri="{FF2B5EF4-FFF2-40B4-BE49-F238E27FC236}">
              <a16:creationId xmlns:a16="http://schemas.microsoft.com/office/drawing/2014/main" id="{0A952DAE-46F1-416E-83FB-E2FE3CC1C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60613" y="20721204"/>
          <a:ext cx="355023" cy="355023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79</xdr:row>
      <xdr:rowOff>0</xdr:rowOff>
    </xdr:from>
    <xdr:to>
      <xdr:col>0</xdr:col>
      <xdr:colOff>406977</xdr:colOff>
      <xdr:row>80</xdr:row>
      <xdr:rowOff>0</xdr:rowOff>
    </xdr:to>
    <xdr:pic>
      <xdr:nvPicPr>
        <xdr:cNvPr id="16" name="Gráfico 15" descr="Cenário de montanha">
          <a:extLst>
            <a:ext uri="{FF2B5EF4-FFF2-40B4-BE49-F238E27FC236}">
              <a16:creationId xmlns:a16="http://schemas.microsoft.com/office/drawing/2014/main" id="{3D18850F-A84E-4D02-AA31-9BE6A970C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43295" y="24210818"/>
          <a:ext cx="363682" cy="363682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90</xdr:row>
      <xdr:rowOff>0</xdr:rowOff>
    </xdr:from>
    <xdr:to>
      <xdr:col>0</xdr:col>
      <xdr:colOff>415636</xdr:colOff>
      <xdr:row>91</xdr:row>
      <xdr:rowOff>8660</xdr:rowOff>
    </xdr:to>
    <xdr:pic>
      <xdr:nvPicPr>
        <xdr:cNvPr id="20" name="Gráfico 19" descr="Canudo de diploma">
          <a:extLst>
            <a:ext uri="{FF2B5EF4-FFF2-40B4-BE49-F238E27FC236}">
              <a16:creationId xmlns:a16="http://schemas.microsoft.com/office/drawing/2014/main" id="{0971A605-11A7-4D1E-9BE4-69B071CC9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43295" y="27778364"/>
          <a:ext cx="372341" cy="372341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</xdr:colOff>
      <xdr:row>98</xdr:row>
      <xdr:rowOff>8659</xdr:rowOff>
    </xdr:from>
    <xdr:to>
      <xdr:col>0</xdr:col>
      <xdr:colOff>406976</xdr:colOff>
      <xdr:row>98</xdr:row>
      <xdr:rowOff>363681</xdr:rowOff>
    </xdr:to>
    <xdr:pic>
      <xdr:nvPicPr>
        <xdr:cNvPr id="22" name="Gráfico 21" descr="Crianças">
          <a:extLst>
            <a:ext uri="{FF2B5EF4-FFF2-40B4-BE49-F238E27FC236}">
              <a16:creationId xmlns:a16="http://schemas.microsoft.com/office/drawing/2014/main" id="{BEE5E717-19E4-499F-9079-2CAF7A5B8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51954" y="30176932"/>
          <a:ext cx="355022" cy="355022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111</xdr:row>
      <xdr:rowOff>0</xdr:rowOff>
    </xdr:from>
    <xdr:to>
      <xdr:col>0</xdr:col>
      <xdr:colOff>406977</xdr:colOff>
      <xdr:row>112</xdr:row>
      <xdr:rowOff>0</xdr:rowOff>
    </xdr:to>
    <xdr:pic>
      <xdr:nvPicPr>
        <xdr:cNvPr id="24" name="Gráfico 23" descr="Cachorrinho 2">
          <a:extLst>
            <a:ext uri="{FF2B5EF4-FFF2-40B4-BE49-F238E27FC236}">
              <a16:creationId xmlns:a16="http://schemas.microsoft.com/office/drawing/2014/main" id="{71228A79-899B-4828-ABF3-116762988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2"/>
            </a:ext>
          </a:extLst>
        </a:blip>
        <a:stretch>
          <a:fillRect/>
        </a:stretch>
      </xdr:blipFill>
      <xdr:spPr>
        <a:xfrm>
          <a:off x="43295" y="33943636"/>
          <a:ext cx="363682" cy="363682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0.55568</cdr:x>
      <cdr:y>0.92618</cdr:y>
    </cdr:from>
    <cdr:to>
      <cdr:x>0.55568</cdr:x>
      <cdr:y>0.92692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7800" y="4876800"/>
          <a:ext cx="3378200" cy="571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pt-BR" sz="1100" b="0" i="0" strike="noStrike">
              <a:solidFill>
                <a:srgbClr val="595959"/>
              </a:solidFill>
              <a:latin typeface="Arial"/>
              <a:cs typeface="Arial"/>
            </a:rPr>
            <a:t>O gráfico mostra a porcentagem gasta com cada categoria de despesa no mês todo, baseado na última coluna de totais.</a:t>
          </a:r>
        </a:p>
      </cdr:txBody>
    </cdr:sp>
  </cdr:relSizeAnchor>
  <cdr:relSizeAnchor xmlns:cdr="http://schemas.openxmlformats.org/drawingml/2006/chartDrawing">
    <cdr:from>
      <cdr:x>0.54129</cdr:x>
      <cdr:y>0.50024</cdr:y>
    </cdr:from>
    <cdr:to>
      <cdr:x>0.5608</cdr:x>
      <cdr:y>0.5351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5277" y="2725478"/>
          <a:ext cx="145419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75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364751</xdr:colOff>
      <xdr:row>122</xdr:row>
      <xdr:rowOff>95250</xdr:rowOff>
    </xdr:from>
    <xdr:to>
      <xdr:col>8</xdr:col>
      <xdr:colOff>891802</xdr:colOff>
      <xdr:row>140</xdr:row>
      <xdr:rowOff>158750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EFE1C2C-F860-4345-984C-63A49485B7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72725</xdr:rowOff>
    </xdr:from>
    <xdr:to>
      <xdr:col>0</xdr:col>
      <xdr:colOff>434974</xdr:colOff>
      <xdr:row>1</xdr:row>
      <xdr:rowOff>508000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3926158-7A80-4441-A18A-7D05CD191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700"/>
          <a:ext cx="434974" cy="4352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3</xdr:row>
      <xdr:rowOff>15875</xdr:rowOff>
    </xdr:from>
    <xdr:to>
      <xdr:col>0</xdr:col>
      <xdr:colOff>389044</xdr:colOff>
      <xdr:row>3</xdr:row>
      <xdr:rowOff>349250</xdr:rowOff>
    </xdr:to>
    <xdr:pic>
      <xdr:nvPicPr>
        <xdr:cNvPr id="4" name="Gráfico 3" descr="Home1">
          <a:extLst>
            <a:ext uri="{FF2B5EF4-FFF2-40B4-BE49-F238E27FC236}">
              <a16:creationId xmlns:a16="http://schemas.microsoft.com/office/drawing/2014/main" id="{E29E51FE-37D4-41BF-80EF-CF215A4FA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626" y="1377950"/>
          <a:ext cx="341418" cy="333375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12</xdr:row>
      <xdr:rowOff>0</xdr:rowOff>
    </xdr:from>
    <xdr:to>
      <xdr:col>0</xdr:col>
      <xdr:colOff>403412</xdr:colOff>
      <xdr:row>12</xdr:row>
      <xdr:rowOff>347382</xdr:rowOff>
    </xdr:to>
    <xdr:pic>
      <xdr:nvPicPr>
        <xdr:cNvPr id="5" name="Gráfico 4" descr="Gráfico de barras com tendência ascendente">
          <a:extLst>
            <a:ext uri="{FF2B5EF4-FFF2-40B4-BE49-F238E27FC236}">
              <a16:creationId xmlns:a16="http://schemas.microsoft.com/office/drawing/2014/main" id="{D53B2DC1-2862-4F1F-8B74-C04ED1D2B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030" y="4819650"/>
          <a:ext cx="347382" cy="347382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25</xdr:row>
      <xdr:rowOff>0</xdr:rowOff>
    </xdr:from>
    <xdr:to>
      <xdr:col>0</xdr:col>
      <xdr:colOff>380999</xdr:colOff>
      <xdr:row>25</xdr:row>
      <xdr:rowOff>336176</xdr:rowOff>
    </xdr:to>
    <xdr:pic>
      <xdr:nvPicPr>
        <xdr:cNvPr id="6" name="Gráfico 5" descr="Início">
          <a:extLst>
            <a:ext uri="{FF2B5EF4-FFF2-40B4-BE49-F238E27FC236}">
              <a16:creationId xmlns:a16="http://schemas.microsoft.com/office/drawing/2014/main" id="{2D41FBCA-9382-49C5-ACE4-FC6C2FE2A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44823" y="8582025"/>
          <a:ext cx="336176" cy="336176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41</xdr:row>
      <xdr:rowOff>0</xdr:rowOff>
    </xdr:from>
    <xdr:to>
      <xdr:col>0</xdr:col>
      <xdr:colOff>403413</xdr:colOff>
      <xdr:row>41</xdr:row>
      <xdr:rowOff>336177</xdr:rowOff>
    </xdr:to>
    <xdr:pic>
      <xdr:nvPicPr>
        <xdr:cNvPr id="7" name="Gráfico 6" descr="Médico">
          <a:extLst>
            <a:ext uri="{FF2B5EF4-FFF2-40B4-BE49-F238E27FC236}">
              <a16:creationId xmlns:a16="http://schemas.microsoft.com/office/drawing/2014/main" id="{3E1BB38D-B435-4A1E-B159-0DF2DF5D6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7236" y="13515975"/>
          <a:ext cx="336177" cy="336177"/>
        </a:xfrm>
        <a:prstGeom prst="rect">
          <a:avLst/>
        </a:prstGeom>
      </xdr:spPr>
    </xdr:pic>
    <xdr:clientData/>
  </xdr:twoCellAnchor>
  <xdr:twoCellAnchor editAs="oneCell">
    <xdr:from>
      <xdr:col>0</xdr:col>
      <xdr:colOff>60614</xdr:colOff>
      <xdr:row>52</xdr:row>
      <xdr:rowOff>1</xdr:rowOff>
    </xdr:from>
    <xdr:to>
      <xdr:col>0</xdr:col>
      <xdr:colOff>418636</xdr:colOff>
      <xdr:row>53</xdr:row>
      <xdr:rowOff>1</xdr:rowOff>
    </xdr:to>
    <xdr:pic>
      <xdr:nvPicPr>
        <xdr:cNvPr id="8" name="Gráfico 7" descr="Cone de tráfego">
          <a:extLst>
            <a:ext uri="{FF2B5EF4-FFF2-40B4-BE49-F238E27FC236}">
              <a16:creationId xmlns:a16="http://schemas.microsoft.com/office/drawing/2014/main" id="{E532374A-F41B-4E2C-878F-FA85B6D46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0614" y="16725901"/>
          <a:ext cx="358022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60613</xdr:colOff>
      <xdr:row>67</xdr:row>
      <xdr:rowOff>8659</xdr:rowOff>
    </xdr:from>
    <xdr:to>
      <xdr:col>0</xdr:col>
      <xdr:colOff>415636</xdr:colOff>
      <xdr:row>68</xdr:row>
      <xdr:rowOff>0</xdr:rowOff>
    </xdr:to>
    <xdr:pic>
      <xdr:nvPicPr>
        <xdr:cNvPr id="9" name="Gráfico 8" descr="Gênero">
          <a:extLst>
            <a:ext uri="{FF2B5EF4-FFF2-40B4-BE49-F238E27FC236}">
              <a16:creationId xmlns:a16="http://schemas.microsoft.com/office/drawing/2014/main" id="{58202E2A-B0E0-44AD-A135-EC7F37834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60613" y="21049384"/>
          <a:ext cx="355023" cy="353291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79</xdr:row>
      <xdr:rowOff>0</xdr:rowOff>
    </xdr:from>
    <xdr:to>
      <xdr:col>0</xdr:col>
      <xdr:colOff>406977</xdr:colOff>
      <xdr:row>80</xdr:row>
      <xdr:rowOff>0</xdr:rowOff>
    </xdr:to>
    <xdr:pic>
      <xdr:nvPicPr>
        <xdr:cNvPr id="10" name="Gráfico 9" descr="Cenário de montanha">
          <a:extLst>
            <a:ext uri="{FF2B5EF4-FFF2-40B4-BE49-F238E27FC236}">
              <a16:creationId xmlns:a16="http://schemas.microsoft.com/office/drawing/2014/main" id="{1C23D8D0-9B2C-4D5C-B537-5EBB8D9FE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43295" y="24526875"/>
          <a:ext cx="363682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90</xdr:row>
      <xdr:rowOff>0</xdr:rowOff>
    </xdr:from>
    <xdr:to>
      <xdr:col>0</xdr:col>
      <xdr:colOff>415636</xdr:colOff>
      <xdr:row>91</xdr:row>
      <xdr:rowOff>8660</xdr:rowOff>
    </xdr:to>
    <xdr:pic>
      <xdr:nvPicPr>
        <xdr:cNvPr id="11" name="Gráfico 10" descr="Canudo de diploma">
          <a:extLst>
            <a:ext uri="{FF2B5EF4-FFF2-40B4-BE49-F238E27FC236}">
              <a16:creationId xmlns:a16="http://schemas.microsoft.com/office/drawing/2014/main" id="{0FE81677-8A73-4851-AEF9-35648222B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43295" y="28079700"/>
          <a:ext cx="372341" cy="370610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</xdr:colOff>
      <xdr:row>98</xdr:row>
      <xdr:rowOff>8659</xdr:rowOff>
    </xdr:from>
    <xdr:to>
      <xdr:col>0</xdr:col>
      <xdr:colOff>406976</xdr:colOff>
      <xdr:row>99</xdr:row>
      <xdr:rowOff>1731</xdr:rowOff>
    </xdr:to>
    <xdr:pic>
      <xdr:nvPicPr>
        <xdr:cNvPr id="12" name="Gráfico 11" descr="Crianças">
          <a:extLst>
            <a:ext uri="{FF2B5EF4-FFF2-40B4-BE49-F238E27FC236}">
              <a16:creationId xmlns:a16="http://schemas.microsoft.com/office/drawing/2014/main" id="{031FE4B1-6D56-4DAE-9998-08031A018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51954" y="30469609"/>
          <a:ext cx="355022" cy="355022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111</xdr:row>
      <xdr:rowOff>0</xdr:rowOff>
    </xdr:from>
    <xdr:to>
      <xdr:col>0</xdr:col>
      <xdr:colOff>406977</xdr:colOff>
      <xdr:row>112</xdr:row>
      <xdr:rowOff>0</xdr:rowOff>
    </xdr:to>
    <xdr:pic>
      <xdr:nvPicPr>
        <xdr:cNvPr id="13" name="Gráfico 12" descr="Cachorrinho 2">
          <a:extLst>
            <a:ext uri="{FF2B5EF4-FFF2-40B4-BE49-F238E27FC236}">
              <a16:creationId xmlns:a16="http://schemas.microsoft.com/office/drawing/2014/main" id="{5DDFC5B2-AF12-47B3-BA19-BD1BADB9F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2"/>
            </a:ext>
          </a:extLst>
        </a:blip>
        <a:stretch>
          <a:fillRect/>
        </a:stretch>
      </xdr:blipFill>
      <xdr:spPr>
        <a:xfrm>
          <a:off x="43295" y="34223325"/>
          <a:ext cx="363682" cy="361950"/>
        </a:xfrm>
        <a:prstGeom prst="rect">
          <a:avLst/>
        </a:prstGeom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0.55568</cdr:x>
      <cdr:y>0.92618</cdr:y>
    </cdr:from>
    <cdr:to>
      <cdr:x>0.55568</cdr:x>
      <cdr:y>0.92692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7800" y="4876800"/>
          <a:ext cx="3378200" cy="571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pt-BR" sz="1100" b="0" i="0" strike="noStrike">
              <a:solidFill>
                <a:srgbClr val="595959"/>
              </a:solidFill>
              <a:latin typeface="Arial"/>
              <a:cs typeface="Arial"/>
            </a:rPr>
            <a:t>O gráfico mostra a porcentagem gasta com cada categoria de despesa no mês todo, baseado na última coluna de totais.</a:t>
          </a:r>
        </a:p>
      </cdr:txBody>
    </cdr:sp>
  </cdr:relSizeAnchor>
  <cdr:relSizeAnchor xmlns:cdr="http://schemas.openxmlformats.org/drawingml/2006/chartDrawing">
    <cdr:from>
      <cdr:x>0.54129</cdr:x>
      <cdr:y>0.50024</cdr:y>
    </cdr:from>
    <cdr:to>
      <cdr:x>0.5608</cdr:x>
      <cdr:y>0.5351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5277" y="2725478"/>
          <a:ext cx="145419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75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364751</xdr:colOff>
      <xdr:row>122</xdr:row>
      <xdr:rowOff>95250</xdr:rowOff>
    </xdr:from>
    <xdr:to>
      <xdr:col>8</xdr:col>
      <xdr:colOff>891802</xdr:colOff>
      <xdr:row>140</xdr:row>
      <xdr:rowOff>158750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D923407-E9AB-4872-80DB-994A09F33C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72725</xdr:rowOff>
    </xdr:from>
    <xdr:to>
      <xdr:col>0</xdr:col>
      <xdr:colOff>434974</xdr:colOff>
      <xdr:row>1</xdr:row>
      <xdr:rowOff>508000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007BAE4-48A1-4065-8AFC-4DCF6EE88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700"/>
          <a:ext cx="434974" cy="4352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3</xdr:row>
      <xdr:rowOff>15875</xdr:rowOff>
    </xdr:from>
    <xdr:to>
      <xdr:col>0</xdr:col>
      <xdr:colOff>389044</xdr:colOff>
      <xdr:row>3</xdr:row>
      <xdr:rowOff>349250</xdr:rowOff>
    </xdr:to>
    <xdr:pic>
      <xdr:nvPicPr>
        <xdr:cNvPr id="4" name="Gráfico 3" descr="Home1">
          <a:extLst>
            <a:ext uri="{FF2B5EF4-FFF2-40B4-BE49-F238E27FC236}">
              <a16:creationId xmlns:a16="http://schemas.microsoft.com/office/drawing/2014/main" id="{EBD16B41-E458-45F3-B3BD-DA88F0CE9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626" y="1377950"/>
          <a:ext cx="341418" cy="333375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12</xdr:row>
      <xdr:rowOff>0</xdr:rowOff>
    </xdr:from>
    <xdr:to>
      <xdr:col>0</xdr:col>
      <xdr:colOff>403412</xdr:colOff>
      <xdr:row>12</xdr:row>
      <xdr:rowOff>347382</xdr:rowOff>
    </xdr:to>
    <xdr:pic>
      <xdr:nvPicPr>
        <xdr:cNvPr id="5" name="Gráfico 4" descr="Gráfico de barras com tendência ascendente">
          <a:extLst>
            <a:ext uri="{FF2B5EF4-FFF2-40B4-BE49-F238E27FC236}">
              <a16:creationId xmlns:a16="http://schemas.microsoft.com/office/drawing/2014/main" id="{A91117B8-A850-44C5-A337-6F8C21133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030" y="4819650"/>
          <a:ext cx="347382" cy="347382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25</xdr:row>
      <xdr:rowOff>0</xdr:rowOff>
    </xdr:from>
    <xdr:to>
      <xdr:col>0</xdr:col>
      <xdr:colOff>380999</xdr:colOff>
      <xdr:row>25</xdr:row>
      <xdr:rowOff>336176</xdr:rowOff>
    </xdr:to>
    <xdr:pic>
      <xdr:nvPicPr>
        <xdr:cNvPr id="6" name="Gráfico 5" descr="Início">
          <a:extLst>
            <a:ext uri="{FF2B5EF4-FFF2-40B4-BE49-F238E27FC236}">
              <a16:creationId xmlns:a16="http://schemas.microsoft.com/office/drawing/2014/main" id="{739ED8A3-F694-4EFD-AD9D-D6658079E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44823" y="8582025"/>
          <a:ext cx="336176" cy="336176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41</xdr:row>
      <xdr:rowOff>0</xdr:rowOff>
    </xdr:from>
    <xdr:to>
      <xdr:col>0</xdr:col>
      <xdr:colOff>403413</xdr:colOff>
      <xdr:row>41</xdr:row>
      <xdr:rowOff>336177</xdr:rowOff>
    </xdr:to>
    <xdr:pic>
      <xdr:nvPicPr>
        <xdr:cNvPr id="7" name="Gráfico 6" descr="Médico">
          <a:extLst>
            <a:ext uri="{FF2B5EF4-FFF2-40B4-BE49-F238E27FC236}">
              <a16:creationId xmlns:a16="http://schemas.microsoft.com/office/drawing/2014/main" id="{B4E02822-7B88-43F1-8E60-5D15BCFCE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7236" y="13515975"/>
          <a:ext cx="336177" cy="336177"/>
        </a:xfrm>
        <a:prstGeom prst="rect">
          <a:avLst/>
        </a:prstGeom>
      </xdr:spPr>
    </xdr:pic>
    <xdr:clientData/>
  </xdr:twoCellAnchor>
  <xdr:twoCellAnchor editAs="oneCell">
    <xdr:from>
      <xdr:col>0</xdr:col>
      <xdr:colOff>60614</xdr:colOff>
      <xdr:row>52</xdr:row>
      <xdr:rowOff>1</xdr:rowOff>
    </xdr:from>
    <xdr:to>
      <xdr:col>0</xdr:col>
      <xdr:colOff>418636</xdr:colOff>
      <xdr:row>53</xdr:row>
      <xdr:rowOff>1</xdr:rowOff>
    </xdr:to>
    <xdr:pic>
      <xdr:nvPicPr>
        <xdr:cNvPr id="8" name="Gráfico 7" descr="Cone de tráfego">
          <a:extLst>
            <a:ext uri="{FF2B5EF4-FFF2-40B4-BE49-F238E27FC236}">
              <a16:creationId xmlns:a16="http://schemas.microsoft.com/office/drawing/2014/main" id="{D1B2766D-32CE-4B3E-B0E3-5100C8288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0614" y="16725901"/>
          <a:ext cx="358022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60613</xdr:colOff>
      <xdr:row>67</xdr:row>
      <xdr:rowOff>8659</xdr:rowOff>
    </xdr:from>
    <xdr:to>
      <xdr:col>0</xdr:col>
      <xdr:colOff>415636</xdr:colOff>
      <xdr:row>68</xdr:row>
      <xdr:rowOff>0</xdr:rowOff>
    </xdr:to>
    <xdr:pic>
      <xdr:nvPicPr>
        <xdr:cNvPr id="9" name="Gráfico 8" descr="Gênero">
          <a:extLst>
            <a:ext uri="{FF2B5EF4-FFF2-40B4-BE49-F238E27FC236}">
              <a16:creationId xmlns:a16="http://schemas.microsoft.com/office/drawing/2014/main" id="{9C052D1D-4AEE-41C7-BB82-468AB0FF8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60613" y="21049384"/>
          <a:ext cx="355023" cy="353291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79</xdr:row>
      <xdr:rowOff>0</xdr:rowOff>
    </xdr:from>
    <xdr:to>
      <xdr:col>0</xdr:col>
      <xdr:colOff>406977</xdr:colOff>
      <xdr:row>80</xdr:row>
      <xdr:rowOff>0</xdr:rowOff>
    </xdr:to>
    <xdr:pic>
      <xdr:nvPicPr>
        <xdr:cNvPr id="10" name="Gráfico 9" descr="Cenário de montanha">
          <a:extLst>
            <a:ext uri="{FF2B5EF4-FFF2-40B4-BE49-F238E27FC236}">
              <a16:creationId xmlns:a16="http://schemas.microsoft.com/office/drawing/2014/main" id="{553B2AA8-E69C-4514-BEC3-3011D14FF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43295" y="24526875"/>
          <a:ext cx="363682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90</xdr:row>
      <xdr:rowOff>0</xdr:rowOff>
    </xdr:from>
    <xdr:to>
      <xdr:col>0</xdr:col>
      <xdr:colOff>415636</xdr:colOff>
      <xdr:row>91</xdr:row>
      <xdr:rowOff>8660</xdr:rowOff>
    </xdr:to>
    <xdr:pic>
      <xdr:nvPicPr>
        <xdr:cNvPr id="11" name="Gráfico 10" descr="Canudo de diploma">
          <a:extLst>
            <a:ext uri="{FF2B5EF4-FFF2-40B4-BE49-F238E27FC236}">
              <a16:creationId xmlns:a16="http://schemas.microsoft.com/office/drawing/2014/main" id="{ACB725A3-2D69-4B71-9358-2EAF08F44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43295" y="28079700"/>
          <a:ext cx="372341" cy="370610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</xdr:colOff>
      <xdr:row>98</xdr:row>
      <xdr:rowOff>8659</xdr:rowOff>
    </xdr:from>
    <xdr:to>
      <xdr:col>0</xdr:col>
      <xdr:colOff>406976</xdr:colOff>
      <xdr:row>99</xdr:row>
      <xdr:rowOff>1731</xdr:rowOff>
    </xdr:to>
    <xdr:pic>
      <xdr:nvPicPr>
        <xdr:cNvPr id="12" name="Gráfico 11" descr="Crianças">
          <a:extLst>
            <a:ext uri="{FF2B5EF4-FFF2-40B4-BE49-F238E27FC236}">
              <a16:creationId xmlns:a16="http://schemas.microsoft.com/office/drawing/2014/main" id="{2E11E42A-B25E-407B-8719-52FF0E5EC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51954" y="30469609"/>
          <a:ext cx="355022" cy="355022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111</xdr:row>
      <xdr:rowOff>0</xdr:rowOff>
    </xdr:from>
    <xdr:to>
      <xdr:col>0</xdr:col>
      <xdr:colOff>406977</xdr:colOff>
      <xdr:row>112</xdr:row>
      <xdr:rowOff>0</xdr:rowOff>
    </xdr:to>
    <xdr:pic>
      <xdr:nvPicPr>
        <xdr:cNvPr id="13" name="Gráfico 12" descr="Cachorrinho 2">
          <a:extLst>
            <a:ext uri="{FF2B5EF4-FFF2-40B4-BE49-F238E27FC236}">
              <a16:creationId xmlns:a16="http://schemas.microsoft.com/office/drawing/2014/main" id="{AD7629D5-CDEE-4AB4-8C76-9511AA3B7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2"/>
            </a:ext>
          </a:extLst>
        </a:blip>
        <a:stretch>
          <a:fillRect/>
        </a:stretch>
      </xdr:blipFill>
      <xdr:spPr>
        <a:xfrm>
          <a:off x="43295" y="34223325"/>
          <a:ext cx="363682" cy="361950"/>
        </a:xfrm>
        <a:prstGeom prst="rect">
          <a:avLst/>
        </a:prstGeom>
      </xdr:spPr>
    </xdr:pic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0.55568</cdr:x>
      <cdr:y>0.92618</cdr:y>
    </cdr:from>
    <cdr:to>
      <cdr:x>0.55568</cdr:x>
      <cdr:y>0.92692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7800" y="4876800"/>
          <a:ext cx="3378200" cy="571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pt-BR" sz="1100" b="0" i="0" strike="noStrike">
              <a:solidFill>
                <a:srgbClr val="595959"/>
              </a:solidFill>
              <a:latin typeface="Arial"/>
              <a:cs typeface="Arial"/>
            </a:rPr>
            <a:t>O gráfico mostra a porcentagem gasta com cada categoria de despesa no mês todo, baseado na última coluna de totais.</a:t>
          </a:r>
        </a:p>
      </cdr:txBody>
    </cdr:sp>
  </cdr:relSizeAnchor>
  <cdr:relSizeAnchor xmlns:cdr="http://schemas.openxmlformats.org/drawingml/2006/chartDrawing">
    <cdr:from>
      <cdr:x>0.54129</cdr:x>
      <cdr:y>0.50024</cdr:y>
    </cdr:from>
    <cdr:to>
      <cdr:x>0.5608</cdr:x>
      <cdr:y>0.5351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5277" y="2725478"/>
          <a:ext cx="145419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75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364751</xdr:colOff>
      <xdr:row>122</xdr:row>
      <xdr:rowOff>95250</xdr:rowOff>
    </xdr:from>
    <xdr:to>
      <xdr:col>8</xdr:col>
      <xdr:colOff>891802</xdr:colOff>
      <xdr:row>140</xdr:row>
      <xdr:rowOff>158750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8252F88-A83A-46DC-9E9E-CAE892EC99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72725</xdr:rowOff>
    </xdr:from>
    <xdr:to>
      <xdr:col>0</xdr:col>
      <xdr:colOff>434974</xdr:colOff>
      <xdr:row>1</xdr:row>
      <xdr:rowOff>508000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DD9E868-C1F1-4A4E-A38A-69ACC392D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700"/>
          <a:ext cx="434974" cy="4352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3</xdr:row>
      <xdr:rowOff>15875</xdr:rowOff>
    </xdr:from>
    <xdr:to>
      <xdr:col>0</xdr:col>
      <xdr:colOff>389044</xdr:colOff>
      <xdr:row>3</xdr:row>
      <xdr:rowOff>349250</xdr:rowOff>
    </xdr:to>
    <xdr:pic>
      <xdr:nvPicPr>
        <xdr:cNvPr id="4" name="Gráfico 3" descr="Home1">
          <a:extLst>
            <a:ext uri="{FF2B5EF4-FFF2-40B4-BE49-F238E27FC236}">
              <a16:creationId xmlns:a16="http://schemas.microsoft.com/office/drawing/2014/main" id="{4BA278DB-A10F-4366-B004-757855924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626" y="1377950"/>
          <a:ext cx="341418" cy="333375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12</xdr:row>
      <xdr:rowOff>0</xdr:rowOff>
    </xdr:from>
    <xdr:to>
      <xdr:col>0</xdr:col>
      <xdr:colOff>403412</xdr:colOff>
      <xdr:row>12</xdr:row>
      <xdr:rowOff>347382</xdr:rowOff>
    </xdr:to>
    <xdr:pic>
      <xdr:nvPicPr>
        <xdr:cNvPr id="5" name="Gráfico 4" descr="Gráfico de barras com tendência ascendente">
          <a:extLst>
            <a:ext uri="{FF2B5EF4-FFF2-40B4-BE49-F238E27FC236}">
              <a16:creationId xmlns:a16="http://schemas.microsoft.com/office/drawing/2014/main" id="{9D85E6B2-F26D-45DE-91AE-B55E5AF27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030" y="4819650"/>
          <a:ext cx="347382" cy="347382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25</xdr:row>
      <xdr:rowOff>0</xdr:rowOff>
    </xdr:from>
    <xdr:to>
      <xdr:col>0</xdr:col>
      <xdr:colOff>380999</xdr:colOff>
      <xdr:row>25</xdr:row>
      <xdr:rowOff>336176</xdr:rowOff>
    </xdr:to>
    <xdr:pic>
      <xdr:nvPicPr>
        <xdr:cNvPr id="6" name="Gráfico 5" descr="Início">
          <a:extLst>
            <a:ext uri="{FF2B5EF4-FFF2-40B4-BE49-F238E27FC236}">
              <a16:creationId xmlns:a16="http://schemas.microsoft.com/office/drawing/2014/main" id="{C3CEEB0A-9783-4454-8410-57CC17311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44823" y="8582025"/>
          <a:ext cx="336176" cy="336176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41</xdr:row>
      <xdr:rowOff>0</xdr:rowOff>
    </xdr:from>
    <xdr:to>
      <xdr:col>0</xdr:col>
      <xdr:colOff>403413</xdr:colOff>
      <xdr:row>41</xdr:row>
      <xdr:rowOff>336177</xdr:rowOff>
    </xdr:to>
    <xdr:pic>
      <xdr:nvPicPr>
        <xdr:cNvPr id="7" name="Gráfico 6" descr="Médico">
          <a:extLst>
            <a:ext uri="{FF2B5EF4-FFF2-40B4-BE49-F238E27FC236}">
              <a16:creationId xmlns:a16="http://schemas.microsoft.com/office/drawing/2014/main" id="{15335EAF-15FB-4E75-9C7A-A9A4CD953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7236" y="13515975"/>
          <a:ext cx="336177" cy="336177"/>
        </a:xfrm>
        <a:prstGeom prst="rect">
          <a:avLst/>
        </a:prstGeom>
      </xdr:spPr>
    </xdr:pic>
    <xdr:clientData/>
  </xdr:twoCellAnchor>
  <xdr:twoCellAnchor editAs="oneCell">
    <xdr:from>
      <xdr:col>0</xdr:col>
      <xdr:colOff>60614</xdr:colOff>
      <xdr:row>52</xdr:row>
      <xdr:rowOff>1</xdr:rowOff>
    </xdr:from>
    <xdr:to>
      <xdr:col>0</xdr:col>
      <xdr:colOff>418636</xdr:colOff>
      <xdr:row>53</xdr:row>
      <xdr:rowOff>1</xdr:rowOff>
    </xdr:to>
    <xdr:pic>
      <xdr:nvPicPr>
        <xdr:cNvPr id="8" name="Gráfico 7" descr="Cone de tráfego">
          <a:extLst>
            <a:ext uri="{FF2B5EF4-FFF2-40B4-BE49-F238E27FC236}">
              <a16:creationId xmlns:a16="http://schemas.microsoft.com/office/drawing/2014/main" id="{82D5EA4A-3EC3-4416-A883-D9251BDA3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0614" y="16725901"/>
          <a:ext cx="358022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60613</xdr:colOff>
      <xdr:row>67</xdr:row>
      <xdr:rowOff>8659</xdr:rowOff>
    </xdr:from>
    <xdr:to>
      <xdr:col>0</xdr:col>
      <xdr:colOff>415636</xdr:colOff>
      <xdr:row>68</xdr:row>
      <xdr:rowOff>0</xdr:rowOff>
    </xdr:to>
    <xdr:pic>
      <xdr:nvPicPr>
        <xdr:cNvPr id="9" name="Gráfico 8" descr="Gênero">
          <a:extLst>
            <a:ext uri="{FF2B5EF4-FFF2-40B4-BE49-F238E27FC236}">
              <a16:creationId xmlns:a16="http://schemas.microsoft.com/office/drawing/2014/main" id="{1F8B500D-A392-427A-9A07-3B7E16E5A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60613" y="21049384"/>
          <a:ext cx="355023" cy="353291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79</xdr:row>
      <xdr:rowOff>0</xdr:rowOff>
    </xdr:from>
    <xdr:to>
      <xdr:col>0</xdr:col>
      <xdr:colOff>406977</xdr:colOff>
      <xdr:row>80</xdr:row>
      <xdr:rowOff>0</xdr:rowOff>
    </xdr:to>
    <xdr:pic>
      <xdr:nvPicPr>
        <xdr:cNvPr id="10" name="Gráfico 9" descr="Cenário de montanha">
          <a:extLst>
            <a:ext uri="{FF2B5EF4-FFF2-40B4-BE49-F238E27FC236}">
              <a16:creationId xmlns:a16="http://schemas.microsoft.com/office/drawing/2014/main" id="{8F7AD166-EEB2-4267-B4EC-0966E2A83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43295" y="24526875"/>
          <a:ext cx="363682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90</xdr:row>
      <xdr:rowOff>0</xdr:rowOff>
    </xdr:from>
    <xdr:to>
      <xdr:col>0</xdr:col>
      <xdr:colOff>415636</xdr:colOff>
      <xdr:row>91</xdr:row>
      <xdr:rowOff>8660</xdr:rowOff>
    </xdr:to>
    <xdr:pic>
      <xdr:nvPicPr>
        <xdr:cNvPr id="11" name="Gráfico 10" descr="Canudo de diploma">
          <a:extLst>
            <a:ext uri="{FF2B5EF4-FFF2-40B4-BE49-F238E27FC236}">
              <a16:creationId xmlns:a16="http://schemas.microsoft.com/office/drawing/2014/main" id="{6AC3ABED-FC69-4CD1-AEF4-74807055E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43295" y="28079700"/>
          <a:ext cx="372341" cy="370610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</xdr:colOff>
      <xdr:row>98</xdr:row>
      <xdr:rowOff>8659</xdr:rowOff>
    </xdr:from>
    <xdr:to>
      <xdr:col>0</xdr:col>
      <xdr:colOff>406976</xdr:colOff>
      <xdr:row>99</xdr:row>
      <xdr:rowOff>1731</xdr:rowOff>
    </xdr:to>
    <xdr:pic>
      <xdr:nvPicPr>
        <xdr:cNvPr id="12" name="Gráfico 11" descr="Crianças">
          <a:extLst>
            <a:ext uri="{FF2B5EF4-FFF2-40B4-BE49-F238E27FC236}">
              <a16:creationId xmlns:a16="http://schemas.microsoft.com/office/drawing/2014/main" id="{E9090E36-814F-4464-AA9A-1858CF06B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51954" y="30469609"/>
          <a:ext cx="355022" cy="355022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111</xdr:row>
      <xdr:rowOff>0</xdr:rowOff>
    </xdr:from>
    <xdr:to>
      <xdr:col>0</xdr:col>
      <xdr:colOff>406977</xdr:colOff>
      <xdr:row>112</xdr:row>
      <xdr:rowOff>0</xdr:rowOff>
    </xdr:to>
    <xdr:pic>
      <xdr:nvPicPr>
        <xdr:cNvPr id="13" name="Gráfico 12" descr="Cachorrinho 2">
          <a:extLst>
            <a:ext uri="{FF2B5EF4-FFF2-40B4-BE49-F238E27FC236}">
              <a16:creationId xmlns:a16="http://schemas.microsoft.com/office/drawing/2014/main" id="{0BF499C6-5C24-4BDA-8F38-79C57E5AC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2"/>
            </a:ext>
          </a:extLst>
        </a:blip>
        <a:stretch>
          <a:fillRect/>
        </a:stretch>
      </xdr:blipFill>
      <xdr:spPr>
        <a:xfrm>
          <a:off x="43295" y="34223325"/>
          <a:ext cx="363682" cy="361950"/>
        </a:xfrm>
        <a:prstGeom prst="rect">
          <a:avLst/>
        </a:prstGeom>
      </xdr:spPr>
    </xdr:pic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0.55568</cdr:x>
      <cdr:y>0.92618</cdr:y>
    </cdr:from>
    <cdr:to>
      <cdr:x>0.55568</cdr:x>
      <cdr:y>0.92692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7800" y="4876800"/>
          <a:ext cx="3378200" cy="571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pt-BR" sz="1100" b="0" i="0" strike="noStrike">
              <a:solidFill>
                <a:srgbClr val="595959"/>
              </a:solidFill>
              <a:latin typeface="Arial"/>
              <a:cs typeface="Arial"/>
            </a:rPr>
            <a:t>O gráfico mostra a porcentagem gasta com cada categoria de despesa no mês todo, baseado na última coluna de totais.</a:t>
          </a:r>
        </a:p>
      </cdr:txBody>
    </cdr:sp>
  </cdr:relSizeAnchor>
  <cdr:relSizeAnchor xmlns:cdr="http://schemas.openxmlformats.org/drawingml/2006/chartDrawing">
    <cdr:from>
      <cdr:x>0.54129</cdr:x>
      <cdr:y>0.50024</cdr:y>
    </cdr:from>
    <cdr:to>
      <cdr:x>0.5608</cdr:x>
      <cdr:y>0.5351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5277" y="2725478"/>
          <a:ext cx="145419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75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364751</xdr:colOff>
      <xdr:row>122</xdr:row>
      <xdr:rowOff>95250</xdr:rowOff>
    </xdr:from>
    <xdr:to>
      <xdr:col>8</xdr:col>
      <xdr:colOff>891802</xdr:colOff>
      <xdr:row>140</xdr:row>
      <xdr:rowOff>158750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956715B-09A7-4E22-BC06-43135E7EAF2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72725</xdr:rowOff>
    </xdr:from>
    <xdr:to>
      <xdr:col>0</xdr:col>
      <xdr:colOff>434974</xdr:colOff>
      <xdr:row>1</xdr:row>
      <xdr:rowOff>508000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6DFFE56-627B-4A91-8DE1-030FF2C88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700"/>
          <a:ext cx="434974" cy="4352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3</xdr:row>
      <xdr:rowOff>15875</xdr:rowOff>
    </xdr:from>
    <xdr:to>
      <xdr:col>0</xdr:col>
      <xdr:colOff>389044</xdr:colOff>
      <xdr:row>3</xdr:row>
      <xdr:rowOff>349250</xdr:rowOff>
    </xdr:to>
    <xdr:pic>
      <xdr:nvPicPr>
        <xdr:cNvPr id="4" name="Gráfico 3" descr="Home1">
          <a:extLst>
            <a:ext uri="{FF2B5EF4-FFF2-40B4-BE49-F238E27FC236}">
              <a16:creationId xmlns:a16="http://schemas.microsoft.com/office/drawing/2014/main" id="{D9C845A8-6DBC-4158-AB39-2E56F6B52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626" y="1377950"/>
          <a:ext cx="341418" cy="333375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12</xdr:row>
      <xdr:rowOff>0</xdr:rowOff>
    </xdr:from>
    <xdr:to>
      <xdr:col>0</xdr:col>
      <xdr:colOff>403412</xdr:colOff>
      <xdr:row>12</xdr:row>
      <xdr:rowOff>347382</xdr:rowOff>
    </xdr:to>
    <xdr:pic>
      <xdr:nvPicPr>
        <xdr:cNvPr id="5" name="Gráfico 4" descr="Gráfico de barras com tendência ascendente">
          <a:extLst>
            <a:ext uri="{FF2B5EF4-FFF2-40B4-BE49-F238E27FC236}">
              <a16:creationId xmlns:a16="http://schemas.microsoft.com/office/drawing/2014/main" id="{6211D691-99B4-4D4B-A0E3-1FA470360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030" y="4819650"/>
          <a:ext cx="347382" cy="347382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25</xdr:row>
      <xdr:rowOff>0</xdr:rowOff>
    </xdr:from>
    <xdr:to>
      <xdr:col>0</xdr:col>
      <xdr:colOff>380999</xdr:colOff>
      <xdr:row>25</xdr:row>
      <xdr:rowOff>336176</xdr:rowOff>
    </xdr:to>
    <xdr:pic>
      <xdr:nvPicPr>
        <xdr:cNvPr id="6" name="Gráfico 5" descr="Início">
          <a:extLst>
            <a:ext uri="{FF2B5EF4-FFF2-40B4-BE49-F238E27FC236}">
              <a16:creationId xmlns:a16="http://schemas.microsoft.com/office/drawing/2014/main" id="{4C10EFEE-C220-4786-AB97-948EA46E2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44823" y="8582025"/>
          <a:ext cx="336176" cy="336176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41</xdr:row>
      <xdr:rowOff>0</xdr:rowOff>
    </xdr:from>
    <xdr:to>
      <xdr:col>0</xdr:col>
      <xdr:colOff>403413</xdr:colOff>
      <xdr:row>41</xdr:row>
      <xdr:rowOff>336177</xdr:rowOff>
    </xdr:to>
    <xdr:pic>
      <xdr:nvPicPr>
        <xdr:cNvPr id="7" name="Gráfico 6" descr="Médico">
          <a:extLst>
            <a:ext uri="{FF2B5EF4-FFF2-40B4-BE49-F238E27FC236}">
              <a16:creationId xmlns:a16="http://schemas.microsoft.com/office/drawing/2014/main" id="{B59476E6-43DC-45B9-A87F-EF53B92EB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7236" y="13515975"/>
          <a:ext cx="336177" cy="336177"/>
        </a:xfrm>
        <a:prstGeom prst="rect">
          <a:avLst/>
        </a:prstGeom>
      </xdr:spPr>
    </xdr:pic>
    <xdr:clientData/>
  </xdr:twoCellAnchor>
  <xdr:twoCellAnchor editAs="oneCell">
    <xdr:from>
      <xdr:col>0</xdr:col>
      <xdr:colOff>60614</xdr:colOff>
      <xdr:row>52</xdr:row>
      <xdr:rowOff>1</xdr:rowOff>
    </xdr:from>
    <xdr:to>
      <xdr:col>0</xdr:col>
      <xdr:colOff>418636</xdr:colOff>
      <xdr:row>53</xdr:row>
      <xdr:rowOff>1</xdr:rowOff>
    </xdr:to>
    <xdr:pic>
      <xdr:nvPicPr>
        <xdr:cNvPr id="8" name="Gráfico 7" descr="Cone de tráfego">
          <a:extLst>
            <a:ext uri="{FF2B5EF4-FFF2-40B4-BE49-F238E27FC236}">
              <a16:creationId xmlns:a16="http://schemas.microsoft.com/office/drawing/2014/main" id="{AEDEF253-E2DE-4C36-925B-77D31DD80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0614" y="16725901"/>
          <a:ext cx="358022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60613</xdr:colOff>
      <xdr:row>67</xdr:row>
      <xdr:rowOff>8659</xdr:rowOff>
    </xdr:from>
    <xdr:to>
      <xdr:col>0</xdr:col>
      <xdr:colOff>415636</xdr:colOff>
      <xdr:row>68</xdr:row>
      <xdr:rowOff>0</xdr:rowOff>
    </xdr:to>
    <xdr:pic>
      <xdr:nvPicPr>
        <xdr:cNvPr id="9" name="Gráfico 8" descr="Gênero">
          <a:extLst>
            <a:ext uri="{FF2B5EF4-FFF2-40B4-BE49-F238E27FC236}">
              <a16:creationId xmlns:a16="http://schemas.microsoft.com/office/drawing/2014/main" id="{C00FD6DD-B2A1-487B-9782-F39184424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60613" y="21049384"/>
          <a:ext cx="355023" cy="353291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79</xdr:row>
      <xdr:rowOff>0</xdr:rowOff>
    </xdr:from>
    <xdr:to>
      <xdr:col>0</xdr:col>
      <xdr:colOff>406977</xdr:colOff>
      <xdr:row>80</xdr:row>
      <xdr:rowOff>0</xdr:rowOff>
    </xdr:to>
    <xdr:pic>
      <xdr:nvPicPr>
        <xdr:cNvPr id="10" name="Gráfico 9" descr="Cenário de montanha">
          <a:extLst>
            <a:ext uri="{FF2B5EF4-FFF2-40B4-BE49-F238E27FC236}">
              <a16:creationId xmlns:a16="http://schemas.microsoft.com/office/drawing/2014/main" id="{51F25474-5AA8-44F8-8A16-291034AD0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43295" y="24526875"/>
          <a:ext cx="363682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90</xdr:row>
      <xdr:rowOff>0</xdr:rowOff>
    </xdr:from>
    <xdr:to>
      <xdr:col>0</xdr:col>
      <xdr:colOff>415636</xdr:colOff>
      <xdr:row>91</xdr:row>
      <xdr:rowOff>8660</xdr:rowOff>
    </xdr:to>
    <xdr:pic>
      <xdr:nvPicPr>
        <xdr:cNvPr id="11" name="Gráfico 10" descr="Canudo de diploma">
          <a:extLst>
            <a:ext uri="{FF2B5EF4-FFF2-40B4-BE49-F238E27FC236}">
              <a16:creationId xmlns:a16="http://schemas.microsoft.com/office/drawing/2014/main" id="{4C7490D1-D71E-47D9-A95F-9D9F052ED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43295" y="28079700"/>
          <a:ext cx="372341" cy="370610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</xdr:colOff>
      <xdr:row>98</xdr:row>
      <xdr:rowOff>8659</xdr:rowOff>
    </xdr:from>
    <xdr:to>
      <xdr:col>0</xdr:col>
      <xdr:colOff>406976</xdr:colOff>
      <xdr:row>99</xdr:row>
      <xdr:rowOff>1731</xdr:rowOff>
    </xdr:to>
    <xdr:pic>
      <xdr:nvPicPr>
        <xdr:cNvPr id="12" name="Gráfico 11" descr="Crianças">
          <a:extLst>
            <a:ext uri="{FF2B5EF4-FFF2-40B4-BE49-F238E27FC236}">
              <a16:creationId xmlns:a16="http://schemas.microsoft.com/office/drawing/2014/main" id="{6A78AA7A-C12F-4C83-89B0-61CCAAD84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51954" y="30469609"/>
          <a:ext cx="355022" cy="355022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111</xdr:row>
      <xdr:rowOff>0</xdr:rowOff>
    </xdr:from>
    <xdr:to>
      <xdr:col>0</xdr:col>
      <xdr:colOff>406977</xdr:colOff>
      <xdr:row>112</xdr:row>
      <xdr:rowOff>0</xdr:rowOff>
    </xdr:to>
    <xdr:pic>
      <xdr:nvPicPr>
        <xdr:cNvPr id="13" name="Gráfico 12" descr="Cachorrinho 2">
          <a:extLst>
            <a:ext uri="{FF2B5EF4-FFF2-40B4-BE49-F238E27FC236}">
              <a16:creationId xmlns:a16="http://schemas.microsoft.com/office/drawing/2014/main" id="{4B924E2F-FB7F-4421-970D-988ED4F38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2"/>
            </a:ext>
          </a:extLst>
        </a:blip>
        <a:stretch>
          <a:fillRect/>
        </a:stretch>
      </xdr:blipFill>
      <xdr:spPr>
        <a:xfrm>
          <a:off x="43295" y="34223325"/>
          <a:ext cx="363682" cy="361950"/>
        </a:xfrm>
        <a:prstGeom prst="rect">
          <a:avLst/>
        </a:prstGeom>
      </xdr:spPr>
    </xdr:pic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0.55568</cdr:x>
      <cdr:y>0.92618</cdr:y>
    </cdr:from>
    <cdr:to>
      <cdr:x>0.55568</cdr:x>
      <cdr:y>0.92692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7800" y="4876800"/>
          <a:ext cx="3378200" cy="571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pt-BR" sz="1100" b="0" i="0" strike="noStrike">
              <a:solidFill>
                <a:srgbClr val="595959"/>
              </a:solidFill>
              <a:latin typeface="Arial"/>
              <a:cs typeface="Arial"/>
            </a:rPr>
            <a:t>O gráfico mostra a porcentagem gasta com cada categoria de despesa no mês todo, baseado na última coluna de totais.</a:t>
          </a:r>
        </a:p>
      </cdr:txBody>
    </cdr:sp>
  </cdr:relSizeAnchor>
  <cdr:relSizeAnchor xmlns:cdr="http://schemas.openxmlformats.org/drawingml/2006/chartDrawing">
    <cdr:from>
      <cdr:x>0.54129</cdr:x>
      <cdr:y>0.50024</cdr:y>
    </cdr:from>
    <cdr:to>
      <cdr:x>0.5608</cdr:x>
      <cdr:y>0.5351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5277" y="2725478"/>
          <a:ext cx="145419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75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364751</xdr:colOff>
      <xdr:row>122</xdr:row>
      <xdr:rowOff>95250</xdr:rowOff>
    </xdr:from>
    <xdr:to>
      <xdr:col>8</xdr:col>
      <xdr:colOff>891802</xdr:colOff>
      <xdr:row>140</xdr:row>
      <xdr:rowOff>158750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73A44BD-9F66-4DF2-A64E-1873F2E2E50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72725</xdr:rowOff>
    </xdr:from>
    <xdr:to>
      <xdr:col>0</xdr:col>
      <xdr:colOff>434974</xdr:colOff>
      <xdr:row>1</xdr:row>
      <xdr:rowOff>508000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E4BEEAA-136F-4DF7-AE91-200D03684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700"/>
          <a:ext cx="434974" cy="4352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3</xdr:row>
      <xdr:rowOff>15875</xdr:rowOff>
    </xdr:from>
    <xdr:to>
      <xdr:col>0</xdr:col>
      <xdr:colOff>389044</xdr:colOff>
      <xdr:row>3</xdr:row>
      <xdr:rowOff>349250</xdr:rowOff>
    </xdr:to>
    <xdr:pic>
      <xdr:nvPicPr>
        <xdr:cNvPr id="4" name="Gráfico 3" descr="Home1">
          <a:extLst>
            <a:ext uri="{FF2B5EF4-FFF2-40B4-BE49-F238E27FC236}">
              <a16:creationId xmlns:a16="http://schemas.microsoft.com/office/drawing/2014/main" id="{D82F3B15-825C-4FD5-AF88-6E3BA38E4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626" y="1377950"/>
          <a:ext cx="341418" cy="333375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12</xdr:row>
      <xdr:rowOff>0</xdr:rowOff>
    </xdr:from>
    <xdr:to>
      <xdr:col>0</xdr:col>
      <xdr:colOff>403412</xdr:colOff>
      <xdr:row>12</xdr:row>
      <xdr:rowOff>347382</xdr:rowOff>
    </xdr:to>
    <xdr:pic>
      <xdr:nvPicPr>
        <xdr:cNvPr id="5" name="Gráfico 4" descr="Gráfico de barras com tendência ascendente">
          <a:extLst>
            <a:ext uri="{FF2B5EF4-FFF2-40B4-BE49-F238E27FC236}">
              <a16:creationId xmlns:a16="http://schemas.microsoft.com/office/drawing/2014/main" id="{97772320-1B59-48A0-B406-738CAED6E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030" y="4819650"/>
          <a:ext cx="347382" cy="347382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25</xdr:row>
      <xdr:rowOff>0</xdr:rowOff>
    </xdr:from>
    <xdr:to>
      <xdr:col>0</xdr:col>
      <xdr:colOff>380999</xdr:colOff>
      <xdr:row>25</xdr:row>
      <xdr:rowOff>336176</xdr:rowOff>
    </xdr:to>
    <xdr:pic>
      <xdr:nvPicPr>
        <xdr:cNvPr id="6" name="Gráfico 5" descr="Início">
          <a:extLst>
            <a:ext uri="{FF2B5EF4-FFF2-40B4-BE49-F238E27FC236}">
              <a16:creationId xmlns:a16="http://schemas.microsoft.com/office/drawing/2014/main" id="{47D7E269-4BDA-4C57-8606-4BF10FAF7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44823" y="8582025"/>
          <a:ext cx="336176" cy="336176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41</xdr:row>
      <xdr:rowOff>0</xdr:rowOff>
    </xdr:from>
    <xdr:to>
      <xdr:col>0</xdr:col>
      <xdr:colOff>403413</xdr:colOff>
      <xdr:row>41</xdr:row>
      <xdr:rowOff>336177</xdr:rowOff>
    </xdr:to>
    <xdr:pic>
      <xdr:nvPicPr>
        <xdr:cNvPr id="7" name="Gráfico 6" descr="Médico">
          <a:extLst>
            <a:ext uri="{FF2B5EF4-FFF2-40B4-BE49-F238E27FC236}">
              <a16:creationId xmlns:a16="http://schemas.microsoft.com/office/drawing/2014/main" id="{090E71AC-5FB6-4F9D-BD6F-9C7723FD1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7236" y="13515975"/>
          <a:ext cx="336177" cy="336177"/>
        </a:xfrm>
        <a:prstGeom prst="rect">
          <a:avLst/>
        </a:prstGeom>
      </xdr:spPr>
    </xdr:pic>
    <xdr:clientData/>
  </xdr:twoCellAnchor>
  <xdr:twoCellAnchor editAs="oneCell">
    <xdr:from>
      <xdr:col>0</xdr:col>
      <xdr:colOff>60614</xdr:colOff>
      <xdr:row>52</xdr:row>
      <xdr:rowOff>1</xdr:rowOff>
    </xdr:from>
    <xdr:to>
      <xdr:col>0</xdr:col>
      <xdr:colOff>418636</xdr:colOff>
      <xdr:row>53</xdr:row>
      <xdr:rowOff>1</xdr:rowOff>
    </xdr:to>
    <xdr:pic>
      <xdr:nvPicPr>
        <xdr:cNvPr id="8" name="Gráfico 7" descr="Cone de tráfego">
          <a:extLst>
            <a:ext uri="{FF2B5EF4-FFF2-40B4-BE49-F238E27FC236}">
              <a16:creationId xmlns:a16="http://schemas.microsoft.com/office/drawing/2014/main" id="{FA58986D-3380-466D-B10B-6B63A9F3C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0614" y="16725901"/>
          <a:ext cx="358022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60613</xdr:colOff>
      <xdr:row>67</xdr:row>
      <xdr:rowOff>8659</xdr:rowOff>
    </xdr:from>
    <xdr:to>
      <xdr:col>0</xdr:col>
      <xdr:colOff>415636</xdr:colOff>
      <xdr:row>68</xdr:row>
      <xdr:rowOff>0</xdr:rowOff>
    </xdr:to>
    <xdr:pic>
      <xdr:nvPicPr>
        <xdr:cNvPr id="9" name="Gráfico 8" descr="Gênero">
          <a:extLst>
            <a:ext uri="{FF2B5EF4-FFF2-40B4-BE49-F238E27FC236}">
              <a16:creationId xmlns:a16="http://schemas.microsoft.com/office/drawing/2014/main" id="{1801F842-8D4C-4349-8B4C-834D581B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60613" y="21049384"/>
          <a:ext cx="355023" cy="353291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79</xdr:row>
      <xdr:rowOff>0</xdr:rowOff>
    </xdr:from>
    <xdr:to>
      <xdr:col>0</xdr:col>
      <xdr:colOff>406977</xdr:colOff>
      <xdr:row>80</xdr:row>
      <xdr:rowOff>0</xdr:rowOff>
    </xdr:to>
    <xdr:pic>
      <xdr:nvPicPr>
        <xdr:cNvPr id="10" name="Gráfico 9" descr="Cenário de montanha">
          <a:extLst>
            <a:ext uri="{FF2B5EF4-FFF2-40B4-BE49-F238E27FC236}">
              <a16:creationId xmlns:a16="http://schemas.microsoft.com/office/drawing/2014/main" id="{814ABDD7-AA7B-4640-B56B-D57ABC0CF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43295" y="24526875"/>
          <a:ext cx="363682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90</xdr:row>
      <xdr:rowOff>0</xdr:rowOff>
    </xdr:from>
    <xdr:to>
      <xdr:col>0</xdr:col>
      <xdr:colOff>415636</xdr:colOff>
      <xdr:row>91</xdr:row>
      <xdr:rowOff>8660</xdr:rowOff>
    </xdr:to>
    <xdr:pic>
      <xdr:nvPicPr>
        <xdr:cNvPr id="11" name="Gráfico 10" descr="Canudo de diploma">
          <a:extLst>
            <a:ext uri="{FF2B5EF4-FFF2-40B4-BE49-F238E27FC236}">
              <a16:creationId xmlns:a16="http://schemas.microsoft.com/office/drawing/2014/main" id="{5E3047B0-633F-4B27-9BCB-035E42EB2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43295" y="28079700"/>
          <a:ext cx="372341" cy="370610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</xdr:colOff>
      <xdr:row>98</xdr:row>
      <xdr:rowOff>8659</xdr:rowOff>
    </xdr:from>
    <xdr:to>
      <xdr:col>0</xdr:col>
      <xdr:colOff>406976</xdr:colOff>
      <xdr:row>99</xdr:row>
      <xdr:rowOff>1731</xdr:rowOff>
    </xdr:to>
    <xdr:pic>
      <xdr:nvPicPr>
        <xdr:cNvPr id="12" name="Gráfico 11" descr="Crianças">
          <a:extLst>
            <a:ext uri="{FF2B5EF4-FFF2-40B4-BE49-F238E27FC236}">
              <a16:creationId xmlns:a16="http://schemas.microsoft.com/office/drawing/2014/main" id="{55D4CCBD-C33C-463A-9924-229BA8869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51954" y="30469609"/>
          <a:ext cx="355022" cy="355022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111</xdr:row>
      <xdr:rowOff>0</xdr:rowOff>
    </xdr:from>
    <xdr:to>
      <xdr:col>0</xdr:col>
      <xdr:colOff>406977</xdr:colOff>
      <xdr:row>112</xdr:row>
      <xdr:rowOff>0</xdr:rowOff>
    </xdr:to>
    <xdr:pic>
      <xdr:nvPicPr>
        <xdr:cNvPr id="13" name="Gráfico 12" descr="Cachorrinho 2">
          <a:extLst>
            <a:ext uri="{FF2B5EF4-FFF2-40B4-BE49-F238E27FC236}">
              <a16:creationId xmlns:a16="http://schemas.microsoft.com/office/drawing/2014/main" id="{4E558DD6-4F0F-4551-9583-46A4AD862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2"/>
            </a:ext>
          </a:extLst>
        </a:blip>
        <a:stretch>
          <a:fillRect/>
        </a:stretch>
      </xdr:blipFill>
      <xdr:spPr>
        <a:xfrm>
          <a:off x="43295" y="34223325"/>
          <a:ext cx="363682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0.55568</cdr:x>
      <cdr:y>0.92618</cdr:y>
    </cdr:from>
    <cdr:to>
      <cdr:x>0.55568</cdr:x>
      <cdr:y>0.92692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7800" y="4876800"/>
          <a:ext cx="3378200" cy="571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pt-BR" sz="1100" b="0" i="0" strike="noStrike">
              <a:solidFill>
                <a:srgbClr val="595959"/>
              </a:solidFill>
              <a:latin typeface="Arial"/>
              <a:cs typeface="Arial"/>
            </a:rPr>
            <a:t>O gráfico mostra a porcentagem gasta com cada categoria de despesa no mês todo, baseado na última coluna de totais.</a:t>
          </a:r>
        </a:p>
      </cdr:txBody>
    </cdr:sp>
  </cdr:relSizeAnchor>
  <cdr:relSizeAnchor xmlns:cdr="http://schemas.openxmlformats.org/drawingml/2006/chartDrawing">
    <cdr:from>
      <cdr:x>0.54129</cdr:x>
      <cdr:y>0.50024</cdr:y>
    </cdr:from>
    <cdr:to>
      <cdr:x>0.5608</cdr:x>
      <cdr:y>0.5351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5277" y="2725478"/>
          <a:ext cx="145419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75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0.55568</cdr:x>
      <cdr:y>0.92618</cdr:y>
    </cdr:from>
    <cdr:to>
      <cdr:x>0.55568</cdr:x>
      <cdr:y>0.92692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7800" y="4876800"/>
          <a:ext cx="3378200" cy="571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pt-BR" sz="1100" b="0" i="0" strike="noStrike">
              <a:solidFill>
                <a:srgbClr val="595959"/>
              </a:solidFill>
              <a:latin typeface="Arial"/>
              <a:cs typeface="Arial"/>
            </a:rPr>
            <a:t>O gráfico mostra a porcentagem gasta com cada categoria de despesa no mês todo, baseado na última coluna de totais.</a:t>
          </a:r>
        </a:p>
      </cdr:txBody>
    </cdr:sp>
  </cdr:relSizeAnchor>
  <cdr:relSizeAnchor xmlns:cdr="http://schemas.openxmlformats.org/drawingml/2006/chartDrawing">
    <cdr:from>
      <cdr:x>0.54129</cdr:x>
      <cdr:y>0.50024</cdr:y>
    </cdr:from>
    <cdr:to>
      <cdr:x>0.5608</cdr:x>
      <cdr:y>0.5351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5277" y="2725478"/>
          <a:ext cx="145419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75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364751</xdr:colOff>
      <xdr:row>122</xdr:row>
      <xdr:rowOff>95250</xdr:rowOff>
    </xdr:from>
    <xdr:to>
      <xdr:col>8</xdr:col>
      <xdr:colOff>891802</xdr:colOff>
      <xdr:row>140</xdr:row>
      <xdr:rowOff>158750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BED8310-B0C0-46BB-9572-EB09837D922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72725</xdr:rowOff>
    </xdr:from>
    <xdr:to>
      <xdr:col>0</xdr:col>
      <xdr:colOff>434974</xdr:colOff>
      <xdr:row>1</xdr:row>
      <xdr:rowOff>508000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32A4613-CC79-43ED-8BC3-B47FC28F5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700"/>
          <a:ext cx="434974" cy="4352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3</xdr:row>
      <xdr:rowOff>15875</xdr:rowOff>
    </xdr:from>
    <xdr:to>
      <xdr:col>0</xdr:col>
      <xdr:colOff>389044</xdr:colOff>
      <xdr:row>3</xdr:row>
      <xdr:rowOff>349250</xdr:rowOff>
    </xdr:to>
    <xdr:pic>
      <xdr:nvPicPr>
        <xdr:cNvPr id="4" name="Gráfico 3" descr="Home1">
          <a:extLst>
            <a:ext uri="{FF2B5EF4-FFF2-40B4-BE49-F238E27FC236}">
              <a16:creationId xmlns:a16="http://schemas.microsoft.com/office/drawing/2014/main" id="{78DAEB6B-0BE4-49AB-9AAB-E3FFA7D6E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626" y="1377950"/>
          <a:ext cx="341418" cy="333375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12</xdr:row>
      <xdr:rowOff>0</xdr:rowOff>
    </xdr:from>
    <xdr:to>
      <xdr:col>0</xdr:col>
      <xdr:colOff>403412</xdr:colOff>
      <xdr:row>12</xdr:row>
      <xdr:rowOff>347382</xdr:rowOff>
    </xdr:to>
    <xdr:pic>
      <xdr:nvPicPr>
        <xdr:cNvPr id="5" name="Gráfico 4" descr="Gráfico de barras com tendência ascendente">
          <a:extLst>
            <a:ext uri="{FF2B5EF4-FFF2-40B4-BE49-F238E27FC236}">
              <a16:creationId xmlns:a16="http://schemas.microsoft.com/office/drawing/2014/main" id="{32578F60-89E8-4355-83AE-7101C9AAE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030" y="4819650"/>
          <a:ext cx="347382" cy="347382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25</xdr:row>
      <xdr:rowOff>0</xdr:rowOff>
    </xdr:from>
    <xdr:to>
      <xdr:col>0</xdr:col>
      <xdr:colOff>380999</xdr:colOff>
      <xdr:row>25</xdr:row>
      <xdr:rowOff>336176</xdr:rowOff>
    </xdr:to>
    <xdr:pic>
      <xdr:nvPicPr>
        <xdr:cNvPr id="6" name="Gráfico 5" descr="Início">
          <a:extLst>
            <a:ext uri="{FF2B5EF4-FFF2-40B4-BE49-F238E27FC236}">
              <a16:creationId xmlns:a16="http://schemas.microsoft.com/office/drawing/2014/main" id="{5D4C46D3-89E5-4451-9ABB-C975BAED4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44823" y="8582025"/>
          <a:ext cx="336176" cy="336176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41</xdr:row>
      <xdr:rowOff>0</xdr:rowOff>
    </xdr:from>
    <xdr:to>
      <xdr:col>0</xdr:col>
      <xdr:colOff>403413</xdr:colOff>
      <xdr:row>41</xdr:row>
      <xdr:rowOff>336177</xdr:rowOff>
    </xdr:to>
    <xdr:pic>
      <xdr:nvPicPr>
        <xdr:cNvPr id="7" name="Gráfico 6" descr="Médico">
          <a:extLst>
            <a:ext uri="{FF2B5EF4-FFF2-40B4-BE49-F238E27FC236}">
              <a16:creationId xmlns:a16="http://schemas.microsoft.com/office/drawing/2014/main" id="{14C472EC-96BF-465E-9A37-493B93BA4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7236" y="13515975"/>
          <a:ext cx="336177" cy="336177"/>
        </a:xfrm>
        <a:prstGeom prst="rect">
          <a:avLst/>
        </a:prstGeom>
      </xdr:spPr>
    </xdr:pic>
    <xdr:clientData/>
  </xdr:twoCellAnchor>
  <xdr:twoCellAnchor editAs="oneCell">
    <xdr:from>
      <xdr:col>0</xdr:col>
      <xdr:colOff>60614</xdr:colOff>
      <xdr:row>52</xdr:row>
      <xdr:rowOff>1</xdr:rowOff>
    </xdr:from>
    <xdr:to>
      <xdr:col>0</xdr:col>
      <xdr:colOff>418636</xdr:colOff>
      <xdr:row>53</xdr:row>
      <xdr:rowOff>1</xdr:rowOff>
    </xdr:to>
    <xdr:pic>
      <xdr:nvPicPr>
        <xdr:cNvPr id="8" name="Gráfico 7" descr="Cone de tráfego">
          <a:extLst>
            <a:ext uri="{FF2B5EF4-FFF2-40B4-BE49-F238E27FC236}">
              <a16:creationId xmlns:a16="http://schemas.microsoft.com/office/drawing/2014/main" id="{953546D4-C3F2-401E-89D2-E7C6CF605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0614" y="16725901"/>
          <a:ext cx="358022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60613</xdr:colOff>
      <xdr:row>67</xdr:row>
      <xdr:rowOff>8659</xdr:rowOff>
    </xdr:from>
    <xdr:to>
      <xdr:col>0</xdr:col>
      <xdr:colOff>415636</xdr:colOff>
      <xdr:row>68</xdr:row>
      <xdr:rowOff>0</xdr:rowOff>
    </xdr:to>
    <xdr:pic>
      <xdr:nvPicPr>
        <xdr:cNvPr id="9" name="Gráfico 8" descr="Gênero">
          <a:extLst>
            <a:ext uri="{FF2B5EF4-FFF2-40B4-BE49-F238E27FC236}">
              <a16:creationId xmlns:a16="http://schemas.microsoft.com/office/drawing/2014/main" id="{002BDFB6-81F2-4D8B-9A70-3A32BD439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60613" y="21049384"/>
          <a:ext cx="355023" cy="353291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79</xdr:row>
      <xdr:rowOff>0</xdr:rowOff>
    </xdr:from>
    <xdr:to>
      <xdr:col>0</xdr:col>
      <xdr:colOff>406977</xdr:colOff>
      <xdr:row>80</xdr:row>
      <xdr:rowOff>0</xdr:rowOff>
    </xdr:to>
    <xdr:pic>
      <xdr:nvPicPr>
        <xdr:cNvPr id="10" name="Gráfico 9" descr="Cenário de montanha">
          <a:extLst>
            <a:ext uri="{FF2B5EF4-FFF2-40B4-BE49-F238E27FC236}">
              <a16:creationId xmlns:a16="http://schemas.microsoft.com/office/drawing/2014/main" id="{837E5F9C-18D3-4CEB-8149-A3385F4FC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43295" y="24526875"/>
          <a:ext cx="363682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90</xdr:row>
      <xdr:rowOff>0</xdr:rowOff>
    </xdr:from>
    <xdr:to>
      <xdr:col>0</xdr:col>
      <xdr:colOff>415636</xdr:colOff>
      <xdr:row>91</xdr:row>
      <xdr:rowOff>8660</xdr:rowOff>
    </xdr:to>
    <xdr:pic>
      <xdr:nvPicPr>
        <xdr:cNvPr id="11" name="Gráfico 10" descr="Canudo de diploma">
          <a:extLst>
            <a:ext uri="{FF2B5EF4-FFF2-40B4-BE49-F238E27FC236}">
              <a16:creationId xmlns:a16="http://schemas.microsoft.com/office/drawing/2014/main" id="{F160B0A4-0BDB-4D6E-8BD5-A933251A4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43295" y="28079700"/>
          <a:ext cx="372341" cy="370610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</xdr:colOff>
      <xdr:row>98</xdr:row>
      <xdr:rowOff>8659</xdr:rowOff>
    </xdr:from>
    <xdr:to>
      <xdr:col>0</xdr:col>
      <xdr:colOff>406976</xdr:colOff>
      <xdr:row>99</xdr:row>
      <xdr:rowOff>1731</xdr:rowOff>
    </xdr:to>
    <xdr:pic>
      <xdr:nvPicPr>
        <xdr:cNvPr id="12" name="Gráfico 11" descr="Crianças">
          <a:extLst>
            <a:ext uri="{FF2B5EF4-FFF2-40B4-BE49-F238E27FC236}">
              <a16:creationId xmlns:a16="http://schemas.microsoft.com/office/drawing/2014/main" id="{2FEC911D-6549-49CA-88E9-12942BACF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51954" y="30469609"/>
          <a:ext cx="355022" cy="355022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111</xdr:row>
      <xdr:rowOff>0</xdr:rowOff>
    </xdr:from>
    <xdr:to>
      <xdr:col>0</xdr:col>
      <xdr:colOff>406977</xdr:colOff>
      <xdr:row>112</xdr:row>
      <xdr:rowOff>0</xdr:rowOff>
    </xdr:to>
    <xdr:pic>
      <xdr:nvPicPr>
        <xdr:cNvPr id="13" name="Gráfico 12" descr="Cachorrinho 2">
          <a:extLst>
            <a:ext uri="{FF2B5EF4-FFF2-40B4-BE49-F238E27FC236}">
              <a16:creationId xmlns:a16="http://schemas.microsoft.com/office/drawing/2014/main" id="{E462C0EB-DC88-4286-8DD5-46D920C94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2"/>
            </a:ext>
          </a:extLst>
        </a:blip>
        <a:stretch>
          <a:fillRect/>
        </a:stretch>
      </xdr:blipFill>
      <xdr:spPr>
        <a:xfrm>
          <a:off x="43295" y="34223325"/>
          <a:ext cx="363682" cy="361950"/>
        </a:xfrm>
        <a:prstGeom prst="rect">
          <a:avLst/>
        </a:prstGeom>
      </xdr:spPr>
    </xdr:pic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0.55568</cdr:x>
      <cdr:y>0.92618</cdr:y>
    </cdr:from>
    <cdr:to>
      <cdr:x>0.55568</cdr:x>
      <cdr:y>0.92692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7800" y="4876800"/>
          <a:ext cx="3378200" cy="571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pt-BR" sz="1100" b="0" i="0" strike="noStrike">
              <a:solidFill>
                <a:srgbClr val="595959"/>
              </a:solidFill>
              <a:latin typeface="Arial"/>
              <a:cs typeface="Arial"/>
            </a:rPr>
            <a:t>O gráfico mostra a porcentagem gasta com cada categoria de despesa no mês todo, baseado na última coluna de totais.</a:t>
          </a:r>
        </a:p>
      </cdr:txBody>
    </cdr:sp>
  </cdr:relSizeAnchor>
  <cdr:relSizeAnchor xmlns:cdr="http://schemas.openxmlformats.org/drawingml/2006/chartDrawing">
    <cdr:from>
      <cdr:x>0.54129</cdr:x>
      <cdr:y>0.50024</cdr:y>
    </cdr:from>
    <cdr:to>
      <cdr:x>0.5608</cdr:x>
      <cdr:y>0.5351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5277" y="2725478"/>
          <a:ext cx="145419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75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364751</xdr:colOff>
      <xdr:row>122</xdr:row>
      <xdr:rowOff>95250</xdr:rowOff>
    </xdr:from>
    <xdr:to>
      <xdr:col>8</xdr:col>
      <xdr:colOff>891802</xdr:colOff>
      <xdr:row>140</xdr:row>
      <xdr:rowOff>206375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0B580DE-A549-4E57-B533-EB8C691C88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72725</xdr:rowOff>
    </xdr:from>
    <xdr:to>
      <xdr:col>0</xdr:col>
      <xdr:colOff>434974</xdr:colOff>
      <xdr:row>1</xdr:row>
      <xdr:rowOff>508000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E3D1F61-E85B-4343-AE48-24A4B454B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700"/>
          <a:ext cx="434974" cy="4352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3</xdr:row>
      <xdr:rowOff>15875</xdr:rowOff>
    </xdr:from>
    <xdr:to>
      <xdr:col>0</xdr:col>
      <xdr:colOff>389044</xdr:colOff>
      <xdr:row>3</xdr:row>
      <xdr:rowOff>349250</xdr:rowOff>
    </xdr:to>
    <xdr:pic>
      <xdr:nvPicPr>
        <xdr:cNvPr id="4" name="Gráfico 3" descr="Home1">
          <a:extLst>
            <a:ext uri="{FF2B5EF4-FFF2-40B4-BE49-F238E27FC236}">
              <a16:creationId xmlns:a16="http://schemas.microsoft.com/office/drawing/2014/main" id="{604ECCE0-C014-4C59-82B2-8546B22CE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626" y="1377950"/>
          <a:ext cx="341418" cy="333375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12</xdr:row>
      <xdr:rowOff>0</xdr:rowOff>
    </xdr:from>
    <xdr:to>
      <xdr:col>0</xdr:col>
      <xdr:colOff>403412</xdr:colOff>
      <xdr:row>12</xdr:row>
      <xdr:rowOff>347382</xdr:rowOff>
    </xdr:to>
    <xdr:pic>
      <xdr:nvPicPr>
        <xdr:cNvPr id="5" name="Gráfico 4" descr="Gráfico de barras com tendência ascendente">
          <a:extLst>
            <a:ext uri="{FF2B5EF4-FFF2-40B4-BE49-F238E27FC236}">
              <a16:creationId xmlns:a16="http://schemas.microsoft.com/office/drawing/2014/main" id="{44CD2D94-3308-4768-A576-F14F739D0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030" y="4819650"/>
          <a:ext cx="347382" cy="347382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25</xdr:row>
      <xdr:rowOff>0</xdr:rowOff>
    </xdr:from>
    <xdr:to>
      <xdr:col>0</xdr:col>
      <xdr:colOff>380999</xdr:colOff>
      <xdr:row>25</xdr:row>
      <xdr:rowOff>336176</xdr:rowOff>
    </xdr:to>
    <xdr:pic>
      <xdr:nvPicPr>
        <xdr:cNvPr id="6" name="Gráfico 5" descr="Início">
          <a:extLst>
            <a:ext uri="{FF2B5EF4-FFF2-40B4-BE49-F238E27FC236}">
              <a16:creationId xmlns:a16="http://schemas.microsoft.com/office/drawing/2014/main" id="{E591B1A1-3587-409C-A46C-EC74C6298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44823" y="8582025"/>
          <a:ext cx="336176" cy="336176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41</xdr:row>
      <xdr:rowOff>0</xdr:rowOff>
    </xdr:from>
    <xdr:to>
      <xdr:col>0</xdr:col>
      <xdr:colOff>403413</xdr:colOff>
      <xdr:row>41</xdr:row>
      <xdr:rowOff>336177</xdr:rowOff>
    </xdr:to>
    <xdr:pic>
      <xdr:nvPicPr>
        <xdr:cNvPr id="7" name="Gráfico 6" descr="Médico">
          <a:extLst>
            <a:ext uri="{FF2B5EF4-FFF2-40B4-BE49-F238E27FC236}">
              <a16:creationId xmlns:a16="http://schemas.microsoft.com/office/drawing/2014/main" id="{618FBDE9-45E8-4D98-B8F7-1D27771A6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7236" y="13515975"/>
          <a:ext cx="336177" cy="336177"/>
        </a:xfrm>
        <a:prstGeom prst="rect">
          <a:avLst/>
        </a:prstGeom>
      </xdr:spPr>
    </xdr:pic>
    <xdr:clientData/>
  </xdr:twoCellAnchor>
  <xdr:twoCellAnchor editAs="oneCell">
    <xdr:from>
      <xdr:col>0</xdr:col>
      <xdr:colOff>60614</xdr:colOff>
      <xdr:row>52</xdr:row>
      <xdr:rowOff>1</xdr:rowOff>
    </xdr:from>
    <xdr:to>
      <xdr:col>0</xdr:col>
      <xdr:colOff>418636</xdr:colOff>
      <xdr:row>53</xdr:row>
      <xdr:rowOff>1</xdr:rowOff>
    </xdr:to>
    <xdr:pic>
      <xdr:nvPicPr>
        <xdr:cNvPr id="8" name="Gráfico 7" descr="Cone de tráfego">
          <a:extLst>
            <a:ext uri="{FF2B5EF4-FFF2-40B4-BE49-F238E27FC236}">
              <a16:creationId xmlns:a16="http://schemas.microsoft.com/office/drawing/2014/main" id="{9FCEAA71-7D16-4BCE-894C-5CD6EBB09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0614" y="16725901"/>
          <a:ext cx="358022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60613</xdr:colOff>
      <xdr:row>67</xdr:row>
      <xdr:rowOff>8659</xdr:rowOff>
    </xdr:from>
    <xdr:to>
      <xdr:col>0</xdr:col>
      <xdr:colOff>415636</xdr:colOff>
      <xdr:row>68</xdr:row>
      <xdr:rowOff>0</xdr:rowOff>
    </xdr:to>
    <xdr:pic>
      <xdr:nvPicPr>
        <xdr:cNvPr id="9" name="Gráfico 8" descr="Gênero">
          <a:extLst>
            <a:ext uri="{FF2B5EF4-FFF2-40B4-BE49-F238E27FC236}">
              <a16:creationId xmlns:a16="http://schemas.microsoft.com/office/drawing/2014/main" id="{54192B03-32D3-41A8-A131-4420C632D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60613" y="21049384"/>
          <a:ext cx="355023" cy="353291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79</xdr:row>
      <xdr:rowOff>0</xdr:rowOff>
    </xdr:from>
    <xdr:to>
      <xdr:col>0</xdr:col>
      <xdr:colOff>406977</xdr:colOff>
      <xdr:row>80</xdr:row>
      <xdr:rowOff>0</xdr:rowOff>
    </xdr:to>
    <xdr:pic>
      <xdr:nvPicPr>
        <xdr:cNvPr id="10" name="Gráfico 9" descr="Cenário de montanha">
          <a:extLst>
            <a:ext uri="{FF2B5EF4-FFF2-40B4-BE49-F238E27FC236}">
              <a16:creationId xmlns:a16="http://schemas.microsoft.com/office/drawing/2014/main" id="{D00E8695-0612-45B5-A37B-E2782F0C1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43295" y="24526875"/>
          <a:ext cx="363682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90</xdr:row>
      <xdr:rowOff>0</xdr:rowOff>
    </xdr:from>
    <xdr:to>
      <xdr:col>0</xdr:col>
      <xdr:colOff>415636</xdr:colOff>
      <xdr:row>91</xdr:row>
      <xdr:rowOff>8660</xdr:rowOff>
    </xdr:to>
    <xdr:pic>
      <xdr:nvPicPr>
        <xdr:cNvPr id="11" name="Gráfico 10" descr="Canudo de diploma">
          <a:extLst>
            <a:ext uri="{FF2B5EF4-FFF2-40B4-BE49-F238E27FC236}">
              <a16:creationId xmlns:a16="http://schemas.microsoft.com/office/drawing/2014/main" id="{56C31AB7-CFC0-45AD-9E95-3A26AB919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43295" y="28079700"/>
          <a:ext cx="372341" cy="370610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</xdr:colOff>
      <xdr:row>98</xdr:row>
      <xdr:rowOff>8659</xdr:rowOff>
    </xdr:from>
    <xdr:to>
      <xdr:col>0</xdr:col>
      <xdr:colOff>406976</xdr:colOff>
      <xdr:row>99</xdr:row>
      <xdr:rowOff>1731</xdr:rowOff>
    </xdr:to>
    <xdr:pic>
      <xdr:nvPicPr>
        <xdr:cNvPr id="12" name="Gráfico 11" descr="Crianças">
          <a:extLst>
            <a:ext uri="{FF2B5EF4-FFF2-40B4-BE49-F238E27FC236}">
              <a16:creationId xmlns:a16="http://schemas.microsoft.com/office/drawing/2014/main" id="{35EE7773-F34D-47E6-8E53-307CEB702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51954" y="30469609"/>
          <a:ext cx="355022" cy="355022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111</xdr:row>
      <xdr:rowOff>0</xdr:rowOff>
    </xdr:from>
    <xdr:to>
      <xdr:col>0</xdr:col>
      <xdr:colOff>406977</xdr:colOff>
      <xdr:row>112</xdr:row>
      <xdr:rowOff>0</xdr:rowOff>
    </xdr:to>
    <xdr:pic>
      <xdr:nvPicPr>
        <xdr:cNvPr id="13" name="Gráfico 12" descr="Cachorrinho 2">
          <a:extLst>
            <a:ext uri="{FF2B5EF4-FFF2-40B4-BE49-F238E27FC236}">
              <a16:creationId xmlns:a16="http://schemas.microsoft.com/office/drawing/2014/main" id="{8FA6C8C2-8F36-48F2-99E0-08798987E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2"/>
            </a:ext>
          </a:extLst>
        </a:blip>
        <a:stretch>
          <a:fillRect/>
        </a:stretch>
      </xdr:blipFill>
      <xdr:spPr>
        <a:xfrm>
          <a:off x="43295" y="34223325"/>
          <a:ext cx="363682" cy="361950"/>
        </a:xfrm>
        <a:prstGeom prst="rect">
          <a:avLst/>
        </a:prstGeom>
      </xdr:spPr>
    </xdr:pic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0.55568</cdr:x>
      <cdr:y>0.92618</cdr:y>
    </cdr:from>
    <cdr:to>
      <cdr:x>0.55568</cdr:x>
      <cdr:y>0.92692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7800" y="4876800"/>
          <a:ext cx="3378200" cy="571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pt-BR" sz="1100" b="0" i="0" strike="noStrike">
              <a:solidFill>
                <a:srgbClr val="595959"/>
              </a:solidFill>
              <a:latin typeface="Arial"/>
              <a:cs typeface="Arial"/>
            </a:rPr>
            <a:t>O gráfico mostra a porcentagem gasta com cada categoria de despesa no mês todo, baseado na última coluna de totais.</a:t>
          </a:r>
        </a:p>
      </cdr:txBody>
    </cdr:sp>
  </cdr:relSizeAnchor>
  <cdr:relSizeAnchor xmlns:cdr="http://schemas.openxmlformats.org/drawingml/2006/chartDrawing">
    <cdr:from>
      <cdr:x>0.54129</cdr:x>
      <cdr:y>0.50024</cdr:y>
    </cdr:from>
    <cdr:to>
      <cdr:x>0.5608</cdr:x>
      <cdr:y>0.5351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5277" y="2725478"/>
          <a:ext cx="145419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75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400050</xdr:colOff>
      <xdr:row>41</xdr:row>
      <xdr:rowOff>269875</xdr:rowOff>
    </xdr:from>
    <xdr:to>
      <xdr:col>3</xdr:col>
      <xdr:colOff>285751</xdr:colOff>
      <xdr:row>57</xdr:row>
      <xdr:rowOff>15875</xdr:rowOff>
    </xdr:to>
    <xdr:graphicFrame macro="">
      <xdr:nvGraphicFramePr>
        <xdr:cNvPr id="351520" name="Chart 3">
          <a:extLst>
            <a:ext uri="{FF2B5EF4-FFF2-40B4-BE49-F238E27FC236}">
              <a16:creationId xmlns:a16="http://schemas.microsoft.com/office/drawing/2014/main" id="{00000000-0008-0000-0D00-0000205D05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253998</xdr:colOff>
      <xdr:row>2</xdr:row>
      <xdr:rowOff>239709</xdr:rowOff>
    </xdr:from>
    <xdr:to>
      <xdr:col>15</xdr:col>
      <xdr:colOff>63500</xdr:colOff>
      <xdr:row>23</xdr:row>
      <xdr:rowOff>111124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571D6D-183B-4E77-B6A6-BE46EEA44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238125</xdr:colOff>
      <xdr:row>24</xdr:row>
      <xdr:rowOff>96835</xdr:rowOff>
    </xdr:from>
    <xdr:to>
      <xdr:col>14</xdr:col>
      <xdr:colOff>1562099</xdr:colOff>
      <xdr:row>39</xdr:row>
      <xdr:rowOff>190500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24B1DC8-C795-4ED3-9AD2-C52683D12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0.50235</cdr:x>
      <cdr:y>0.50699</cdr:y>
    </cdr:from>
    <cdr:to>
      <cdr:x>0.51817</cdr:x>
      <cdr:y>0.54105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5054" y="2826604"/>
          <a:ext cx="141204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75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253626</xdr:colOff>
      <xdr:row>121</xdr:row>
      <xdr:rowOff>0</xdr:rowOff>
    </xdr:from>
    <xdr:to>
      <xdr:col>8</xdr:col>
      <xdr:colOff>780677</xdr:colOff>
      <xdr:row>139</xdr:row>
      <xdr:rowOff>15875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6568BE2-398A-42DB-B89C-309AA0EFD1F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72725</xdr:rowOff>
    </xdr:from>
    <xdr:to>
      <xdr:col>0</xdr:col>
      <xdr:colOff>434974</xdr:colOff>
      <xdr:row>1</xdr:row>
      <xdr:rowOff>508000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A221795-14C7-4D72-8147-8F439E815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700"/>
          <a:ext cx="434974" cy="435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174625</xdr:rowOff>
    </xdr:from>
    <xdr:to>
      <xdr:col>0</xdr:col>
      <xdr:colOff>416205</xdr:colOff>
      <xdr:row>4</xdr:row>
      <xdr:rowOff>9525</xdr:rowOff>
    </xdr:to>
    <xdr:pic>
      <xdr:nvPicPr>
        <xdr:cNvPr id="4" name="Gráfico 3" descr="Home1">
          <a:extLst>
            <a:ext uri="{FF2B5EF4-FFF2-40B4-BE49-F238E27FC236}">
              <a16:creationId xmlns:a16="http://schemas.microsoft.com/office/drawing/2014/main" id="{5E44D871-13CD-4641-81DB-BF798898F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936625"/>
          <a:ext cx="416205" cy="396875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12</xdr:row>
      <xdr:rowOff>0</xdr:rowOff>
    </xdr:from>
    <xdr:to>
      <xdr:col>0</xdr:col>
      <xdr:colOff>403412</xdr:colOff>
      <xdr:row>12</xdr:row>
      <xdr:rowOff>347382</xdr:rowOff>
    </xdr:to>
    <xdr:pic>
      <xdr:nvPicPr>
        <xdr:cNvPr id="5" name="Gráfico 4" descr="Gráfico de barras com tendência ascendente">
          <a:extLst>
            <a:ext uri="{FF2B5EF4-FFF2-40B4-BE49-F238E27FC236}">
              <a16:creationId xmlns:a16="http://schemas.microsoft.com/office/drawing/2014/main" id="{51DAE521-713B-4E89-A749-70C14CCAC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030" y="4419600"/>
          <a:ext cx="347382" cy="347382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25</xdr:row>
      <xdr:rowOff>0</xdr:rowOff>
    </xdr:from>
    <xdr:to>
      <xdr:col>0</xdr:col>
      <xdr:colOff>380999</xdr:colOff>
      <xdr:row>25</xdr:row>
      <xdr:rowOff>336176</xdr:rowOff>
    </xdr:to>
    <xdr:pic>
      <xdr:nvPicPr>
        <xdr:cNvPr id="6" name="Gráfico 5" descr="Início">
          <a:extLst>
            <a:ext uri="{FF2B5EF4-FFF2-40B4-BE49-F238E27FC236}">
              <a16:creationId xmlns:a16="http://schemas.microsoft.com/office/drawing/2014/main" id="{0E05B56B-B123-4405-8864-9CFF3EC4B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44823" y="8181975"/>
          <a:ext cx="336176" cy="336176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41</xdr:row>
      <xdr:rowOff>0</xdr:rowOff>
    </xdr:from>
    <xdr:to>
      <xdr:col>0</xdr:col>
      <xdr:colOff>403413</xdr:colOff>
      <xdr:row>41</xdr:row>
      <xdr:rowOff>336177</xdr:rowOff>
    </xdr:to>
    <xdr:pic>
      <xdr:nvPicPr>
        <xdr:cNvPr id="7" name="Gráfico 6" descr="Médico">
          <a:extLst>
            <a:ext uri="{FF2B5EF4-FFF2-40B4-BE49-F238E27FC236}">
              <a16:creationId xmlns:a16="http://schemas.microsoft.com/office/drawing/2014/main" id="{81B01F55-B884-40F1-AC9C-5C4FB2102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7236" y="13115925"/>
          <a:ext cx="336177" cy="336177"/>
        </a:xfrm>
        <a:prstGeom prst="rect">
          <a:avLst/>
        </a:prstGeom>
      </xdr:spPr>
    </xdr:pic>
    <xdr:clientData/>
  </xdr:twoCellAnchor>
  <xdr:twoCellAnchor editAs="oneCell">
    <xdr:from>
      <xdr:col>0</xdr:col>
      <xdr:colOff>60614</xdr:colOff>
      <xdr:row>52</xdr:row>
      <xdr:rowOff>1</xdr:rowOff>
    </xdr:from>
    <xdr:to>
      <xdr:col>0</xdr:col>
      <xdr:colOff>418636</xdr:colOff>
      <xdr:row>53</xdr:row>
      <xdr:rowOff>1</xdr:rowOff>
    </xdr:to>
    <xdr:pic>
      <xdr:nvPicPr>
        <xdr:cNvPr id="8" name="Gráfico 7" descr="Cone de tráfego">
          <a:extLst>
            <a:ext uri="{FF2B5EF4-FFF2-40B4-BE49-F238E27FC236}">
              <a16:creationId xmlns:a16="http://schemas.microsoft.com/office/drawing/2014/main" id="{C3399612-C624-4CBF-949D-5CCA8AF46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0614" y="16325851"/>
          <a:ext cx="358022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60613</xdr:colOff>
      <xdr:row>67</xdr:row>
      <xdr:rowOff>8659</xdr:rowOff>
    </xdr:from>
    <xdr:to>
      <xdr:col>0</xdr:col>
      <xdr:colOff>415636</xdr:colOff>
      <xdr:row>68</xdr:row>
      <xdr:rowOff>0</xdr:rowOff>
    </xdr:to>
    <xdr:pic>
      <xdr:nvPicPr>
        <xdr:cNvPr id="9" name="Gráfico 8" descr="Gênero">
          <a:extLst>
            <a:ext uri="{FF2B5EF4-FFF2-40B4-BE49-F238E27FC236}">
              <a16:creationId xmlns:a16="http://schemas.microsoft.com/office/drawing/2014/main" id="{ECC18046-0B25-4942-8959-DF3C4DBC1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60613" y="20649334"/>
          <a:ext cx="355023" cy="353291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79</xdr:row>
      <xdr:rowOff>0</xdr:rowOff>
    </xdr:from>
    <xdr:to>
      <xdr:col>0</xdr:col>
      <xdr:colOff>406977</xdr:colOff>
      <xdr:row>80</xdr:row>
      <xdr:rowOff>0</xdr:rowOff>
    </xdr:to>
    <xdr:pic>
      <xdr:nvPicPr>
        <xdr:cNvPr id="10" name="Gráfico 9" descr="Cenário de montanha">
          <a:extLst>
            <a:ext uri="{FF2B5EF4-FFF2-40B4-BE49-F238E27FC236}">
              <a16:creationId xmlns:a16="http://schemas.microsoft.com/office/drawing/2014/main" id="{5EA38E7C-49CF-494F-84BC-14559B0EF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43295" y="24126825"/>
          <a:ext cx="363682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90</xdr:row>
      <xdr:rowOff>0</xdr:rowOff>
    </xdr:from>
    <xdr:to>
      <xdr:col>0</xdr:col>
      <xdr:colOff>415636</xdr:colOff>
      <xdr:row>91</xdr:row>
      <xdr:rowOff>8660</xdr:rowOff>
    </xdr:to>
    <xdr:pic>
      <xdr:nvPicPr>
        <xdr:cNvPr id="11" name="Gráfico 10" descr="Canudo de diploma">
          <a:extLst>
            <a:ext uri="{FF2B5EF4-FFF2-40B4-BE49-F238E27FC236}">
              <a16:creationId xmlns:a16="http://schemas.microsoft.com/office/drawing/2014/main" id="{3CA1E80B-FB58-49E5-A2D7-E2249565B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43295" y="27679650"/>
          <a:ext cx="372341" cy="370610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</xdr:colOff>
      <xdr:row>98</xdr:row>
      <xdr:rowOff>8659</xdr:rowOff>
    </xdr:from>
    <xdr:to>
      <xdr:col>0</xdr:col>
      <xdr:colOff>406976</xdr:colOff>
      <xdr:row>99</xdr:row>
      <xdr:rowOff>1731</xdr:rowOff>
    </xdr:to>
    <xdr:pic>
      <xdr:nvPicPr>
        <xdr:cNvPr id="12" name="Gráfico 11" descr="Crianças">
          <a:extLst>
            <a:ext uri="{FF2B5EF4-FFF2-40B4-BE49-F238E27FC236}">
              <a16:creationId xmlns:a16="http://schemas.microsoft.com/office/drawing/2014/main" id="{3B3A5065-13D9-4151-BCEA-3EB0066EE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51954" y="30069559"/>
          <a:ext cx="355022" cy="355022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111</xdr:row>
      <xdr:rowOff>0</xdr:rowOff>
    </xdr:from>
    <xdr:to>
      <xdr:col>0</xdr:col>
      <xdr:colOff>406977</xdr:colOff>
      <xdr:row>112</xdr:row>
      <xdr:rowOff>0</xdr:rowOff>
    </xdr:to>
    <xdr:pic>
      <xdr:nvPicPr>
        <xdr:cNvPr id="13" name="Gráfico 12" descr="Cachorrinho 2">
          <a:extLst>
            <a:ext uri="{FF2B5EF4-FFF2-40B4-BE49-F238E27FC236}">
              <a16:creationId xmlns:a16="http://schemas.microsoft.com/office/drawing/2014/main" id="{E00958EB-7AB8-4833-AF5C-C34A8270A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2"/>
            </a:ext>
          </a:extLst>
        </a:blip>
        <a:stretch>
          <a:fillRect/>
        </a:stretch>
      </xdr:blipFill>
      <xdr:spPr>
        <a:xfrm>
          <a:off x="43295" y="33823275"/>
          <a:ext cx="363682" cy="361950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0.55568</cdr:x>
      <cdr:y>0.92618</cdr:y>
    </cdr:from>
    <cdr:to>
      <cdr:x>0.55568</cdr:x>
      <cdr:y>0.92692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7800" y="4876800"/>
          <a:ext cx="3378200" cy="571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pt-BR" sz="1100" b="0" i="0" strike="noStrike">
              <a:solidFill>
                <a:srgbClr val="595959"/>
              </a:solidFill>
              <a:latin typeface="Arial"/>
              <a:cs typeface="Arial"/>
            </a:rPr>
            <a:t>O gráfico mostra a porcentagem gasta com cada categoria de despesa no mês todo, baseado na última coluna de totais.</a:t>
          </a:r>
        </a:p>
      </cdr:txBody>
    </cdr:sp>
  </cdr:relSizeAnchor>
  <cdr:relSizeAnchor xmlns:cdr="http://schemas.openxmlformats.org/drawingml/2006/chartDrawing">
    <cdr:from>
      <cdr:x>0.54129</cdr:x>
      <cdr:y>0.50024</cdr:y>
    </cdr:from>
    <cdr:to>
      <cdr:x>0.5608</cdr:x>
      <cdr:y>0.5351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5277" y="2725478"/>
          <a:ext cx="145419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75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364751</xdr:colOff>
      <xdr:row>122</xdr:row>
      <xdr:rowOff>95250</xdr:rowOff>
    </xdr:from>
    <xdr:to>
      <xdr:col>8</xdr:col>
      <xdr:colOff>891802</xdr:colOff>
      <xdr:row>140</xdr:row>
      <xdr:rowOff>158750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EA80F0D-EF3E-429D-85DC-234FD18F095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72725</xdr:rowOff>
    </xdr:from>
    <xdr:to>
      <xdr:col>0</xdr:col>
      <xdr:colOff>434974</xdr:colOff>
      <xdr:row>1</xdr:row>
      <xdr:rowOff>508000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C30712E-4898-449F-A9A7-CB88FF1B5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700"/>
          <a:ext cx="434974" cy="4352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3</xdr:row>
      <xdr:rowOff>15875</xdr:rowOff>
    </xdr:from>
    <xdr:to>
      <xdr:col>0</xdr:col>
      <xdr:colOff>389044</xdr:colOff>
      <xdr:row>3</xdr:row>
      <xdr:rowOff>349250</xdr:rowOff>
    </xdr:to>
    <xdr:pic>
      <xdr:nvPicPr>
        <xdr:cNvPr id="4" name="Gráfico 3" descr="Home1">
          <a:extLst>
            <a:ext uri="{FF2B5EF4-FFF2-40B4-BE49-F238E27FC236}">
              <a16:creationId xmlns:a16="http://schemas.microsoft.com/office/drawing/2014/main" id="{5B9A25C4-0A96-47C7-8BB3-2D51B538A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626" y="1397000"/>
          <a:ext cx="341418" cy="333375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12</xdr:row>
      <xdr:rowOff>0</xdr:rowOff>
    </xdr:from>
    <xdr:to>
      <xdr:col>0</xdr:col>
      <xdr:colOff>403412</xdr:colOff>
      <xdr:row>12</xdr:row>
      <xdr:rowOff>347382</xdr:rowOff>
    </xdr:to>
    <xdr:pic>
      <xdr:nvPicPr>
        <xdr:cNvPr id="5" name="Gráfico 4" descr="Gráfico de barras com tendência ascendente">
          <a:extLst>
            <a:ext uri="{FF2B5EF4-FFF2-40B4-BE49-F238E27FC236}">
              <a16:creationId xmlns:a16="http://schemas.microsoft.com/office/drawing/2014/main" id="{E68287A3-437A-4541-A133-7D68276E5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030" y="4419600"/>
          <a:ext cx="347382" cy="347382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25</xdr:row>
      <xdr:rowOff>0</xdr:rowOff>
    </xdr:from>
    <xdr:to>
      <xdr:col>0</xdr:col>
      <xdr:colOff>380999</xdr:colOff>
      <xdr:row>25</xdr:row>
      <xdr:rowOff>336176</xdr:rowOff>
    </xdr:to>
    <xdr:pic>
      <xdr:nvPicPr>
        <xdr:cNvPr id="6" name="Gráfico 5" descr="Início">
          <a:extLst>
            <a:ext uri="{FF2B5EF4-FFF2-40B4-BE49-F238E27FC236}">
              <a16:creationId xmlns:a16="http://schemas.microsoft.com/office/drawing/2014/main" id="{D7C94316-8535-4289-9053-9AFC521CF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44823" y="8181975"/>
          <a:ext cx="336176" cy="336176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41</xdr:row>
      <xdr:rowOff>0</xdr:rowOff>
    </xdr:from>
    <xdr:to>
      <xdr:col>0</xdr:col>
      <xdr:colOff>403413</xdr:colOff>
      <xdr:row>41</xdr:row>
      <xdr:rowOff>336177</xdr:rowOff>
    </xdr:to>
    <xdr:pic>
      <xdr:nvPicPr>
        <xdr:cNvPr id="7" name="Gráfico 6" descr="Médico">
          <a:extLst>
            <a:ext uri="{FF2B5EF4-FFF2-40B4-BE49-F238E27FC236}">
              <a16:creationId xmlns:a16="http://schemas.microsoft.com/office/drawing/2014/main" id="{9AC043AB-6DBA-41A6-97D5-77ECA7573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7236" y="13115925"/>
          <a:ext cx="336177" cy="336177"/>
        </a:xfrm>
        <a:prstGeom prst="rect">
          <a:avLst/>
        </a:prstGeom>
      </xdr:spPr>
    </xdr:pic>
    <xdr:clientData/>
  </xdr:twoCellAnchor>
  <xdr:twoCellAnchor editAs="oneCell">
    <xdr:from>
      <xdr:col>0</xdr:col>
      <xdr:colOff>60614</xdr:colOff>
      <xdr:row>52</xdr:row>
      <xdr:rowOff>1</xdr:rowOff>
    </xdr:from>
    <xdr:to>
      <xdr:col>0</xdr:col>
      <xdr:colOff>418636</xdr:colOff>
      <xdr:row>53</xdr:row>
      <xdr:rowOff>1</xdr:rowOff>
    </xdr:to>
    <xdr:pic>
      <xdr:nvPicPr>
        <xdr:cNvPr id="8" name="Gráfico 7" descr="Cone de tráfego">
          <a:extLst>
            <a:ext uri="{FF2B5EF4-FFF2-40B4-BE49-F238E27FC236}">
              <a16:creationId xmlns:a16="http://schemas.microsoft.com/office/drawing/2014/main" id="{722A59D0-B96A-4EF6-ABC2-754253418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0614" y="16325851"/>
          <a:ext cx="358022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60613</xdr:colOff>
      <xdr:row>67</xdr:row>
      <xdr:rowOff>8659</xdr:rowOff>
    </xdr:from>
    <xdr:to>
      <xdr:col>0</xdr:col>
      <xdr:colOff>415636</xdr:colOff>
      <xdr:row>68</xdr:row>
      <xdr:rowOff>0</xdr:rowOff>
    </xdr:to>
    <xdr:pic>
      <xdr:nvPicPr>
        <xdr:cNvPr id="9" name="Gráfico 8" descr="Gênero">
          <a:extLst>
            <a:ext uri="{FF2B5EF4-FFF2-40B4-BE49-F238E27FC236}">
              <a16:creationId xmlns:a16="http://schemas.microsoft.com/office/drawing/2014/main" id="{438347E3-2A5A-4D6F-9752-C4358A7CB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60613" y="20649334"/>
          <a:ext cx="355023" cy="353291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79</xdr:row>
      <xdr:rowOff>0</xdr:rowOff>
    </xdr:from>
    <xdr:to>
      <xdr:col>0</xdr:col>
      <xdr:colOff>406977</xdr:colOff>
      <xdr:row>80</xdr:row>
      <xdr:rowOff>0</xdr:rowOff>
    </xdr:to>
    <xdr:pic>
      <xdr:nvPicPr>
        <xdr:cNvPr id="10" name="Gráfico 9" descr="Cenário de montanha">
          <a:extLst>
            <a:ext uri="{FF2B5EF4-FFF2-40B4-BE49-F238E27FC236}">
              <a16:creationId xmlns:a16="http://schemas.microsoft.com/office/drawing/2014/main" id="{0B2675DF-1CC0-422F-A387-1E9D3B26A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43295" y="24126825"/>
          <a:ext cx="363682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90</xdr:row>
      <xdr:rowOff>0</xdr:rowOff>
    </xdr:from>
    <xdr:to>
      <xdr:col>0</xdr:col>
      <xdr:colOff>415636</xdr:colOff>
      <xdr:row>91</xdr:row>
      <xdr:rowOff>8660</xdr:rowOff>
    </xdr:to>
    <xdr:pic>
      <xdr:nvPicPr>
        <xdr:cNvPr id="11" name="Gráfico 10" descr="Canudo de diploma">
          <a:extLst>
            <a:ext uri="{FF2B5EF4-FFF2-40B4-BE49-F238E27FC236}">
              <a16:creationId xmlns:a16="http://schemas.microsoft.com/office/drawing/2014/main" id="{4B248331-1E72-43EF-A52A-D1C5A5AAF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43295" y="27679650"/>
          <a:ext cx="372341" cy="370610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</xdr:colOff>
      <xdr:row>98</xdr:row>
      <xdr:rowOff>8659</xdr:rowOff>
    </xdr:from>
    <xdr:to>
      <xdr:col>0</xdr:col>
      <xdr:colOff>406976</xdr:colOff>
      <xdr:row>99</xdr:row>
      <xdr:rowOff>1731</xdr:rowOff>
    </xdr:to>
    <xdr:pic>
      <xdr:nvPicPr>
        <xdr:cNvPr id="12" name="Gráfico 11" descr="Crianças">
          <a:extLst>
            <a:ext uri="{FF2B5EF4-FFF2-40B4-BE49-F238E27FC236}">
              <a16:creationId xmlns:a16="http://schemas.microsoft.com/office/drawing/2014/main" id="{DB470458-2807-4932-96E1-1862DDFB4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51954" y="30069559"/>
          <a:ext cx="355022" cy="355022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111</xdr:row>
      <xdr:rowOff>0</xdr:rowOff>
    </xdr:from>
    <xdr:to>
      <xdr:col>0</xdr:col>
      <xdr:colOff>406977</xdr:colOff>
      <xdr:row>112</xdr:row>
      <xdr:rowOff>0</xdr:rowOff>
    </xdr:to>
    <xdr:pic>
      <xdr:nvPicPr>
        <xdr:cNvPr id="13" name="Gráfico 12" descr="Cachorrinho 2">
          <a:extLst>
            <a:ext uri="{FF2B5EF4-FFF2-40B4-BE49-F238E27FC236}">
              <a16:creationId xmlns:a16="http://schemas.microsoft.com/office/drawing/2014/main" id="{5A58A571-7F6D-44BC-ACE4-D90B045F0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2"/>
            </a:ext>
          </a:extLst>
        </a:blip>
        <a:stretch>
          <a:fillRect/>
        </a:stretch>
      </xdr:blipFill>
      <xdr:spPr>
        <a:xfrm>
          <a:off x="43295" y="33823275"/>
          <a:ext cx="363682" cy="361950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0.55568</cdr:x>
      <cdr:y>0.92618</cdr:y>
    </cdr:from>
    <cdr:to>
      <cdr:x>0.55568</cdr:x>
      <cdr:y>0.92692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7800" y="4876800"/>
          <a:ext cx="3378200" cy="571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pt-BR" sz="1100" b="0" i="0" strike="noStrike">
              <a:solidFill>
                <a:srgbClr val="595959"/>
              </a:solidFill>
              <a:latin typeface="Arial"/>
              <a:cs typeface="Arial"/>
            </a:rPr>
            <a:t>O gráfico mostra a porcentagem gasta com cada categoria de despesa no mês todo, baseado na última coluna de totais.</a:t>
          </a:r>
        </a:p>
      </cdr:txBody>
    </cdr:sp>
  </cdr:relSizeAnchor>
  <cdr:relSizeAnchor xmlns:cdr="http://schemas.openxmlformats.org/drawingml/2006/chartDrawing">
    <cdr:from>
      <cdr:x>0.54129</cdr:x>
      <cdr:y>0.50024</cdr:y>
    </cdr:from>
    <cdr:to>
      <cdr:x>0.5608</cdr:x>
      <cdr:y>0.5351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5277" y="2725478"/>
          <a:ext cx="145419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75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364751</xdr:colOff>
      <xdr:row>122</xdr:row>
      <xdr:rowOff>95250</xdr:rowOff>
    </xdr:from>
    <xdr:to>
      <xdr:col>8</xdr:col>
      <xdr:colOff>891802</xdr:colOff>
      <xdr:row>140</xdr:row>
      <xdr:rowOff>158750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F263687-B132-48A4-B674-563415ACF01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72725</xdr:rowOff>
    </xdr:from>
    <xdr:to>
      <xdr:col>0</xdr:col>
      <xdr:colOff>434974</xdr:colOff>
      <xdr:row>1</xdr:row>
      <xdr:rowOff>508000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26CCBCD-A4F9-4124-9F97-7CC7E78F9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700"/>
          <a:ext cx="434974" cy="4352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3</xdr:row>
      <xdr:rowOff>15875</xdr:rowOff>
    </xdr:from>
    <xdr:to>
      <xdr:col>0</xdr:col>
      <xdr:colOff>389044</xdr:colOff>
      <xdr:row>3</xdr:row>
      <xdr:rowOff>349250</xdr:rowOff>
    </xdr:to>
    <xdr:pic>
      <xdr:nvPicPr>
        <xdr:cNvPr id="4" name="Gráfico 3" descr="Home1">
          <a:extLst>
            <a:ext uri="{FF2B5EF4-FFF2-40B4-BE49-F238E27FC236}">
              <a16:creationId xmlns:a16="http://schemas.microsoft.com/office/drawing/2014/main" id="{FFA82794-AF0A-4E84-9146-240B50278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626" y="1377950"/>
          <a:ext cx="341418" cy="333375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12</xdr:row>
      <xdr:rowOff>0</xdr:rowOff>
    </xdr:from>
    <xdr:to>
      <xdr:col>0</xdr:col>
      <xdr:colOff>403412</xdr:colOff>
      <xdr:row>12</xdr:row>
      <xdr:rowOff>347382</xdr:rowOff>
    </xdr:to>
    <xdr:pic>
      <xdr:nvPicPr>
        <xdr:cNvPr id="5" name="Gráfico 4" descr="Gráfico de barras com tendência ascendente">
          <a:extLst>
            <a:ext uri="{FF2B5EF4-FFF2-40B4-BE49-F238E27FC236}">
              <a16:creationId xmlns:a16="http://schemas.microsoft.com/office/drawing/2014/main" id="{BDFD8242-9C81-4CF6-BFD9-07FA9C3B9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030" y="4819650"/>
          <a:ext cx="347382" cy="347382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25</xdr:row>
      <xdr:rowOff>0</xdr:rowOff>
    </xdr:from>
    <xdr:to>
      <xdr:col>0</xdr:col>
      <xdr:colOff>380999</xdr:colOff>
      <xdr:row>25</xdr:row>
      <xdr:rowOff>336176</xdr:rowOff>
    </xdr:to>
    <xdr:pic>
      <xdr:nvPicPr>
        <xdr:cNvPr id="6" name="Gráfico 5" descr="Início">
          <a:extLst>
            <a:ext uri="{FF2B5EF4-FFF2-40B4-BE49-F238E27FC236}">
              <a16:creationId xmlns:a16="http://schemas.microsoft.com/office/drawing/2014/main" id="{A141B355-35B7-407D-A2F2-3B8BF77C5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44823" y="8582025"/>
          <a:ext cx="336176" cy="336176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41</xdr:row>
      <xdr:rowOff>0</xdr:rowOff>
    </xdr:from>
    <xdr:to>
      <xdr:col>0</xdr:col>
      <xdr:colOff>403413</xdr:colOff>
      <xdr:row>41</xdr:row>
      <xdr:rowOff>336177</xdr:rowOff>
    </xdr:to>
    <xdr:pic>
      <xdr:nvPicPr>
        <xdr:cNvPr id="7" name="Gráfico 6" descr="Médico">
          <a:extLst>
            <a:ext uri="{FF2B5EF4-FFF2-40B4-BE49-F238E27FC236}">
              <a16:creationId xmlns:a16="http://schemas.microsoft.com/office/drawing/2014/main" id="{7A4C2FE4-8E04-4CB8-BFD9-A13D6C251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7236" y="13515975"/>
          <a:ext cx="336177" cy="336177"/>
        </a:xfrm>
        <a:prstGeom prst="rect">
          <a:avLst/>
        </a:prstGeom>
      </xdr:spPr>
    </xdr:pic>
    <xdr:clientData/>
  </xdr:twoCellAnchor>
  <xdr:twoCellAnchor editAs="oneCell">
    <xdr:from>
      <xdr:col>0</xdr:col>
      <xdr:colOff>60614</xdr:colOff>
      <xdr:row>52</xdr:row>
      <xdr:rowOff>1</xdr:rowOff>
    </xdr:from>
    <xdr:to>
      <xdr:col>0</xdr:col>
      <xdr:colOff>418636</xdr:colOff>
      <xdr:row>53</xdr:row>
      <xdr:rowOff>1</xdr:rowOff>
    </xdr:to>
    <xdr:pic>
      <xdr:nvPicPr>
        <xdr:cNvPr id="8" name="Gráfico 7" descr="Cone de tráfego">
          <a:extLst>
            <a:ext uri="{FF2B5EF4-FFF2-40B4-BE49-F238E27FC236}">
              <a16:creationId xmlns:a16="http://schemas.microsoft.com/office/drawing/2014/main" id="{0148FE8F-56CE-4C26-BBA4-D12FFF4E0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0614" y="16725901"/>
          <a:ext cx="358022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60613</xdr:colOff>
      <xdr:row>67</xdr:row>
      <xdr:rowOff>8659</xdr:rowOff>
    </xdr:from>
    <xdr:to>
      <xdr:col>0</xdr:col>
      <xdr:colOff>415636</xdr:colOff>
      <xdr:row>68</xdr:row>
      <xdr:rowOff>0</xdr:rowOff>
    </xdr:to>
    <xdr:pic>
      <xdr:nvPicPr>
        <xdr:cNvPr id="9" name="Gráfico 8" descr="Gênero">
          <a:extLst>
            <a:ext uri="{FF2B5EF4-FFF2-40B4-BE49-F238E27FC236}">
              <a16:creationId xmlns:a16="http://schemas.microsoft.com/office/drawing/2014/main" id="{87B98A6A-0E55-4C5B-AF9D-1B9B08CAE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60613" y="21049384"/>
          <a:ext cx="355023" cy="353291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79</xdr:row>
      <xdr:rowOff>0</xdr:rowOff>
    </xdr:from>
    <xdr:to>
      <xdr:col>0</xdr:col>
      <xdr:colOff>406977</xdr:colOff>
      <xdr:row>80</xdr:row>
      <xdr:rowOff>0</xdr:rowOff>
    </xdr:to>
    <xdr:pic>
      <xdr:nvPicPr>
        <xdr:cNvPr id="10" name="Gráfico 9" descr="Cenário de montanha">
          <a:extLst>
            <a:ext uri="{FF2B5EF4-FFF2-40B4-BE49-F238E27FC236}">
              <a16:creationId xmlns:a16="http://schemas.microsoft.com/office/drawing/2014/main" id="{BD843817-CEC2-4D17-AAF0-7649F96C9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43295" y="24526875"/>
          <a:ext cx="363682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90</xdr:row>
      <xdr:rowOff>0</xdr:rowOff>
    </xdr:from>
    <xdr:to>
      <xdr:col>0</xdr:col>
      <xdr:colOff>415636</xdr:colOff>
      <xdr:row>91</xdr:row>
      <xdr:rowOff>8660</xdr:rowOff>
    </xdr:to>
    <xdr:pic>
      <xdr:nvPicPr>
        <xdr:cNvPr id="11" name="Gráfico 10" descr="Canudo de diploma">
          <a:extLst>
            <a:ext uri="{FF2B5EF4-FFF2-40B4-BE49-F238E27FC236}">
              <a16:creationId xmlns:a16="http://schemas.microsoft.com/office/drawing/2014/main" id="{187F85CD-4C77-4377-BB6F-EE66BB0E4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43295" y="28079700"/>
          <a:ext cx="372341" cy="370610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</xdr:colOff>
      <xdr:row>98</xdr:row>
      <xdr:rowOff>8659</xdr:rowOff>
    </xdr:from>
    <xdr:to>
      <xdr:col>0</xdr:col>
      <xdr:colOff>406976</xdr:colOff>
      <xdr:row>99</xdr:row>
      <xdr:rowOff>1731</xdr:rowOff>
    </xdr:to>
    <xdr:pic>
      <xdr:nvPicPr>
        <xdr:cNvPr id="12" name="Gráfico 11" descr="Crianças">
          <a:extLst>
            <a:ext uri="{FF2B5EF4-FFF2-40B4-BE49-F238E27FC236}">
              <a16:creationId xmlns:a16="http://schemas.microsoft.com/office/drawing/2014/main" id="{6921610B-4156-4DE2-A6B0-F8D883823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51954" y="30469609"/>
          <a:ext cx="355022" cy="355022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111</xdr:row>
      <xdr:rowOff>0</xdr:rowOff>
    </xdr:from>
    <xdr:to>
      <xdr:col>0</xdr:col>
      <xdr:colOff>406977</xdr:colOff>
      <xdr:row>112</xdr:row>
      <xdr:rowOff>0</xdr:rowOff>
    </xdr:to>
    <xdr:pic>
      <xdr:nvPicPr>
        <xdr:cNvPr id="13" name="Gráfico 12" descr="Cachorrinho 2">
          <a:extLst>
            <a:ext uri="{FF2B5EF4-FFF2-40B4-BE49-F238E27FC236}">
              <a16:creationId xmlns:a16="http://schemas.microsoft.com/office/drawing/2014/main" id="{67588E1D-3AAC-4F4E-B1B7-43A54BB25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2"/>
            </a:ext>
          </a:extLst>
        </a:blip>
        <a:stretch>
          <a:fillRect/>
        </a:stretch>
      </xdr:blipFill>
      <xdr:spPr>
        <a:xfrm>
          <a:off x="43295" y="34223325"/>
          <a:ext cx="363682" cy="361950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0.55568</cdr:x>
      <cdr:y>0.92618</cdr:y>
    </cdr:from>
    <cdr:to>
      <cdr:x>0.55568</cdr:x>
      <cdr:y>0.92692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7800" y="4876800"/>
          <a:ext cx="3378200" cy="571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pt-BR" sz="1100" b="0" i="0" strike="noStrike">
              <a:solidFill>
                <a:srgbClr val="595959"/>
              </a:solidFill>
              <a:latin typeface="Arial"/>
              <a:cs typeface="Arial"/>
            </a:rPr>
            <a:t>O gráfico mostra a porcentagem gasta com cada categoria de despesa no mês todo, baseado na última coluna de totais.</a:t>
          </a:r>
        </a:p>
      </cdr:txBody>
    </cdr:sp>
  </cdr:relSizeAnchor>
  <cdr:relSizeAnchor xmlns:cdr="http://schemas.openxmlformats.org/drawingml/2006/chartDrawing">
    <cdr:from>
      <cdr:x>0.54129</cdr:x>
      <cdr:y>0.50024</cdr:y>
    </cdr:from>
    <cdr:to>
      <cdr:x>0.5608</cdr:x>
      <cdr:y>0.5351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5277" y="2725478"/>
          <a:ext cx="145419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975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364751</xdr:colOff>
      <xdr:row>122</xdr:row>
      <xdr:rowOff>95250</xdr:rowOff>
    </xdr:from>
    <xdr:to>
      <xdr:col>8</xdr:col>
      <xdr:colOff>891802</xdr:colOff>
      <xdr:row>140</xdr:row>
      <xdr:rowOff>158750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FC4F735-F107-4EFF-8793-A2B0275930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72725</xdr:rowOff>
    </xdr:from>
    <xdr:to>
      <xdr:col>0</xdr:col>
      <xdr:colOff>434974</xdr:colOff>
      <xdr:row>1</xdr:row>
      <xdr:rowOff>508000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94167BB-BBE1-4D76-931A-F5BC8B242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700"/>
          <a:ext cx="434974" cy="4352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3</xdr:row>
      <xdr:rowOff>15875</xdr:rowOff>
    </xdr:from>
    <xdr:to>
      <xdr:col>0</xdr:col>
      <xdr:colOff>389044</xdr:colOff>
      <xdr:row>3</xdr:row>
      <xdr:rowOff>349250</xdr:rowOff>
    </xdr:to>
    <xdr:pic>
      <xdr:nvPicPr>
        <xdr:cNvPr id="4" name="Gráfico 3" descr="Home1">
          <a:extLst>
            <a:ext uri="{FF2B5EF4-FFF2-40B4-BE49-F238E27FC236}">
              <a16:creationId xmlns:a16="http://schemas.microsoft.com/office/drawing/2014/main" id="{77597921-FA08-43AE-826E-4371650C4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626" y="1377950"/>
          <a:ext cx="341418" cy="333375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12</xdr:row>
      <xdr:rowOff>0</xdr:rowOff>
    </xdr:from>
    <xdr:to>
      <xdr:col>0</xdr:col>
      <xdr:colOff>403412</xdr:colOff>
      <xdr:row>12</xdr:row>
      <xdr:rowOff>347382</xdr:rowOff>
    </xdr:to>
    <xdr:pic>
      <xdr:nvPicPr>
        <xdr:cNvPr id="5" name="Gráfico 4" descr="Gráfico de barras com tendência ascendente">
          <a:extLst>
            <a:ext uri="{FF2B5EF4-FFF2-40B4-BE49-F238E27FC236}">
              <a16:creationId xmlns:a16="http://schemas.microsoft.com/office/drawing/2014/main" id="{14F3F37A-CFAF-4EFA-9BDD-9FAC1AC61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030" y="4819650"/>
          <a:ext cx="347382" cy="347382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</xdr:colOff>
      <xdr:row>25</xdr:row>
      <xdr:rowOff>0</xdr:rowOff>
    </xdr:from>
    <xdr:to>
      <xdr:col>0</xdr:col>
      <xdr:colOff>380999</xdr:colOff>
      <xdr:row>25</xdr:row>
      <xdr:rowOff>336176</xdr:rowOff>
    </xdr:to>
    <xdr:pic>
      <xdr:nvPicPr>
        <xdr:cNvPr id="6" name="Gráfico 5" descr="Início">
          <a:extLst>
            <a:ext uri="{FF2B5EF4-FFF2-40B4-BE49-F238E27FC236}">
              <a16:creationId xmlns:a16="http://schemas.microsoft.com/office/drawing/2014/main" id="{871E75DC-4559-43C3-A484-FF7229518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44823" y="8582025"/>
          <a:ext cx="336176" cy="336176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41</xdr:row>
      <xdr:rowOff>0</xdr:rowOff>
    </xdr:from>
    <xdr:to>
      <xdr:col>0</xdr:col>
      <xdr:colOff>403413</xdr:colOff>
      <xdr:row>41</xdr:row>
      <xdr:rowOff>336177</xdr:rowOff>
    </xdr:to>
    <xdr:pic>
      <xdr:nvPicPr>
        <xdr:cNvPr id="7" name="Gráfico 6" descr="Médico">
          <a:extLst>
            <a:ext uri="{FF2B5EF4-FFF2-40B4-BE49-F238E27FC236}">
              <a16:creationId xmlns:a16="http://schemas.microsoft.com/office/drawing/2014/main" id="{82A405FA-3CA5-4D28-82E1-BEF305170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7236" y="13515975"/>
          <a:ext cx="336177" cy="336177"/>
        </a:xfrm>
        <a:prstGeom prst="rect">
          <a:avLst/>
        </a:prstGeom>
      </xdr:spPr>
    </xdr:pic>
    <xdr:clientData/>
  </xdr:twoCellAnchor>
  <xdr:twoCellAnchor editAs="oneCell">
    <xdr:from>
      <xdr:col>0</xdr:col>
      <xdr:colOff>60614</xdr:colOff>
      <xdr:row>52</xdr:row>
      <xdr:rowOff>1</xdr:rowOff>
    </xdr:from>
    <xdr:to>
      <xdr:col>0</xdr:col>
      <xdr:colOff>418636</xdr:colOff>
      <xdr:row>53</xdr:row>
      <xdr:rowOff>1</xdr:rowOff>
    </xdr:to>
    <xdr:pic>
      <xdr:nvPicPr>
        <xdr:cNvPr id="8" name="Gráfico 7" descr="Cone de tráfego">
          <a:extLst>
            <a:ext uri="{FF2B5EF4-FFF2-40B4-BE49-F238E27FC236}">
              <a16:creationId xmlns:a16="http://schemas.microsoft.com/office/drawing/2014/main" id="{4230F5DC-EC3A-4DD0-BD24-388055967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0614" y="16725901"/>
          <a:ext cx="358022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60613</xdr:colOff>
      <xdr:row>67</xdr:row>
      <xdr:rowOff>8659</xdr:rowOff>
    </xdr:from>
    <xdr:to>
      <xdr:col>0</xdr:col>
      <xdr:colOff>415636</xdr:colOff>
      <xdr:row>68</xdr:row>
      <xdr:rowOff>0</xdr:rowOff>
    </xdr:to>
    <xdr:pic>
      <xdr:nvPicPr>
        <xdr:cNvPr id="9" name="Gráfico 8" descr="Gênero">
          <a:extLst>
            <a:ext uri="{FF2B5EF4-FFF2-40B4-BE49-F238E27FC236}">
              <a16:creationId xmlns:a16="http://schemas.microsoft.com/office/drawing/2014/main" id="{5DA18890-3026-4F65-A27E-E2159D74F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60613" y="21049384"/>
          <a:ext cx="355023" cy="353291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79</xdr:row>
      <xdr:rowOff>0</xdr:rowOff>
    </xdr:from>
    <xdr:to>
      <xdr:col>0</xdr:col>
      <xdr:colOff>406977</xdr:colOff>
      <xdr:row>80</xdr:row>
      <xdr:rowOff>0</xdr:rowOff>
    </xdr:to>
    <xdr:pic>
      <xdr:nvPicPr>
        <xdr:cNvPr id="10" name="Gráfico 9" descr="Cenário de montanha">
          <a:extLst>
            <a:ext uri="{FF2B5EF4-FFF2-40B4-BE49-F238E27FC236}">
              <a16:creationId xmlns:a16="http://schemas.microsoft.com/office/drawing/2014/main" id="{2DA12506-FB04-4E23-8D73-143BC1BB2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43295" y="24526875"/>
          <a:ext cx="363682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90</xdr:row>
      <xdr:rowOff>0</xdr:rowOff>
    </xdr:from>
    <xdr:to>
      <xdr:col>0</xdr:col>
      <xdr:colOff>415636</xdr:colOff>
      <xdr:row>91</xdr:row>
      <xdr:rowOff>8660</xdr:rowOff>
    </xdr:to>
    <xdr:pic>
      <xdr:nvPicPr>
        <xdr:cNvPr id="11" name="Gráfico 10" descr="Canudo de diploma">
          <a:extLst>
            <a:ext uri="{FF2B5EF4-FFF2-40B4-BE49-F238E27FC236}">
              <a16:creationId xmlns:a16="http://schemas.microsoft.com/office/drawing/2014/main" id="{63B8E2DB-2E3D-4348-ADE5-1A0CA9E52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43295" y="28079700"/>
          <a:ext cx="372341" cy="370610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</xdr:colOff>
      <xdr:row>98</xdr:row>
      <xdr:rowOff>8659</xdr:rowOff>
    </xdr:from>
    <xdr:to>
      <xdr:col>0</xdr:col>
      <xdr:colOff>406976</xdr:colOff>
      <xdr:row>99</xdr:row>
      <xdr:rowOff>1731</xdr:rowOff>
    </xdr:to>
    <xdr:pic>
      <xdr:nvPicPr>
        <xdr:cNvPr id="12" name="Gráfico 11" descr="Crianças">
          <a:extLst>
            <a:ext uri="{FF2B5EF4-FFF2-40B4-BE49-F238E27FC236}">
              <a16:creationId xmlns:a16="http://schemas.microsoft.com/office/drawing/2014/main" id="{A78C40A5-B70D-4E2E-AD6D-C3067230E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51954" y="30469609"/>
          <a:ext cx="355022" cy="355022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111</xdr:row>
      <xdr:rowOff>0</xdr:rowOff>
    </xdr:from>
    <xdr:to>
      <xdr:col>0</xdr:col>
      <xdr:colOff>406977</xdr:colOff>
      <xdr:row>112</xdr:row>
      <xdr:rowOff>0</xdr:rowOff>
    </xdr:to>
    <xdr:pic>
      <xdr:nvPicPr>
        <xdr:cNvPr id="13" name="Gráfico 12" descr="Cachorrinho 2">
          <a:extLst>
            <a:ext uri="{FF2B5EF4-FFF2-40B4-BE49-F238E27FC236}">
              <a16:creationId xmlns:a16="http://schemas.microsoft.com/office/drawing/2014/main" id="{983C1E3B-5E64-4A37-9649-280511794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2"/>
            </a:ext>
          </a:extLst>
        </a:blip>
        <a:stretch>
          <a:fillRect/>
        </a:stretch>
      </xdr:blipFill>
      <xdr:spPr>
        <a:xfrm>
          <a:off x="43295" y="34223325"/>
          <a:ext cx="363682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rilha de Vapor">
  <a:themeElements>
    <a:clrScheme name="Trilha de Vapor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Trilha de Vapor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rilha de Vapor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theme="0"/>
  </sheetPr>
  <dimension ref="A1:O133"/>
  <sheetViews>
    <sheetView tabSelected="1" zoomScale="80" zoomScaleNormal="80" zoomScalePageLayoutView="135" workbookViewId="0"/>
  </sheetViews>
  <sheetFormatPr defaultColWidth="11.42578125" defaultRowHeight="15" x14ac:dyDescent="0.3"/>
  <cols>
    <col min="1" max="16384" width="11.42578125" style="283"/>
  </cols>
  <sheetData>
    <row r="1" spans="1:14" s="276" customFormat="1" x14ac:dyDescent="0.3"/>
    <row r="2" spans="1:14" s="276" customFormat="1" ht="39.75" x14ac:dyDescent="0.3">
      <c r="A2" s="1" t="s">
        <v>100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s="276" customFormat="1" x14ac:dyDescent="0.3"/>
    <row r="4" spans="1:14" s="276" customFormat="1" x14ac:dyDescent="0.3"/>
    <row r="5" spans="1:14" s="277" customFormat="1" ht="18.75" x14ac:dyDescent="0.35">
      <c r="A5" s="284" t="s">
        <v>101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</row>
    <row r="6" spans="1:14" s="276" customFormat="1" x14ac:dyDescent="0.3"/>
    <row r="7" spans="1:14" s="276" customFormat="1" ht="21.75" x14ac:dyDescent="0.4">
      <c r="A7" s="278" t="s">
        <v>154</v>
      </c>
    </row>
    <row r="8" spans="1:14" s="276" customFormat="1" ht="21.75" x14ac:dyDescent="0.4">
      <c r="A8" s="279" t="s">
        <v>102</v>
      </c>
    </row>
    <row r="9" spans="1:14" s="276" customFormat="1" ht="21.75" x14ac:dyDescent="0.4">
      <c r="A9" s="280"/>
    </row>
    <row r="10" spans="1:14" s="276" customFormat="1" ht="21.75" x14ac:dyDescent="0.4">
      <c r="A10" s="278" t="s">
        <v>155</v>
      </c>
    </row>
    <row r="11" spans="1:14" s="276" customFormat="1" ht="21.75" x14ac:dyDescent="0.4">
      <c r="A11" s="278"/>
    </row>
    <row r="12" spans="1:14" s="276" customFormat="1" ht="21.75" x14ac:dyDescent="0.4">
      <c r="A12" s="278" t="s">
        <v>156</v>
      </c>
    </row>
    <row r="13" spans="1:14" s="276" customFormat="1" ht="21.75" x14ac:dyDescent="0.4">
      <c r="A13" s="278"/>
    </row>
    <row r="14" spans="1:14" s="276" customFormat="1" ht="21.75" x14ac:dyDescent="0.4">
      <c r="A14" s="281" t="s">
        <v>159</v>
      </c>
    </row>
    <row r="15" spans="1:14" s="276" customFormat="1" ht="21.75" x14ac:dyDescent="0.4">
      <c r="A15" s="280"/>
    </row>
    <row r="16" spans="1:14" s="276" customFormat="1" ht="21.75" x14ac:dyDescent="0.4">
      <c r="A16" s="278" t="s">
        <v>157</v>
      </c>
    </row>
    <row r="17" spans="1:15" s="276" customFormat="1" ht="21.75" x14ac:dyDescent="0.4">
      <c r="A17" s="278"/>
    </row>
    <row r="18" spans="1:15" s="276" customFormat="1" ht="21.75" x14ac:dyDescent="0.4">
      <c r="A18" s="281" t="s">
        <v>96</v>
      </c>
    </row>
    <row r="19" spans="1:15" s="276" customFormat="1" ht="21.75" x14ac:dyDescent="0.4">
      <c r="A19" s="281"/>
    </row>
    <row r="20" spans="1:15" s="276" customFormat="1" ht="21.75" x14ac:dyDescent="0.4">
      <c r="A20" s="281" t="s">
        <v>106</v>
      </c>
    </row>
    <row r="21" spans="1:15" s="276" customFormat="1" ht="21.75" x14ac:dyDescent="0.4">
      <c r="A21" s="281"/>
    </row>
    <row r="22" spans="1:15" s="276" customFormat="1" ht="21.75" x14ac:dyDescent="0.4">
      <c r="A22" s="281" t="s">
        <v>99</v>
      </c>
    </row>
    <row r="23" spans="1:15" s="276" customFormat="1" x14ac:dyDescent="0.3"/>
    <row r="24" spans="1:15" s="280" customFormat="1" ht="76.5" customHeight="1" x14ac:dyDescent="0.4">
      <c r="A24" s="285" t="s">
        <v>158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</row>
    <row r="25" spans="1:15" s="276" customFormat="1" x14ac:dyDescent="0.3"/>
    <row r="26" spans="1:15" s="276" customFormat="1" x14ac:dyDescent="0.3">
      <c r="A26" s="282"/>
    </row>
    <row r="27" spans="1:15" s="276" customFormat="1" x14ac:dyDescent="0.3"/>
    <row r="28" spans="1:15" s="276" customFormat="1" x14ac:dyDescent="0.3"/>
    <row r="29" spans="1:15" s="276" customFormat="1" x14ac:dyDescent="0.3"/>
    <row r="30" spans="1:15" s="276" customFormat="1" x14ac:dyDescent="0.3"/>
    <row r="31" spans="1:15" s="276" customFormat="1" x14ac:dyDescent="0.3"/>
    <row r="32" spans="1:15" s="276" customFormat="1" x14ac:dyDescent="0.3"/>
    <row r="33" s="276" customFormat="1" x14ac:dyDescent="0.3"/>
    <row r="34" s="276" customFormat="1" x14ac:dyDescent="0.3"/>
    <row r="35" s="276" customFormat="1" x14ac:dyDescent="0.3"/>
    <row r="36" s="276" customFormat="1" x14ac:dyDescent="0.3"/>
    <row r="37" s="276" customFormat="1" x14ac:dyDescent="0.3"/>
    <row r="38" s="276" customFormat="1" x14ac:dyDescent="0.3"/>
    <row r="39" s="276" customFormat="1" x14ac:dyDescent="0.3"/>
    <row r="40" s="276" customFormat="1" x14ac:dyDescent="0.3"/>
    <row r="41" s="276" customFormat="1" x14ac:dyDescent="0.3"/>
    <row r="42" s="276" customFormat="1" x14ac:dyDescent="0.3"/>
    <row r="43" s="276" customFormat="1" x14ac:dyDescent="0.3"/>
    <row r="44" s="276" customFormat="1" x14ac:dyDescent="0.3"/>
    <row r="45" s="276" customFormat="1" x14ac:dyDescent="0.3"/>
    <row r="46" s="276" customFormat="1" x14ac:dyDescent="0.3"/>
    <row r="47" s="276" customFormat="1" x14ac:dyDescent="0.3"/>
    <row r="48" s="276" customFormat="1" x14ac:dyDescent="0.3"/>
    <row r="49" s="276" customFormat="1" x14ac:dyDescent="0.3"/>
    <row r="50" s="276" customFormat="1" x14ac:dyDescent="0.3"/>
    <row r="51" s="276" customFormat="1" x14ac:dyDescent="0.3"/>
    <row r="52" s="276" customFormat="1" x14ac:dyDescent="0.3"/>
    <row r="53" s="276" customFormat="1" x14ac:dyDescent="0.3"/>
    <row r="54" s="276" customFormat="1" x14ac:dyDescent="0.3"/>
    <row r="55" s="276" customFormat="1" x14ac:dyDescent="0.3"/>
    <row r="56" s="276" customFormat="1" x14ac:dyDescent="0.3"/>
    <row r="57" s="276" customFormat="1" x14ac:dyDescent="0.3"/>
    <row r="58" s="276" customFormat="1" x14ac:dyDescent="0.3"/>
    <row r="59" s="276" customFormat="1" x14ac:dyDescent="0.3"/>
    <row r="60" s="276" customFormat="1" x14ac:dyDescent="0.3"/>
    <row r="61" s="276" customFormat="1" x14ac:dyDescent="0.3"/>
    <row r="62" s="276" customFormat="1" x14ac:dyDescent="0.3"/>
    <row r="63" s="276" customFormat="1" x14ac:dyDescent="0.3"/>
    <row r="64" s="276" customFormat="1" x14ac:dyDescent="0.3"/>
    <row r="65" s="276" customFormat="1" x14ac:dyDescent="0.3"/>
    <row r="66" s="276" customFormat="1" x14ac:dyDescent="0.3"/>
    <row r="67" s="276" customFormat="1" x14ac:dyDescent="0.3"/>
    <row r="68" s="276" customFormat="1" x14ac:dyDescent="0.3"/>
    <row r="69" s="276" customFormat="1" x14ac:dyDescent="0.3"/>
    <row r="70" s="276" customFormat="1" x14ac:dyDescent="0.3"/>
    <row r="71" s="276" customFormat="1" x14ac:dyDescent="0.3"/>
    <row r="72" s="276" customFormat="1" x14ac:dyDescent="0.3"/>
    <row r="73" s="276" customFormat="1" x14ac:dyDescent="0.3"/>
    <row r="74" s="276" customFormat="1" x14ac:dyDescent="0.3"/>
    <row r="75" s="276" customFormat="1" x14ac:dyDescent="0.3"/>
    <row r="76" s="276" customFormat="1" x14ac:dyDescent="0.3"/>
    <row r="77" s="276" customFormat="1" x14ac:dyDescent="0.3"/>
    <row r="78" s="276" customFormat="1" x14ac:dyDescent="0.3"/>
    <row r="79" s="276" customFormat="1" x14ac:dyDescent="0.3"/>
    <row r="80" s="276" customFormat="1" x14ac:dyDescent="0.3"/>
    <row r="81" s="276" customFormat="1" x14ac:dyDescent="0.3"/>
    <row r="82" s="276" customFormat="1" x14ac:dyDescent="0.3"/>
    <row r="83" s="276" customFormat="1" x14ac:dyDescent="0.3"/>
    <row r="84" s="276" customFormat="1" x14ac:dyDescent="0.3"/>
    <row r="85" s="276" customFormat="1" x14ac:dyDescent="0.3"/>
    <row r="86" s="276" customFormat="1" x14ac:dyDescent="0.3"/>
    <row r="87" s="276" customFormat="1" x14ac:dyDescent="0.3"/>
    <row r="88" s="276" customFormat="1" x14ac:dyDescent="0.3"/>
    <row r="89" s="276" customFormat="1" x14ac:dyDescent="0.3"/>
    <row r="90" s="276" customFormat="1" x14ac:dyDescent="0.3"/>
    <row r="91" s="276" customFormat="1" x14ac:dyDescent="0.3"/>
    <row r="92" s="276" customFormat="1" x14ac:dyDescent="0.3"/>
    <row r="93" s="276" customFormat="1" x14ac:dyDescent="0.3"/>
    <row r="94" s="276" customFormat="1" x14ac:dyDescent="0.3"/>
    <row r="95" s="276" customFormat="1" x14ac:dyDescent="0.3"/>
    <row r="96" s="276" customFormat="1" x14ac:dyDescent="0.3"/>
    <row r="97" s="276" customFormat="1" x14ac:dyDescent="0.3"/>
    <row r="98" s="276" customFormat="1" x14ac:dyDescent="0.3"/>
    <row r="99" s="276" customFormat="1" x14ac:dyDescent="0.3"/>
    <row r="100" s="276" customFormat="1" x14ac:dyDescent="0.3"/>
    <row r="101" s="276" customFormat="1" x14ac:dyDescent="0.3"/>
    <row r="102" s="276" customFormat="1" x14ac:dyDescent="0.3"/>
    <row r="103" s="276" customFormat="1" x14ac:dyDescent="0.3"/>
    <row r="104" s="276" customFormat="1" x14ac:dyDescent="0.3"/>
    <row r="105" s="276" customFormat="1" x14ac:dyDescent="0.3"/>
    <row r="106" s="276" customFormat="1" x14ac:dyDescent="0.3"/>
    <row r="107" s="276" customFormat="1" x14ac:dyDescent="0.3"/>
    <row r="108" s="276" customFormat="1" x14ac:dyDescent="0.3"/>
    <row r="109" s="276" customFormat="1" x14ac:dyDescent="0.3"/>
    <row r="110" s="276" customFormat="1" x14ac:dyDescent="0.3"/>
    <row r="111" s="276" customFormat="1" x14ac:dyDescent="0.3"/>
    <row r="112" s="276" customFormat="1" x14ac:dyDescent="0.3"/>
    <row r="113" s="276" customFormat="1" x14ac:dyDescent="0.3"/>
    <row r="114" s="276" customFormat="1" x14ac:dyDescent="0.3"/>
    <row r="115" s="276" customFormat="1" x14ac:dyDescent="0.3"/>
    <row r="116" s="276" customFormat="1" x14ac:dyDescent="0.3"/>
    <row r="117" s="276" customFormat="1" x14ac:dyDescent="0.3"/>
    <row r="118" s="276" customFormat="1" x14ac:dyDescent="0.3"/>
    <row r="119" s="276" customFormat="1" x14ac:dyDescent="0.3"/>
    <row r="120" s="276" customFormat="1" x14ac:dyDescent="0.3"/>
    <row r="121" s="276" customFormat="1" x14ac:dyDescent="0.3"/>
    <row r="122" s="276" customFormat="1" x14ac:dyDescent="0.3"/>
    <row r="123" s="276" customFormat="1" x14ac:dyDescent="0.3"/>
    <row r="124" s="276" customFormat="1" x14ac:dyDescent="0.3"/>
    <row r="125" s="276" customFormat="1" x14ac:dyDescent="0.3"/>
    <row r="126" s="276" customFormat="1" x14ac:dyDescent="0.3"/>
    <row r="127" s="276" customFormat="1" x14ac:dyDescent="0.3"/>
    <row r="128" s="276" customFormat="1" x14ac:dyDescent="0.3"/>
    <row r="129" s="276" customFormat="1" x14ac:dyDescent="0.3"/>
    <row r="130" s="276" customFormat="1" x14ac:dyDescent="0.3"/>
    <row r="131" s="276" customFormat="1" x14ac:dyDescent="0.3"/>
    <row r="132" s="276" customFormat="1" x14ac:dyDescent="0.3"/>
    <row r="133" s="276" customFormat="1" x14ac:dyDescent="0.3"/>
  </sheetData>
  <mergeCells count="3">
    <mergeCell ref="A2:N2"/>
    <mergeCell ref="A5:N5"/>
    <mergeCell ref="A24:O24"/>
  </mergeCells>
  <pageMargins left="0.78740157499999996" right="0.78740157499999996" top="0.984251969" bottom="0.984251969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FCD9C-9EB0-4D0D-8105-D05548D100D9}">
  <sheetPr codeName="Plan9">
    <tabColor theme="7" tint="0.79998168889431442"/>
    <outlinePr applyStyles="1" summaryBelow="0"/>
  </sheetPr>
  <dimension ref="A1:AC167"/>
  <sheetViews>
    <sheetView showGridLines="0" zoomScale="60" zoomScaleNormal="60" workbookViewId="0">
      <pane xSplit="2" ySplit="2" topLeftCell="C117" activePane="bottomRight" state="frozen"/>
      <selection pane="topRight" activeCell="C1" sqref="C1"/>
      <selection pane="bottomLeft" activeCell="A4" sqref="A4"/>
      <selection pane="bottomRight" activeCell="B3" sqref="A3:XFD3"/>
    </sheetView>
  </sheetViews>
  <sheetFormatPr defaultColWidth="0" defaultRowHeight="24" customHeight="1" zeroHeight="1" x14ac:dyDescent="0.2"/>
  <cols>
    <col min="1" max="1" width="6.85546875" style="24" customWidth="1"/>
    <col min="2" max="2" width="67.5703125" style="182" bestFit="1" customWidth="1"/>
    <col min="3" max="3" width="34.7109375" style="24" customWidth="1"/>
    <col min="4" max="4" width="38.85546875" style="24" bestFit="1" customWidth="1"/>
    <col min="5" max="6" width="31.5703125" style="24" customWidth="1"/>
    <col min="7" max="7" width="61" style="24" bestFit="1" customWidth="1"/>
    <col min="8" max="8" width="24.42578125" style="24" bestFit="1" customWidth="1"/>
    <col min="9" max="9" width="20.85546875" style="194" bestFit="1" customWidth="1"/>
    <col min="10" max="10" width="5.42578125" style="24" customWidth="1"/>
    <col min="11" max="11" width="41.5703125" style="22" customWidth="1"/>
    <col min="12" max="29" width="0" style="24" hidden="1"/>
    <col min="30" max="16383" width="11.42578125" style="24" hidden="1"/>
    <col min="16384" max="16384" width="11.42578125" style="24" hidden="1" customWidth="1"/>
  </cols>
  <sheetData>
    <row r="1" spans="1:25" s="7" customFormat="1" ht="14.25" customHeight="1" thickBot="1" x14ac:dyDescent="0.25">
      <c r="A1" s="2"/>
      <c r="B1" s="3"/>
      <c r="C1" s="4"/>
      <c r="D1" s="4"/>
      <c r="E1" s="4"/>
      <c r="F1" s="4"/>
      <c r="G1" s="4"/>
      <c r="H1" s="4"/>
      <c r="I1" s="5"/>
      <c r="J1" s="6"/>
      <c r="K1" s="6"/>
    </row>
    <row r="2" spans="1:25" s="7" customFormat="1" ht="45.75" customHeight="1" thickBot="1" x14ac:dyDescent="0.25">
      <c r="A2" s="239"/>
      <c r="B2" s="240" t="s">
        <v>116</v>
      </c>
      <c r="C2" s="286" t="s">
        <v>75</v>
      </c>
      <c r="D2" s="287"/>
      <c r="E2" s="287"/>
      <c r="F2" s="287"/>
      <c r="G2" s="287"/>
      <c r="H2" s="287"/>
      <c r="I2" s="287"/>
      <c r="J2" s="288"/>
      <c r="K2" s="6"/>
    </row>
    <row r="3" spans="1:25" s="7" customFormat="1" ht="15.75" customHeight="1" thickBot="1" x14ac:dyDescent="0.25">
      <c r="A3" s="8"/>
      <c r="B3" s="9"/>
      <c r="C3" s="10"/>
      <c r="D3" s="10"/>
      <c r="E3" s="10"/>
      <c r="F3" s="10"/>
      <c r="G3" s="10"/>
      <c r="H3" s="11"/>
      <c r="I3" s="12"/>
      <c r="J3" s="13"/>
      <c r="K3" s="6"/>
    </row>
    <row r="4" spans="1:25" s="23" customFormat="1" ht="28.5" thickBot="1" x14ac:dyDescent="0.25">
      <c r="A4" s="220"/>
      <c r="B4" s="221" t="s">
        <v>148</v>
      </c>
      <c r="C4" s="14" t="s">
        <v>65</v>
      </c>
      <c r="D4" s="15" t="s">
        <v>69</v>
      </c>
      <c r="E4" s="16" t="s">
        <v>61</v>
      </c>
      <c r="F4" s="17" t="s">
        <v>110</v>
      </c>
      <c r="G4" s="18"/>
      <c r="H4" s="19"/>
      <c r="I4" s="20"/>
      <c r="J4" s="21"/>
      <c r="K4" s="22"/>
      <c r="Q4" s="24"/>
      <c r="R4" s="24"/>
      <c r="S4" s="24"/>
      <c r="T4" s="24"/>
      <c r="U4" s="24"/>
      <c r="V4" s="24"/>
      <c r="W4" s="24"/>
      <c r="X4" s="24"/>
      <c r="Y4" s="24"/>
    </row>
    <row r="5" spans="1:25" ht="21.95" customHeight="1" x14ac:dyDescent="0.2">
      <c r="A5" s="25"/>
      <c r="B5" s="26" t="s">
        <v>31</v>
      </c>
      <c r="C5" s="27"/>
      <c r="D5" s="28">
        <v>8000</v>
      </c>
      <c r="E5" s="29">
        <f>IF(AND(C5="",D5=""),"",SUM(C5:D5))</f>
        <v>8000</v>
      </c>
      <c r="F5" s="30">
        <f>IFERROR(E5/E$11,"-")</f>
        <v>0.9060022650056625</v>
      </c>
      <c r="G5" s="31"/>
      <c r="H5" s="21"/>
      <c r="I5" s="20"/>
      <c r="J5" s="21"/>
    </row>
    <row r="6" spans="1:25" ht="21.95" customHeight="1" x14ac:dyDescent="0.2">
      <c r="A6" s="32"/>
      <c r="B6" s="33" t="s">
        <v>107</v>
      </c>
      <c r="C6" s="34"/>
      <c r="D6" s="35"/>
      <c r="E6" s="36" t="str">
        <f t="shared" ref="E6:E10" si="0">IF(AND(C6="",D6=""),"",SUM(C6:D6))</f>
        <v/>
      </c>
      <c r="F6" s="37" t="str">
        <f t="shared" ref="F6:F10" si="1">IFERROR(E6/E$11,"-")</f>
        <v>-</v>
      </c>
      <c r="G6" s="31"/>
      <c r="H6" s="21"/>
      <c r="I6" s="20"/>
      <c r="J6" s="21"/>
    </row>
    <row r="7" spans="1:25" ht="21.95" customHeight="1" x14ac:dyDescent="0.2">
      <c r="A7" s="38"/>
      <c r="B7" s="39" t="s">
        <v>1</v>
      </c>
      <c r="C7" s="40"/>
      <c r="D7" s="41"/>
      <c r="E7" s="29" t="str">
        <f t="shared" si="0"/>
        <v/>
      </c>
      <c r="F7" s="30" t="str">
        <f t="shared" si="1"/>
        <v>-</v>
      </c>
      <c r="G7" s="31"/>
      <c r="H7" s="21"/>
      <c r="I7" s="20"/>
      <c r="J7" s="21"/>
    </row>
    <row r="8" spans="1:25" ht="21.95" customHeight="1" x14ac:dyDescent="0.2">
      <c r="A8" s="32"/>
      <c r="B8" s="33" t="s">
        <v>147</v>
      </c>
      <c r="C8" s="34">
        <v>800</v>
      </c>
      <c r="D8" s="35">
        <v>30</v>
      </c>
      <c r="E8" s="36">
        <f t="shared" si="0"/>
        <v>830</v>
      </c>
      <c r="F8" s="37">
        <f t="shared" si="1"/>
        <v>9.3997734994337487E-2</v>
      </c>
      <c r="G8" s="31"/>
      <c r="H8" s="21"/>
      <c r="I8" s="20"/>
      <c r="J8" s="21"/>
    </row>
    <row r="9" spans="1:25" ht="21.95" customHeight="1" x14ac:dyDescent="0.2">
      <c r="A9" s="38"/>
      <c r="B9" s="39" t="s">
        <v>108</v>
      </c>
      <c r="C9" s="40"/>
      <c r="D9" s="41"/>
      <c r="E9" s="29" t="str">
        <f t="shared" si="0"/>
        <v/>
      </c>
      <c r="F9" s="30" t="str">
        <f t="shared" si="1"/>
        <v>-</v>
      </c>
      <c r="G9" s="42"/>
      <c r="H9" s="21"/>
      <c r="I9" s="20"/>
      <c r="J9" s="21"/>
    </row>
    <row r="10" spans="1:25" ht="72.75" thickBot="1" x14ac:dyDescent="0.25">
      <c r="A10" s="43"/>
      <c r="B10" s="44" t="s">
        <v>109</v>
      </c>
      <c r="C10" s="45"/>
      <c r="D10" s="46"/>
      <c r="E10" s="47" t="str">
        <f t="shared" si="0"/>
        <v/>
      </c>
      <c r="F10" s="48" t="str">
        <f t="shared" si="1"/>
        <v>-</v>
      </c>
      <c r="G10" s="31"/>
      <c r="H10" s="21"/>
      <c r="I10" s="20"/>
      <c r="J10" s="21"/>
    </row>
    <row r="11" spans="1:25" s="60" customFormat="1" ht="28.5" thickBot="1" x14ac:dyDescent="0.55000000000000004">
      <c r="A11" s="49"/>
      <c r="B11" s="50" t="s">
        <v>66</v>
      </c>
      <c r="C11" s="51">
        <f>SUM(C5:C10)</f>
        <v>800</v>
      </c>
      <c r="D11" s="52">
        <f>SUM(D5:D10)</f>
        <v>8030</v>
      </c>
      <c r="E11" s="53">
        <f>SUM(C11:D11)</f>
        <v>8830</v>
      </c>
      <c r="F11" s="54">
        <v>1</v>
      </c>
      <c r="G11" s="55"/>
      <c r="H11" s="56"/>
      <c r="I11" s="57"/>
      <c r="J11" s="58"/>
      <c r="K11" s="59"/>
    </row>
    <row r="12" spans="1:25" ht="33.75" customHeight="1" thickBot="1" x14ac:dyDescent="0.25">
      <c r="A12" s="61"/>
      <c r="B12" s="62"/>
      <c r="C12" s="63"/>
      <c r="D12" s="63"/>
      <c r="E12" s="63"/>
      <c r="F12" s="63"/>
      <c r="G12" s="63"/>
      <c r="H12" s="63"/>
      <c r="I12" s="20"/>
      <c r="J12" s="21"/>
    </row>
    <row r="13" spans="1:25" s="68" customFormat="1" ht="28.5" thickBot="1" x14ac:dyDescent="0.55000000000000004">
      <c r="A13" s="222"/>
      <c r="B13" s="223" t="s">
        <v>112</v>
      </c>
      <c r="C13" s="64" t="s">
        <v>65</v>
      </c>
      <c r="D13" s="64" t="s">
        <v>68</v>
      </c>
      <c r="E13" s="64" t="s">
        <v>113</v>
      </c>
      <c r="F13" s="64" t="s">
        <v>114</v>
      </c>
      <c r="G13" s="64" t="s">
        <v>111</v>
      </c>
      <c r="H13" s="64" t="s">
        <v>61</v>
      </c>
      <c r="I13" s="65" t="s">
        <v>110</v>
      </c>
      <c r="J13" s="66"/>
      <c r="K13" s="67"/>
    </row>
    <row r="14" spans="1:25" ht="21.95" customHeight="1" x14ac:dyDescent="0.2">
      <c r="A14" s="38"/>
      <c r="B14" s="39" t="s">
        <v>83</v>
      </c>
      <c r="C14" s="40"/>
      <c r="D14" s="40">
        <v>2000</v>
      </c>
      <c r="E14" s="40"/>
      <c r="F14" s="40"/>
      <c r="G14" s="40"/>
      <c r="H14" s="69">
        <f>SUM(C14:G14)</f>
        <v>2000</v>
      </c>
      <c r="I14" s="70">
        <f t="shared" ref="I14:I23" si="2">H14/H$24</f>
        <v>0.72727272727272729</v>
      </c>
      <c r="J14" s="21"/>
    </row>
    <row r="15" spans="1:25" ht="21.95" customHeight="1" x14ac:dyDescent="0.2">
      <c r="A15" s="71"/>
      <c r="B15" s="72" t="s">
        <v>132</v>
      </c>
      <c r="C15" s="73"/>
      <c r="D15" s="73"/>
      <c r="E15" s="73"/>
      <c r="F15" s="73"/>
      <c r="G15" s="73"/>
      <c r="H15" s="74"/>
      <c r="I15" s="75"/>
      <c r="J15" s="21"/>
    </row>
    <row r="16" spans="1:25" ht="21.95" customHeight="1" x14ac:dyDescent="0.2">
      <c r="A16" s="38"/>
      <c r="B16" s="39" t="s">
        <v>135</v>
      </c>
      <c r="C16" s="40"/>
      <c r="D16" s="40"/>
      <c r="E16" s="40"/>
      <c r="F16" s="40"/>
      <c r="G16" s="40"/>
      <c r="H16" s="69"/>
      <c r="I16" s="70"/>
      <c r="J16" s="21"/>
    </row>
    <row r="17" spans="1:25" ht="21.95" customHeight="1" x14ac:dyDescent="0.2">
      <c r="A17" s="71"/>
      <c r="B17" s="72" t="s">
        <v>53</v>
      </c>
      <c r="C17" s="73"/>
      <c r="D17" s="73"/>
      <c r="E17" s="73"/>
      <c r="F17" s="73"/>
      <c r="G17" s="73"/>
      <c r="H17" s="74">
        <f t="shared" ref="H17:H23" si="3">SUM(C17:G17)</f>
        <v>0</v>
      </c>
      <c r="I17" s="75">
        <f t="shared" si="2"/>
        <v>0</v>
      </c>
      <c r="J17" s="21"/>
    </row>
    <row r="18" spans="1:25" ht="21.95" customHeight="1" x14ac:dyDescent="0.2">
      <c r="A18" s="38"/>
      <c r="B18" s="39" t="s">
        <v>82</v>
      </c>
      <c r="C18" s="40"/>
      <c r="D18" s="40"/>
      <c r="E18" s="40"/>
      <c r="F18" s="40"/>
      <c r="G18" s="40"/>
      <c r="H18" s="69">
        <f t="shared" si="3"/>
        <v>0</v>
      </c>
      <c r="I18" s="70">
        <f t="shared" si="2"/>
        <v>0</v>
      </c>
      <c r="J18" s="21"/>
    </row>
    <row r="19" spans="1:25" ht="21.95" customHeight="1" x14ac:dyDescent="0.2">
      <c r="A19" s="71"/>
      <c r="B19" s="72" t="s">
        <v>133</v>
      </c>
      <c r="C19" s="73"/>
      <c r="D19" s="73">
        <v>500</v>
      </c>
      <c r="E19" s="73"/>
      <c r="F19" s="73"/>
      <c r="G19" s="73"/>
      <c r="H19" s="74">
        <f t="shared" si="3"/>
        <v>500</v>
      </c>
      <c r="I19" s="75">
        <f>H19/H$24</f>
        <v>0.18181818181818182</v>
      </c>
      <c r="J19" s="21"/>
    </row>
    <row r="20" spans="1:25" ht="21.95" customHeight="1" x14ac:dyDescent="0.2">
      <c r="A20" s="38"/>
      <c r="B20" s="39" t="s">
        <v>54</v>
      </c>
      <c r="C20" s="40"/>
      <c r="D20" s="40"/>
      <c r="E20" s="40"/>
      <c r="F20" s="40"/>
      <c r="G20" s="40"/>
      <c r="H20" s="69">
        <f t="shared" si="3"/>
        <v>0</v>
      </c>
      <c r="I20" s="70">
        <f t="shared" si="2"/>
        <v>0</v>
      </c>
      <c r="J20" s="21"/>
    </row>
    <row r="21" spans="1:25" ht="21.95" customHeight="1" x14ac:dyDescent="0.2">
      <c r="A21" s="71"/>
      <c r="B21" s="72" t="s">
        <v>70</v>
      </c>
      <c r="C21" s="73">
        <v>20</v>
      </c>
      <c r="D21" s="73">
        <v>200</v>
      </c>
      <c r="E21" s="73"/>
      <c r="F21" s="73"/>
      <c r="G21" s="73"/>
      <c r="H21" s="74">
        <f t="shared" si="3"/>
        <v>220</v>
      </c>
      <c r="I21" s="75">
        <f t="shared" si="2"/>
        <v>0.08</v>
      </c>
      <c r="J21" s="21"/>
    </row>
    <row r="22" spans="1:25" ht="21.95" customHeight="1" x14ac:dyDescent="0.2">
      <c r="A22" s="38"/>
      <c r="B22" s="39" t="s">
        <v>134</v>
      </c>
      <c r="C22" s="40"/>
      <c r="D22" s="40">
        <v>30</v>
      </c>
      <c r="E22" s="40"/>
      <c r="F22" s="76"/>
      <c r="G22" s="40"/>
      <c r="H22" s="69">
        <f t="shared" si="3"/>
        <v>30</v>
      </c>
      <c r="I22" s="70">
        <f t="shared" si="2"/>
        <v>1.090909090909091E-2</v>
      </c>
      <c r="J22" s="21"/>
    </row>
    <row r="23" spans="1:25" ht="21.75" customHeight="1" thickBot="1" x14ac:dyDescent="0.25">
      <c r="A23" s="77"/>
      <c r="B23" s="78" t="s">
        <v>84</v>
      </c>
      <c r="C23" s="79"/>
      <c r="D23" s="79"/>
      <c r="E23" s="79"/>
      <c r="F23" s="79"/>
      <c r="G23" s="79"/>
      <c r="H23" s="80">
        <f t="shared" si="3"/>
        <v>0</v>
      </c>
      <c r="I23" s="81">
        <f t="shared" si="2"/>
        <v>0</v>
      </c>
      <c r="J23" s="21"/>
      <c r="L23" s="82"/>
    </row>
    <row r="24" spans="1:25" s="60" customFormat="1" ht="28.5" thickBot="1" x14ac:dyDescent="0.55000000000000004">
      <c r="A24" s="83"/>
      <c r="B24" s="84" t="s">
        <v>61</v>
      </c>
      <c r="C24" s="51">
        <f>SUM(C14:C23)</f>
        <v>20</v>
      </c>
      <c r="D24" s="51">
        <f>SUM(D14:D23)</f>
        <v>2730</v>
      </c>
      <c r="E24" s="51">
        <f>SUM(E14:E23)</f>
        <v>0</v>
      </c>
      <c r="F24" s="51">
        <f>SUM(F14:F23)</f>
        <v>0</v>
      </c>
      <c r="G24" s="51">
        <f>SUM(G14:G23)</f>
        <v>0</v>
      </c>
      <c r="H24" s="85">
        <f>SUM(C24:G24)</f>
        <v>2750</v>
      </c>
      <c r="I24" s="86">
        <f>H24/H$24</f>
        <v>1</v>
      </c>
      <c r="J24" s="58"/>
      <c r="K24" s="59"/>
    </row>
    <row r="25" spans="1:25" s="21" customFormat="1" ht="21.95" customHeight="1" thickBot="1" x14ac:dyDescent="0.25">
      <c r="B25" s="87"/>
      <c r="F25" s="88"/>
      <c r="I25" s="89"/>
      <c r="K25" s="22"/>
    </row>
    <row r="26" spans="1:25" s="68" customFormat="1" ht="28.5" thickBot="1" x14ac:dyDescent="0.55000000000000004">
      <c r="A26" s="224"/>
      <c r="B26" s="225" t="s">
        <v>115</v>
      </c>
      <c r="C26" s="90" t="s">
        <v>65</v>
      </c>
      <c r="D26" s="90" t="s">
        <v>68</v>
      </c>
      <c r="E26" s="90" t="s">
        <v>113</v>
      </c>
      <c r="F26" s="90" t="s">
        <v>114</v>
      </c>
      <c r="G26" s="90" t="s">
        <v>111</v>
      </c>
      <c r="H26" s="90" t="s">
        <v>61</v>
      </c>
      <c r="I26" s="91" t="s">
        <v>110</v>
      </c>
      <c r="J26" s="66"/>
      <c r="K26" s="67"/>
    </row>
    <row r="27" spans="1:25" ht="21.95" customHeight="1" x14ac:dyDescent="0.2">
      <c r="A27" s="92"/>
      <c r="B27" s="93" t="s">
        <v>4</v>
      </c>
      <c r="C27" s="94"/>
      <c r="D27" s="94">
        <v>500</v>
      </c>
      <c r="E27" s="94"/>
      <c r="F27" s="94"/>
      <c r="G27" s="94"/>
      <c r="H27" s="69">
        <f>SUM(C27:G27)</f>
        <v>500</v>
      </c>
      <c r="I27" s="70">
        <f t="shared" ref="I27:I40" si="4">H27/H$40</f>
        <v>0.17271157167530224</v>
      </c>
      <c r="J27" s="21"/>
    </row>
    <row r="28" spans="1:25" ht="21.95" customHeight="1" x14ac:dyDescent="0.2">
      <c r="A28" s="95"/>
      <c r="B28" s="96" t="s">
        <v>5</v>
      </c>
      <c r="C28" s="97"/>
      <c r="D28" s="98">
        <v>250</v>
      </c>
      <c r="E28" s="98"/>
      <c r="F28" s="98"/>
      <c r="G28" s="98"/>
      <c r="H28" s="74">
        <f t="shared" ref="H28:H39" si="5">SUM(C28:G28)</f>
        <v>250</v>
      </c>
      <c r="I28" s="75">
        <f t="shared" si="4"/>
        <v>8.6355785837651119E-2</v>
      </c>
      <c r="J28" s="21"/>
    </row>
    <row r="29" spans="1:25" ht="21.95" customHeight="1" x14ac:dyDescent="0.2">
      <c r="A29" s="99"/>
      <c r="B29" s="39" t="s">
        <v>41</v>
      </c>
      <c r="C29" s="40"/>
      <c r="D29" s="40">
        <v>280</v>
      </c>
      <c r="E29" s="40"/>
      <c r="F29" s="40"/>
      <c r="G29" s="40"/>
      <c r="H29" s="69">
        <f t="shared" si="5"/>
        <v>280</v>
      </c>
      <c r="I29" s="70">
        <f t="shared" si="4"/>
        <v>9.6718480138169263E-2</v>
      </c>
      <c r="J29" s="21"/>
    </row>
    <row r="30" spans="1:25" ht="21.95" customHeight="1" x14ac:dyDescent="0.2">
      <c r="A30" s="95"/>
      <c r="B30" s="96" t="s">
        <v>6</v>
      </c>
      <c r="C30" s="98"/>
      <c r="D30" s="98">
        <v>120</v>
      </c>
      <c r="E30" s="98"/>
      <c r="F30" s="98"/>
      <c r="G30" s="98"/>
      <c r="H30" s="74">
        <f t="shared" si="5"/>
        <v>120</v>
      </c>
      <c r="I30" s="75">
        <f t="shared" si="4"/>
        <v>4.145077720207254E-2</v>
      </c>
      <c r="J30" s="21"/>
    </row>
    <row r="31" spans="1:25" s="23" customFormat="1" ht="21.95" customHeight="1" x14ac:dyDescent="0.2">
      <c r="A31" s="99"/>
      <c r="B31" s="39" t="s">
        <v>37</v>
      </c>
      <c r="C31" s="40"/>
      <c r="D31" s="40">
        <v>30</v>
      </c>
      <c r="E31" s="40"/>
      <c r="F31" s="40"/>
      <c r="G31" s="40"/>
      <c r="H31" s="69">
        <f t="shared" si="5"/>
        <v>30</v>
      </c>
      <c r="I31" s="70">
        <f t="shared" si="4"/>
        <v>1.0362694300518135E-2</v>
      </c>
      <c r="J31" s="21"/>
      <c r="K31" s="22"/>
      <c r="L31" s="24"/>
      <c r="M31" s="24"/>
      <c r="V31" s="24"/>
      <c r="W31" s="24"/>
      <c r="X31" s="24"/>
      <c r="Y31" s="24"/>
    </row>
    <row r="32" spans="1:25" ht="21.95" customHeight="1" x14ac:dyDescent="0.2">
      <c r="A32" s="95"/>
      <c r="B32" s="96" t="s">
        <v>117</v>
      </c>
      <c r="C32" s="98"/>
      <c r="D32" s="98">
        <v>150</v>
      </c>
      <c r="E32" s="98" t="s">
        <v>39</v>
      </c>
      <c r="F32" s="98"/>
      <c r="G32" s="98"/>
      <c r="H32" s="74">
        <f t="shared" si="5"/>
        <v>150</v>
      </c>
      <c r="I32" s="75">
        <f t="shared" si="4"/>
        <v>5.181347150259067E-2</v>
      </c>
      <c r="J32" s="21"/>
    </row>
    <row r="33" spans="1:11" ht="21.95" customHeight="1" x14ac:dyDescent="0.2">
      <c r="A33" s="99"/>
      <c r="B33" s="39" t="s">
        <v>38</v>
      </c>
      <c r="C33" s="40"/>
      <c r="D33" s="40">
        <v>30</v>
      </c>
      <c r="E33" s="40"/>
      <c r="F33" s="40"/>
      <c r="G33" s="40"/>
      <c r="H33" s="69">
        <f t="shared" si="5"/>
        <v>30</v>
      </c>
      <c r="I33" s="70">
        <f t="shared" si="4"/>
        <v>1.0362694300518135E-2</v>
      </c>
      <c r="J33" s="21"/>
    </row>
    <row r="34" spans="1:11" ht="21.95" customHeight="1" x14ac:dyDescent="0.2">
      <c r="A34" s="95"/>
      <c r="B34" s="96" t="s">
        <v>118</v>
      </c>
      <c r="C34" s="98"/>
      <c r="D34" s="98"/>
      <c r="E34" s="98">
        <v>15</v>
      </c>
      <c r="F34" s="98"/>
      <c r="G34" s="98"/>
      <c r="H34" s="74">
        <f t="shared" si="5"/>
        <v>15</v>
      </c>
      <c r="I34" s="75">
        <f t="shared" si="4"/>
        <v>5.1813471502590676E-3</v>
      </c>
      <c r="J34" s="21"/>
    </row>
    <row r="35" spans="1:11" ht="21.95" customHeight="1" x14ac:dyDescent="0.2">
      <c r="A35" s="99"/>
      <c r="B35" s="39" t="s">
        <v>42</v>
      </c>
      <c r="C35" s="40">
        <v>300</v>
      </c>
      <c r="D35" s="40"/>
      <c r="E35" s="40">
        <v>600</v>
      </c>
      <c r="F35" s="40"/>
      <c r="G35" s="40"/>
      <c r="H35" s="69">
        <f t="shared" si="5"/>
        <v>900</v>
      </c>
      <c r="I35" s="70">
        <f t="shared" si="4"/>
        <v>0.31088082901554404</v>
      </c>
      <c r="J35" s="21"/>
    </row>
    <row r="36" spans="1:11" ht="21.95" customHeight="1" x14ac:dyDescent="0.2">
      <c r="A36" s="95"/>
      <c r="B36" s="96" t="s">
        <v>40</v>
      </c>
      <c r="C36" s="98">
        <v>320</v>
      </c>
      <c r="D36" s="98"/>
      <c r="E36" s="98"/>
      <c r="F36" s="98"/>
      <c r="G36" s="98"/>
      <c r="H36" s="74">
        <f t="shared" si="5"/>
        <v>320</v>
      </c>
      <c r="I36" s="75">
        <f t="shared" si="4"/>
        <v>0.11053540587219343</v>
      </c>
      <c r="J36" s="21"/>
    </row>
    <row r="37" spans="1:11" ht="21.95" customHeight="1" x14ac:dyDescent="0.2">
      <c r="A37" s="99"/>
      <c r="B37" s="39" t="s">
        <v>7</v>
      </c>
      <c r="C37" s="40"/>
      <c r="D37" s="40"/>
      <c r="E37" s="40"/>
      <c r="F37" s="40"/>
      <c r="G37" s="40"/>
      <c r="H37" s="69">
        <f t="shared" si="5"/>
        <v>0</v>
      </c>
      <c r="I37" s="70">
        <f t="shared" si="4"/>
        <v>0</v>
      </c>
      <c r="J37" s="21"/>
    </row>
    <row r="38" spans="1:11" ht="21.95" customHeight="1" x14ac:dyDescent="0.2">
      <c r="A38" s="95"/>
      <c r="B38" s="96" t="s">
        <v>119</v>
      </c>
      <c r="C38" s="98"/>
      <c r="D38" s="98">
        <v>20</v>
      </c>
      <c r="E38" s="98"/>
      <c r="F38" s="98"/>
      <c r="G38" s="98"/>
      <c r="H38" s="74">
        <f t="shared" si="5"/>
        <v>20</v>
      </c>
      <c r="I38" s="75">
        <f t="shared" si="4"/>
        <v>6.9084628670120895E-3</v>
      </c>
      <c r="J38" s="21"/>
    </row>
    <row r="39" spans="1:11" ht="48.75" thickBot="1" x14ac:dyDescent="0.25">
      <c r="A39" s="99"/>
      <c r="B39" s="39" t="s">
        <v>120</v>
      </c>
      <c r="C39" s="40"/>
      <c r="D39" s="40"/>
      <c r="E39" s="40"/>
      <c r="F39" s="40">
        <v>180</v>
      </c>
      <c r="G39" s="40">
        <v>100</v>
      </c>
      <c r="H39" s="69">
        <f t="shared" si="5"/>
        <v>280</v>
      </c>
      <c r="I39" s="70">
        <f t="shared" si="4"/>
        <v>9.6718480138169263E-2</v>
      </c>
      <c r="J39" s="21"/>
    </row>
    <row r="40" spans="1:11" s="103" customFormat="1" ht="28.5" thickBot="1" x14ac:dyDescent="0.55000000000000004">
      <c r="A40" s="83"/>
      <c r="B40" s="84" t="s">
        <v>61</v>
      </c>
      <c r="C40" s="51">
        <f>SUM(C27:C39)</f>
        <v>620</v>
      </c>
      <c r="D40" s="51">
        <f>SUM(D27:D39)</f>
        <v>1380</v>
      </c>
      <c r="E40" s="51">
        <f>SUM(E27:E39)</f>
        <v>615</v>
      </c>
      <c r="F40" s="51">
        <f>SUM(F27:F39)</f>
        <v>180</v>
      </c>
      <c r="G40" s="51">
        <f>SUM(G27:G39)</f>
        <v>100</v>
      </c>
      <c r="H40" s="100">
        <f>SUM(C40:G40)</f>
        <v>2895</v>
      </c>
      <c r="I40" s="86">
        <f t="shared" si="4"/>
        <v>1</v>
      </c>
      <c r="J40" s="101"/>
      <c r="K40" s="102"/>
    </row>
    <row r="41" spans="1:11" s="21" customFormat="1" ht="21.75" customHeight="1" thickBot="1" x14ac:dyDescent="0.25">
      <c r="B41" s="87"/>
      <c r="I41" s="89"/>
      <c r="K41" s="22"/>
    </row>
    <row r="42" spans="1:11" s="68" customFormat="1" ht="28.5" thickBot="1" x14ac:dyDescent="0.55000000000000004">
      <c r="A42" s="226"/>
      <c r="B42" s="227" t="s">
        <v>121</v>
      </c>
      <c r="C42" s="104" t="s">
        <v>65</v>
      </c>
      <c r="D42" s="104" t="s">
        <v>68</v>
      </c>
      <c r="E42" s="104" t="s">
        <v>113</v>
      </c>
      <c r="F42" s="104" t="s">
        <v>114</v>
      </c>
      <c r="G42" s="104" t="s">
        <v>111</v>
      </c>
      <c r="H42" s="104" t="s">
        <v>61</v>
      </c>
      <c r="I42" s="105" t="s">
        <v>110</v>
      </c>
      <c r="J42" s="66"/>
      <c r="K42" s="67"/>
    </row>
    <row r="43" spans="1:11" ht="21.95" customHeight="1" x14ac:dyDescent="0.2">
      <c r="A43" s="106"/>
      <c r="B43" s="26" t="s">
        <v>122</v>
      </c>
      <c r="C43" s="27"/>
      <c r="D43" s="27">
        <v>300</v>
      </c>
      <c r="E43" s="27"/>
      <c r="F43" s="27"/>
      <c r="G43" s="27"/>
      <c r="H43" s="69">
        <f t="shared" ref="H43:H51" si="6">SUM(C43:G43)</f>
        <v>300</v>
      </c>
      <c r="I43" s="70">
        <f>H43/H$51</f>
        <v>0.5</v>
      </c>
      <c r="J43" s="21"/>
    </row>
    <row r="44" spans="1:11" ht="21.95" customHeight="1" x14ac:dyDescent="0.2">
      <c r="A44" s="107"/>
      <c r="B44" s="108" t="s">
        <v>123</v>
      </c>
      <c r="C44" s="109"/>
      <c r="D44" s="109"/>
      <c r="E44" s="109"/>
      <c r="F44" s="109"/>
      <c r="G44" s="109">
        <v>150</v>
      </c>
      <c r="H44" s="74">
        <f t="shared" si="6"/>
        <v>150</v>
      </c>
      <c r="I44" s="75">
        <f t="shared" ref="I44:I51" si="7">H44/H$51</f>
        <v>0.25</v>
      </c>
      <c r="J44" s="21"/>
    </row>
    <row r="45" spans="1:11" ht="21.95" customHeight="1" x14ac:dyDescent="0.2">
      <c r="A45" s="106"/>
      <c r="B45" s="26" t="s">
        <v>44</v>
      </c>
      <c r="C45" s="27"/>
      <c r="D45" s="27"/>
      <c r="E45" s="27"/>
      <c r="F45" s="27"/>
      <c r="G45" s="27"/>
      <c r="H45" s="69">
        <f t="shared" si="6"/>
        <v>0</v>
      </c>
      <c r="I45" s="70">
        <f t="shared" si="7"/>
        <v>0</v>
      </c>
      <c r="J45" s="21"/>
    </row>
    <row r="46" spans="1:11" ht="21.95" customHeight="1" x14ac:dyDescent="0.2">
      <c r="A46" s="107"/>
      <c r="B46" s="108" t="s">
        <v>9</v>
      </c>
      <c r="C46" s="109"/>
      <c r="D46" s="109"/>
      <c r="E46" s="109"/>
      <c r="F46" s="109"/>
      <c r="G46" s="109"/>
      <c r="H46" s="74">
        <f t="shared" si="6"/>
        <v>0</v>
      </c>
      <c r="I46" s="75">
        <f t="shared" si="7"/>
        <v>0</v>
      </c>
      <c r="J46" s="21"/>
    </row>
    <row r="47" spans="1:11" ht="21.95" customHeight="1" x14ac:dyDescent="0.2">
      <c r="A47" s="106"/>
      <c r="B47" s="26" t="s">
        <v>10</v>
      </c>
      <c r="C47" s="27">
        <v>10</v>
      </c>
      <c r="D47" s="27"/>
      <c r="E47" s="27">
        <v>60</v>
      </c>
      <c r="F47" s="27"/>
      <c r="G47" s="27"/>
      <c r="H47" s="69">
        <f t="shared" si="6"/>
        <v>70</v>
      </c>
      <c r="I47" s="70">
        <f t="shared" si="7"/>
        <v>0.11666666666666667</v>
      </c>
      <c r="J47" s="21"/>
    </row>
    <row r="48" spans="1:11" ht="21.75" customHeight="1" x14ac:dyDescent="0.2">
      <c r="A48" s="107"/>
      <c r="B48" s="108" t="s">
        <v>43</v>
      </c>
      <c r="C48" s="109"/>
      <c r="D48" s="109"/>
      <c r="E48" s="109"/>
      <c r="F48" s="109"/>
      <c r="G48" s="109"/>
      <c r="H48" s="74">
        <f t="shared" si="6"/>
        <v>0</v>
      </c>
      <c r="I48" s="75">
        <f t="shared" si="7"/>
        <v>0</v>
      </c>
      <c r="J48" s="21"/>
    </row>
    <row r="49" spans="1:25" ht="21.95" customHeight="1" x14ac:dyDescent="0.2">
      <c r="A49" s="106"/>
      <c r="B49" s="26" t="s">
        <v>124</v>
      </c>
      <c r="C49" s="27"/>
      <c r="D49" s="27"/>
      <c r="E49" s="27"/>
      <c r="F49" s="27"/>
      <c r="G49" s="27"/>
      <c r="H49" s="69">
        <f t="shared" si="6"/>
        <v>0</v>
      </c>
      <c r="I49" s="70">
        <f t="shared" si="7"/>
        <v>0</v>
      </c>
      <c r="J49" s="21"/>
    </row>
    <row r="50" spans="1:25" ht="21.95" customHeight="1" thickBot="1" x14ac:dyDescent="0.25">
      <c r="A50" s="107"/>
      <c r="B50" s="108" t="s">
        <v>125</v>
      </c>
      <c r="C50" s="109">
        <v>0</v>
      </c>
      <c r="D50" s="109"/>
      <c r="E50" s="109"/>
      <c r="F50" s="109">
        <v>80</v>
      </c>
      <c r="G50" s="109"/>
      <c r="H50" s="74">
        <f t="shared" si="6"/>
        <v>80</v>
      </c>
      <c r="I50" s="75">
        <f t="shared" si="7"/>
        <v>0.13333333333333333</v>
      </c>
      <c r="J50" s="21"/>
    </row>
    <row r="51" spans="1:25" s="103" customFormat="1" ht="28.5" thickBot="1" x14ac:dyDescent="0.55000000000000004">
      <c r="A51" s="83"/>
      <c r="B51" s="84" t="s">
        <v>61</v>
      </c>
      <c r="C51" s="51">
        <f>SUM(C43:C50)</f>
        <v>10</v>
      </c>
      <c r="D51" s="51">
        <f>SUM(D43:D50)</f>
        <v>300</v>
      </c>
      <c r="E51" s="51">
        <f>SUM(E43:E50)</f>
        <v>60</v>
      </c>
      <c r="F51" s="51">
        <f>SUM(F43:F50)</f>
        <v>80</v>
      </c>
      <c r="G51" s="51">
        <f>SUM(G43:G50)</f>
        <v>150</v>
      </c>
      <c r="H51" s="100">
        <f t="shared" si="6"/>
        <v>600</v>
      </c>
      <c r="I51" s="86">
        <f t="shared" si="7"/>
        <v>1</v>
      </c>
      <c r="J51" s="101"/>
      <c r="K51" s="102"/>
    </row>
    <row r="52" spans="1:25" s="21" customFormat="1" ht="21.95" customHeight="1" thickBot="1" x14ac:dyDescent="0.25">
      <c r="B52" s="87"/>
      <c r="E52" s="88"/>
      <c r="I52" s="110"/>
      <c r="K52" s="22"/>
    </row>
    <row r="53" spans="1:25" s="68" customFormat="1" ht="28.5" thickBot="1" x14ac:dyDescent="0.55000000000000004">
      <c r="A53" s="228"/>
      <c r="B53" s="229" t="s">
        <v>57</v>
      </c>
      <c r="C53" s="111" t="s">
        <v>65</v>
      </c>
      <c r="D53" s="111" t="s">
        <v>68</v>
      </c>
      <c r="E53" s="111" t="s">
        <v>113</v>
      </c>
      <c r="F53" s="111" t="s">
        <v>114</v>
      </c>
      <c r="G53" s="111" t="s">
        <v>111</v>
      </c>
      <c r="H53" s="111" t="s">
        <v>61</v>
      </c>
      <c r="I53" s="112" t="s">
        <v>110</v>
      </c>
      <c r="J53" s="66"/>
      <c r="K53" s="67"/>
    </row>
    <row r="54" spans="1:25" ht="21.95" customHeight="1" x14ac:dyDescent="0.2">
      <c r="A54" s="113"/>
      <c r="B54" s="93" t="s">
        <v>45</v>
      </c>
      <c r="C54" s="94">
        <v>20</v>
      </c>
      <c r="D54" s="94"/>
      <c r="E54" s="94"/>
      <c r="F54" s="94"/>
      <c r="G54" s="94"/>
      <c r="H54" s="69">
        <f>SUM(C54:G$54)</f>
        <v>20</v>
      </c>
      <c r="I54" s="70">
        <f>H54/H$66</f>
        <v>3.6036036036036036E-2</v>
      </c>
      <c r="J54" s="21"/>
    </row>
    <row r="55" spans="1:25" ht="21.95" customHeight="1" x14ac:dyDescent="0.2">
      <c r="A55" s="114"/>
      <c r="B55" s="115" t="s">
        <v>46</v>
      </c>
      <c r="C55" s="116"/>
      <c r="D55" s="116"/>
      <c r="E55" s="116">
        <v>50</v>
      </c>
      <c r="F55" s="116"/>
      <c r="G55" s="116"/>
      <c r="H55" s="74">
        <f t="shared" ref="H55:H66" si="8">SUM(C55:G55)</f>
        <v>50</v>
      </c>
      <c r="I55" s="75">
        <f t="shared" ref="I55:I66" si="9">H55/H$66</f>
        <v>9.0090090090090086E-2</v>
      </c>
      <c r="J55" s="21"/>
    </row>
    <row r="56" spans="1:25" ht="21.95" customHeight="1" x14ac:dyDescent="0.2">
      <c r="A56" s="117"/>
      <c r="B56" s="39" t="s">
        <v>11</v>
      </c>
      <c r="C56" s="40"/>
      <c r="D56" s="40"/>
      <c r="E56" s="40"/>
      <c r="F56" s="40"/>
      <c r="G56" s="40"/>
      <c r="H56" s="69">
        <f t="shared" si="8"/>
        <v>0</v>
      </c>
      <c r="I56" s="70">
        <f t="shared" si="9"/>
        <v>0</v>
      </c>
      <c r="J56" s="21"/>
    </row>
    <row r="57" spans="1:25" s="23" customFormat="1" ht="21.95" customHeight="1" x14ac:dyDescent="0.2">
      <c r="A57" s="114"/>
      <c r="B57" s="115" t="s">
        <v>126</v>
      </c>
      <c r="C57" s="116"/>
      <c r="D57" s="116">
        <v>200</v>
      </c>
      <c r="E57" s="116"/>
      <c r="F57" s="116"/>
      <c r="G57" s="116"/>
      <c r="H57" s="74">
        <f t="shared" si="8"/>
        <v>200</v>
      </c>
      <c r="I57" s="75">
        <f t="shared" si="9"/>
        <v>0.36036036036036034</v>
      </c>
      <c r="J57" s="21"/>
      <c r="K57" s="22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25" ht="21.95" customHeight="1" x14ac:dyDescent="0.2">
      <c r="A58" s="117"/>
      <c r="B58" s="39" t="s">
        <v>12</v>
      </c>
      <c r="C58" s="40"/>
      <c r="D58" s="40"/>
      <c r="E58" s="40">
        <v>200</v>
      </c>
      <c r="F58" s="40"/>
      <c r="G58" s="40"/>
      <c r="H58" s="69">
        <f t="shared" si="8"/>
        <v>200</v>
      </c>
      <c r="I58" s="70">
        <f t="shared" si="9"/>
        <v>0.36036036036036034</v>
      </c>
      <c r="J58" s="21"/>
    </row>
    <row r="59" spans="1:25" ht="21.95" customHeight="1" x14ac:dyDescent="0.2">
      <c r="A59" s="114"/>
      <c r="B59" s="115" t="s">
        <v>13</v>
      </c>
      <c r="C59" s="116"/>
      <c r="D59" s="116"/>
      <c r="E59" s="116"/>
      <c r="F59" s="116">
        <v>15</v>
      </c>
      <c r="G59" s="116"/>
      <c r="H59" s="74">
        <f t="shared" si="8"/>
        <v>15</v>
      </c>
      <c r="I59" s="75">
        <f t="shared" si="9"/>
        <v>2.7027027027027029E-2</v>
      </c>
      <c r="J59" s="21"/>
    </row>
    <row r="60" spans="1:25" ht="21.95" customHeight="1" x14ac:dyDescent="0.2">
      <c r="A60" s="117"/>
      <c r="B60" s="39" t="s">
        <v>48</v>
      </c>
      <c r="C60" s="40"/>
      <c r="D60" s="40"/>
      <c r="E60" s="40"/>
      <c r="F60" s="40"/>
      <c r="G60" s="40"/>
      <c r="H60" s="69">
        <f t="shared" si="8"/>
        <v>0</v>
      </c>
      <c r="I60" s="70">
        <f t="shared" si="9"/>
        <v>0</v>
      </c>
      <c r="J60" s="21"/>
    </row>
    <row r="61" spans="1:25" ht="21.95" customHeight="1" x14ac:dyDescent="0.2">
      <c r="A61" s="114"/>
      <c r="B61" s="115" t="s">
        <v>15</v>
      </c>
      <c r="C61" s="116"/>
      <c r="D61" s="116"/>
      <c r="E61" s="116"/>
      <c r="F61" s="116"/>
      <c r="G61" s="116"/>
      <c r="H61" s="74">
        <f t="shared" si="8"/>
        <v>0</v>
      </c>
      <c r="I61" s="75">
        <f t="shared" si="9"/>
        <v>0</v>
      </c>
      <c r="J61" s="21"/>
    </row>
    <row r="62" spans="1:25" ht="21.95" customHeight="1" x14ac:dyDescent="0.2">
      <c r="A62" s="117"/>
      <c r="B62" s="39" t="s">
        <v>17</v>
      </c>
      <c r="C62" s="40"/>
      <c r="D62" s="40"/>
      <c r="E62" s="40"/>
      <c r="F62" s="40"/>
      <c r="G62" s="40"/>
      <c r="H62" s="69">
        <f t="shared" si="8"/>
        <v>0</v>
      </c>
      <c r="I62" s="70">
        <f t="shared" si="9"/>
        <v>0</v>
      </c>
      <c r="J62" s="21"/>
    </row>
    <row r="63" spans="1:25" ht="21.95" customHeight="1" x14ac:dyDescent="0.2">
      <c r="A63" s="114"/>
      <c r="B63" s="115" t="s">
        <v>49</v>
      </c>
      <c r="C63" s="116">
        <v>50</v>
      </c>
      <c r="D63" s="116"/>
      <c r="E63" s="116">
        <v>20</v>
      </c>
      <c r="F63" s="116"/>
      <c r="G63" s="116"/>
      <c r="H63" s="74">
        <f t="shared" si="8"/>
        <v>70</v>
      </c>
      <c r="I63" s="75">
        <f t="shared" si="9"/>
        <v>0.12612612612612611</v>
      </c>
      <c r="J63" s="21"/>
    </row>
    <row r="64" spans="1:25" ht="21.95" customHeight="1" x14ac:dyDescent="0.2">
      <c r="A64" s="117"/>
      <c r="B64" s="39" t="s">
        <v>47</v>
      </c>
      <c r="C64" s="40"/>
      <c r="D64" s="40"/>
      <c r="E64" s="40"/>
      <c r="F64" s="40"/>
      <c r="G64" s="40"/>
      <c r="H64" s="69">
        <f t="shared" si="8"/>
        <v>0</v>
      </c>
      <c r="I64" s="70">
        <f t="shared" si="9"/>
        <v>0</v>
      </c>
      <c r="J64" s="21"/>
    </row>
    <row r="65" spans="1:29" s="23" customFormat="1" ht="21.95" customHeight="1" thickBot="1" x14ac:dyDescent="0.25">
      <c r="A65" s="114"/>
      <c r="B65" s="115" t="s">
        <v>127</v>
      </c>
      <c r="C65" s="116"/>
      <c r="D65" s="116"/>
      <c r="E65" s="116"/>
      <c r="F65" s="116"/>
      <c r="G65" s="116"/>
      <c r="H65" s="74">
        <f t="shared" si="8"/>
        <v>0</v>
      </c>
      <c r="I65" s="75">
        <f t="shared" si="9"/>
        <v>0</v>
      </c>
      <c r="J65" s="21"/>
      <c r="K65" s="22"/>
      <c r="L65" s="24"/>
      <c r="M65" s="24"/>
      <c r="V65" s="24"/>
      <c r="W65" s="24"/>
      <c r="X65" s="24"/>
      <c r="Y65" s="24"/>
      <c r="Z65" s="24"/>
      <c r="AA65" s="24"/>
      <c r="AB65" s="24"/>
      <c r="AC65" s="24"/>
    </row>
    <row r="66" spans="1:29" s="103" customFormat="1" ht="28.5" thickBot="1" x14ac:dyDescent="0.55000000000000004">
      <c r="A66" s="83"/>
      <c r="B66" s="84" t="s">
        <v>61</v>
      </c>
      <c r="C66" s="51">
        <f>SUM(C54:C65)</f>
        <v>70</v>
      </c>
      <c r="D66" s="51">
        <f>SUM(D54:D65)</f>
        <v>200</v>
      </c>
      <c r="E66" s="51">
        <f>SUM(E54:E65)</f>
        <v>270</v>
      </c>
      <c r="F66" s="51">
        <f>SUM(F54:F65)</f>
        <v>15</v>
      </c>
      <c r="G66" s="51">
        <f>SUM(G54:G65)</f>
        <v>0</v>
      </c>
      <c r="H66" s="100">
        <f t="shared" si="8"/>
        <v>555</v>
      </c>
      <c r="I66" s="86">
        <f t="shared" si="9"/>
        <v>1</v>
      </c>
      <c r="J66" s="101"/>
      <c r="K66" s="102"/>
    </row>
    <row r="67" spans="1:29" s="21" customFormat="1" ht="21.95" customHeight="1" thickBot="1" x14ac:dyDescent="0.25">
      <c r="B67" s="87"/>
      <c r="I67" s="89"/>
      <c r="K67" s="22"/>
    </row>
    <row r="68" spans="1:29" s="68" customFormat="1" ht="28.5" thickBot="1" x14ac:dyDescent="0.55000000000000004">
      <c r="A68" s="230"/>
      <c r="B68" s="231" t="s">
        <v>128</v>
      </c>
      <c r="C68" s="118" t="s">
        <v>65</v>
      </c>
      <c r="D68" s="118" t="s">
        <v>68</v>
      </c>
      <c r="E68" s="118" t="s">
        <v>113</v>
      </c>
      <c r="F68" s="118" t="s">
        <v>114</v>
      </c>
      <c r="G68" s="118" t="s">
        <v>111</v>
      </c>
      <c r="H68" s="118" t="s">
        <v>61</v>
      </c>
      <c r="I68" s="119" t="s">
        <v>110</v>
      </c>
      <c r="J68" s="66"/>
      <c r="K68" s="67"/>
    </row>
    <row r="69" spans="1:29" ht="21.95" customHeight="1" x14ac:dyDescent="0.2">
      <c r="A69" s="113"/>
      <c r="B69" s="93" t="s">
        <v>97</v>
      </c>
      <c r="C69" s="94">
        <v>10</v>
      </c>
      <c r="D69" s="94"/>
      <c r="E69" s="94">
        <v>10</v>
      </c>
      <c r="F69" s="94"/>
      <c r="G69" s="94"/>
      <c r="H69" s="69">
        <f>SUM(C69:G69)</f>
        <v>20</v>
      </c>
      <c r="I69" s="70">
        <f>H69/H$78</f>
        <v>3.669724770642202E-2</v>
      </c>
      <c r="J69" s="21"/>
    </row>
    <row r="70" spans="1:29" ht="21.95" customHeight="1" x14ac:dyDescent="0.2">
      <c r="A70" s="120"/>
      <c r="B70" s="121" t="s">
        <v>18</v>
      </c>
      <c r="C70" s="122">
        <v>20</v>
      </c>
      <c r="D70" s="122"/>
      <c r="E70" s="122">
        <v>60</v>
      </c>
      <c r="F70" s="122"/>
      <c r="G70" s="122"/>
      <c r="H70" s="74">
        <f t="shared" ref="H70:H77" si="10">SUM(C70:G70)</f>
        <v>80</v>
      </c>
      <c r="I70" s="75">
        <f>H70/H$78</f>
        <v>0.14678899082568808</v>
      </c>
      <c r="J70" s="21"/>
    </row>
    <row r="71" spans="1:29" ht="21.95" customHeight="1" x14ac:dyDescent="0.2">
      <c r="A71" s="117"/>
      <c r="B71" s="39" t="s">
        <v>105</v>
      </c>
      <c r="C71" s="40">
        <v>30</v>
      </c>
      <c r="D71" s="40"/>
      <c r="E71" s="40"/>
      <c r="F71" s="40"/>
      <c r="G71" s="40"/>
      <c r="H71" s="69">
        <f t="shared" si="10"/>
        <v>30</v>
      </c>
      <c r="I71" s="70">
        <f>H71/H$78</f>
        <v>5.5045871559633031E-2</v>
      </c>
      <c r="J71" s="21"/>
    </row>
    <row r="72" spans="1:29" ht="21.95" customHeight="1" x14ac:dyDescent="0.2">
      <c r="A72" s="120"/>
      <c r="B72" s="121" t="s">
        <v>19</v>
      </c>
      <c r="C72" s="122">
        <v>50</v>
      </c>
      <c r="D72" s="122"/>
      <c r="E72" s="122"/>
      <c r="F72" s="122"/>
      <c r="G72" s="122">
        <v>20</v>
      </c>
      <c r="H72" s="74">
        <f t="shared" si="10"/>
        <v>70</v>
      </c>
      <c r="I72" s="75">
        <f t="shared" ref="I72:I78" si="11">H72/H$78</f>
        <v>0.12844036697247707</v>
      </c>
      <c r="J72" s="21"/>
    </row>
    <row r="73" spans="1:29" ht="21.95" customHeight="1" x14ac:dyDescent="0.2">
      <c r="A73" s="117"/>
      <c r="B73" s="39" t="s">
        <v>20</v>
      </c>
      <c r="C73" s="40"/>
      <c r="D73" s="40"/>
      <c r="E73" s="40"/>
      <c r="F73" s="40">
        <v>65</v>
      </c>
      <c r="G73" s="40"/>
      <c r="H73" s="69">
        <f>SUM(C73:G73)</f>
        <v>65</v>
      </c>
      <c r="I73" s="70">
        <f t="shared" si="11"/>
        <v>0.11926605504587157</v>
      </c>
      <c r="J73" s="21"/>
    </row>
    <row r="74" spans="1:29" ht="21.95" customHeight="1" x14ac:dyDescent="0.2">
      <c r="A74" s="120"/>
      <c r="B74" s="121" t="s">
        <v>21</v>
      </c>
      <c r="C74" s="122"/>
      <c r="D74" s="122">
        <v>100</v>
      </c>
      <c r="E74" s="122"/>
      <c r="F74" s="122"/>
      <c r="G74" s="122"/>
      <c r="H74" s="74">
        <f t="shared" si="10"/>
        <v>100</v>
      </c>
      <c r="I74" s="75">
        <f t="shared" si="11"/>
        <v>0.1834862385321101</v>
      </c>
      <c r="J74" s="21"/>
    </row>
    <row r="75" spans="1:29" ht="21.95" customHeight="1" x14ac:dyDescent="0.2">
      <c r="A75" s="117"/>
      <c r="B75" s="39" t="s">
        <v>22</v>
      </c>
      <c r="C75" s="40"/>
      <c r="D75" s="40"/>
      <c r="E75" s="40"/>
      <c r="F75" s="40">
        <v>40</v>
      </c>
      <c r="G75" s="40"/>
      <c r="H75" s="69">
        <f t="shared" si="10"/>
        <v>40</v>
      </c>
      <c r="I75" s="70">
        <f t="shared" si="11"/>
        <v>7.3394495412844041E-2</v>
      </c>
      <c r="J75" s="21"/>
    </row>
    <row r="76" spans="1:29" ht="21.95" customHeight="1" x14ac:dyDescent="0.2">
      <c r="A76" s="120"/>
      <c r="B76" s="121" t="s">
        <v>50</v>
      </c>
      <c r="C76" s="122">
        <v>50</v>
      </c>
      <c r="D76" s="122"/>
      <c r="E76" s="122"/>
      <c r="F76" s="122"/>
      <c r="G76" s="122"/>
      <c r="H76" s="74">
        <f>SUM(C76:G76)</f>
        <v>50</v>
      </c>
      <c r="I76" s="75">
        <f t="shared" si="11"/>
        <v>9.1743119266055051E-2</v>
      </c>
      <c r="J76" s="21"/>
    </row>
    <row r="77" spans="1:29" s="23" customFormat="1" ht="21.95" customHeight="1" thickBot="1" x14ac:dyDescent="0.25">
      <c r="A77" s="117"/>
      <c r="B77" s="39" t="s">
        <v>2</v>
      </c>
      <c r="C77" s="40"/>
      <c r="D77" s="40"/>
      <c r="E77" s="40"/>
      <c r="F77" s="40"/>
      <c r="G77" s="40">
        <v>90</v>
      </c>
      <c r="H77" s="69">
        <f t="shared" si="10"/>
        <v>90</v>
      </c>
      <c r="I77" s="70">
        <f t="shared" si="11"/>
        <v>0.16513761467889909</v>
      </c>
      <c r="J77" s="21"/>
      <c r="K77" s="22"/>
      <c r="L77" s="24"/>
      <c r="M77" s="24"/>
      <c r="V77" s="24"/>
      <c r="W77" s="24"/>
      <c r="X77" s="24"/>
      <c r="Y77" s="24"/>
      <c r="Z77" s="24"/>
      <c r="AA77" s="24"/>
      <c r="AB77" s="24"/>
      <c r="AC77" s="24"/>
    </row>
    <row r="78" spans="1:29" ht="28.5" thickBot="1" x14ac:dyDescent="0.55000000000000004">
      <c r="A78" s="83"/>
      <c r="B78" s="84" t="s">
        <v>61</v>
      </c>
      <c r="C78" s="51">
        <f>SUM(C69:C77)</f>
        <v>160</v>
      </c>
      <c r="D78" s="51">
        <f>SUM(D69:D77)</f>
        <v>100</v>
      </c>
      <c r="E78" s="51">
        <f>SUM(E69:E77)</f>
        <v>70</v>
      </c>
      <c r="F78" s="51">
        <f>SUM(F69:F77)</f>
        <v>105</v>
      </c>
      <c r="G78" s="51">
        <f>SUM(G69:G77)</f>
        <v>110</v>
      </c>
      <c r="H78" s="100">
        <f>SUM(C78:G78)</f>
        <v>545</v>
      </c>
      <c r="I78" s="86">
        <f t="shared" si="11"/>
        <v>1</v>
      </c>
      <c r="J78" s="21"/>
    </row>
    <row r="79" spans="1:29" s="21" customFormat="1" ht="21.95" customHeight="1" thickBot="1" x14ac:dyDescent="0.25">
      <c r="B79" s="87"/>
      <c r="I79" s="110"/>
      <c r="K79" s="22"/>
    </row>
    <row r="80" spans="1:29" s="68" customFormat="1" ht="28.5" thickBot="1" x14ac:dyDescent="0.55000000000000004">
      <c r="A80" s="232"/>
      <c r="B80" s="232" t="s">
        <v>129</v>
      </c>
      <c r="C80" s="123" t="s">
        <v>65</v>
      </c>
      <c r="D80" s="123" t="s">
        <v>68</v>
      </c>
      <c r="E80" s="123" t="s">
        <v>113</v>
      </c>
      <c r="F80" s="123" t="s">
        <v>114</v>
      </c>
      <c r="G80" s="123" t="s">
        <v>111</v>
      </c>
      <c r="H80" s="123" t="s">
        <v>61</v>
      </c>
      <c r="I80" s="124" t="s">
        <v>110</v>
      </c>
      <c r="J80" s="66"/>
      <c r="K80" s="67"/>
    </row>
    <row r="81" spans="1:29" ht="21.95" customHeight="1" x14ac:dyDescent="0.2">
      <c r="A81" s="113"/>
      <c r="B81" s="93" t="s">
        <v>24</v>
      </c>
      <c r="C81" s="94"/>
      <c r="D81" s="94"/>
      <c r="E81" s="94">
        <v>30</v>
      </c>
      <c r="F81" s="94">
        <v>210</v>
      </c>
      <c r="G81" s="94"/>
      <c r="H81" s="69">
        <f>SUM(C81:F81)</f>
        <v>240</v>
      </c>
      <c r="I81" s="70">
        <f>H81/H$89</f>
        <v>0.47244094488188976</v>
      </c>
      <c r="J81" s="21"/>
    </row>
    <row r="82" spans="1:29" ht="21.95" customHeight="1" x14ac:dyDescent="0.2">
      <c r="A82" s="125"/>
      <c r="B82" s="126" t="s">
        <v>52</v>
      </c>
      <c r="C82" s="127">
        <v>20</v>
      </c>
      <c r="D82" s="127"/>
      <c r="E82" s="127">
        <v>5</v>
      </c>
      <c r="F82" s="127"/>
      <c r="G82" s="127"/>
      <c r="H82" s="74">
        <f t="shared" ref="H82:H87" si="12">SUM(C82:F82)</f>
        <v>25</v>
      </c>
      <c r="I82" s="75">
        <f t="shared" ref="I82:I89" si="13">H82/H$89</f>
        <v>4.9212598425196853E-2</v>
      </c>
      <c r="J82" s="21"/>
    </row>
    <row r="83" spans="1:29" ht="21.95" customHeight="1" x14ac:dyDescent="0.2">
      <c r="A83" s="117"/>
      <c r="B83" s="128" t="s">
        <v>51</v>
      </c>
      <c r="C83" s="40"/>
      <c r="D83" s="40"/>
      <c r="E83" s="40"/>
      <c r="F83" s="40">
        <v>240</v>
      </c>
      <c r="G83" s="40"/>
      <c r="H83" s="69">
        <f t="shared" si="12"/>
        <v>240</v>
      </c>
      <c r="I83" s="70">
        <f t="shared" si="13"/>
        <v>0.47244094488188976</v>
      </c>
      <c r="J83" s="21"/>
    </row>
    <row r="84" spans="1:29" ht="21.95" customHeight="1" x14ac:dyDescent="0.2">
      <c r="A84" s="125"/>
      <c r="B84" s="126" t="s">
        <v>98</v>
      </c>
      <c r="C84" s="127"/>
      <c r="D84" s="127"/>
      <c r="E84" s="127">
        <v>3</v>
      </c>
      <c r="F84" s="127"/>
      <c r="G84" s="127"/>
      <c r="H84" s="74">
        <f t="shared" si="12"/>
        <v>3</v>
      </c>
      <c r="I84" s="75">
        <f t="shared" si="13"/>
        <v>5.905511811023622E-3</v>
      </c>
      <c r="J84" s="21"/>
      <c r="N84" s="129"/>
    </row>
    <row r="85" spans="1:29" ht="21.95" customHeight="1" x14ac:dyDescent="0.2">
      <c r="A85" s="117"/>
      <c r="B85" s="128" t="s">
        <v>25</v>
      </c>
      <c r="C85" s="40"/>
      <c r="D85" s="40"/>
      <c r="E85" s="40"/>
      <c r="F85" s="40"/>
      <c r="G85" s="40"/>
      <c r="H85" s="69">
        <f t="shared" si="12"/>
        <v>0</v>
      </c>
      <c r="I85" s="70">
        <f t="shared" si="13"/>
        <v>0</v>
      </c>
      <c r="J85" s="21"/>
    </row>
    <row r="86" spans="1:29" ht="21.95" customHeight="1" x14ac:dyDescent="0.2">
      <c r="A86" s="125"/>
      <c r="B86" s="126" t="s">
        <v>26</v>
      </c>
      <c r="C86" s="127"/>
      <c r="D86" s="127"/>
      <c r="E86" s="127"/>
      <c r="F86" s="127"/>
      <c r="G86" s="127"/>
      <c r="H86" s="74">
        <f t="shared" si="12"/>
        <v>0</v>
      </c>
      <c r="I86" s="75">
        <f t="shared" si="13"/>
        <v>0</v>
      </c>
      <c r="J86" s="21"/>
    </row>
    <row r="87" spans="1:29" ht="21.95" customHeight="1" x14ac:dyDescent="0.2">
      <c r="A87" s="117"/>
      <c r="B87" s="128" t="s">
        <v>130</v>
      </c>
      <c r="C87" s="40"/>
      <c r="D87" s="40"/>
      <c r="E87" s="40"/>
      <c r="F87" s="40"/>
      <c r="G87" s="40"/>
      <c r="H87" s="69">
        <f t="shared" si="12"/>
        <v>0</v>
      </c>
      <c r="I87" s="70">
        <f t="shared" si="13"/>
        <v>0</v>
      </c>
      <c r="J87" s="21"/>
    </row>
    <row r="88" spans="1:29" ht="48.75" thickBot="1" x14ac:dyDescent="0.25">
      <c r="A88" s="125"/>
      <c r="B88" s="126" t="s">
        <v>131</v>
      </c>
      <c r="C88" s="127"/>
      <c r="D88" s="127"/>
      <c r="E88" s="127"/>
      <c r="F88" s="127"/>
      <c r="G88" s="127"/>
      <c r="H88" s="74"/>
      <c r="I88" s="75">
        <f>H88/H$89</f>
        <v>0</v>
      </c>
      <c r="J88" s="21"/>
    </row>
    <row r="89" spans="1:29" ht="28.5" thickBot="1" x14ac:dyDescent="0.55000000000000004">
      <c r="A89" s="83"/>
      <c r="B89" s="84" t="s">
        <v>61</v>
      </c>
      <c r="C89" s="51">
        <f>SUM(C81:C88)</f>
        <v>20</v>
      </c>
      <c r="D89" s="51">
        <f>SUM(D81:D88)</f>
        <v>0</v>
      </c>
      <c r="E89" s="51">
        <f>SUM(E81:E88)</f>
        <v>38</v>
      </c>
      <c r="F89" s="51">
        <f>SUM(F81:F88)</f>
        <v>450</v>
      </c>
      <c r="G89" s="51">
        <f>SUM(G81:G88)</f>
        <v>0</v>
      </c>
      <c r="H89" s="100">
        <f>SUM(C89:G89)</f>
        <v>508</v>
      </c>
      <c r="I89" s="86">
        <f t="shared" si="13"/>
        <v>1</v>
      </c>
      <c r="J89" s="21"/>
    </row>
    <row r="90" spans="1:29" s="21" customFormat="1" ht="21.95" customHeight="1" thickBot="1" x14ac:dyDescent="0.25">
      <c r="B90" s="87"/>
      <c r="I90" s="89"/>
      <c r="K90" s="22"/>
    </row>
    <row r="91" spans="1:29" s="68" customFormat="1" ht="28.5" thickBot="1" x14ac:dyDescent="0.55000000000000004">
      <c r="A91" s="233"/>
      <c r="B91" s="234" t="s">
        <v>136</v>
      </c>
      <c r="C91" s="130" t="s">
        <v>65</v>
      </c>
      <c r="D91" s="130" t="s">
        <v>68</v>
      </c>
      <c r="E91" s="130" t="s">
        <v>113</v>
      </c>
      <c r="F91" s="130" t="s">
        <v>114</v>
      </c>
      <c r="G91" s="130" t="s">
        <v>111</v>
      </c>
      <c r="H91" s="130" t="s">
        <v>61</v>
      </c>
      <c r="I91" s="131" t="s">
        <v>110</v>
      </c>
      <c r="J91" s="66"/>
      <c r="K91" s="67"/>
    </row>
    <row r="92" spans="1:29" s="134" customFormat="1" ht="21.95" customHeight="1" x14ac:dyDescent="0.2">
      <c r="A92" s="132"/>
      <c r="B92" s="93" t="s">
        <v>56</v>
      </c>
      <c r="C92" s="133"/>
      <c r="D92" s="133"/>
      <c r="E92" s="133"/>
      <c r="F92" s="133"/>
      <c r="G92" s="133"/>
      <c r="H92" s="69">
        <f t="shared" ref="H92:H97" si="14">SUM(C92:G92)</f>
        <v>0</v>
      </c>
      <c r="I92" s="70">
        <f t="shared" ref="I92:I97" si="15">H92/H$97</f>
        <v>0</v>
      </c>
      <c r="J92" s="21"/>
      <c r="K92" s="22"/>
      <c r="L92" s="24"/>
      <c r="M92" s="24"/>
      <c r="V92" s="24"/>
      <c r="W92" s="24"/>
      <c r="X92" s="24"/>
      <c r="Y92" s="24"/>
      <c r="Z92" s="24"/>
      <c r="AA92" s="24"/>
      <c r="AB92" s="24"/>
      <c r="AC92" s="24"/>
    </row>
    <row r="93" spans="1:29" s="134" customFormat="1" ht="21.95" customHeight="1" x14ac:dyDescent="0.2">
      <c r="A93" s="135"/>
      <c r="B93" s="136" t="s">
        <v>139</v>
      </c>
      <c r="C93" s="137"/>
      <c r="D93" s="137"/>
      <c r="E93" s="137"/>
      <c r="F93" s="137"/>
      <c r="G93" s="137"/>
      <c r="H93" s="74">
        <f t="shared" si="14"/>
        <v>0</v>
      </c>
      <c r="I93" s="75">
        <f t="shared" si="15"/>
        <v>0</v>
      </c>
      <c r="J93" s="21"/>
      <c r="K93" s="22"/>
      <c r="L93" s="24"/>
      <c r="M93" s="24"/>
      <c r="V93" s="24"/>
      <c r="W93" s="24"/>
      <c r="X93" s="24"/>
      <c r="Y93" s="24"/>
      <c r="Z93" s="24"/>
      <c r="AA93" s="24"/>
      <c r="AB93" s="24"/>
      <c r="AC93" s="24"/>
    </row>
    <row r="94" spans="1:29" s="134" customFormat="1" ht="21.95" customHeight="1" x14ac:dyDescent="0.2">
      <c r="A94" s="138"/>
      <c r="B94" s="39" t="s">
        <v>138</v>
      </c>
      <c r="C94" s="139"/>
      <c r="D94" s="139"/>
      <c r="E94" s="139"/>
      <c r="F94" s="139"/>
      <c r="G94" s="139"/>
      <c r="H94" s="69">
        <f t="shared" si="14"/>
        <v>0</v>
      </c>
      <c r="I94" s="70">
        <f t="shared" si="15"/>
        <v>0</v>
      </c>
      <c r="J94" s="21"/>
      <c r="K94" s="22"/>
      <c r="L94" s="24"/>
      <c r="M94" s="24"/>
      <c r="V94" s="24"/>
      <c r="W94" s="24"/>
      <c r="X94" s="24"/>
      <c r="Y94" s="24"/>
      <c r="Z94" s="24"/>
      <c r="AA94" s="24"/>
      <c r="AB94" s="24"/>
      <c r="AC94" s="24"/>
    </row>
    <row r="95" spans="1:29" s="134" customFormat="1" ht="21.95" customHeight="1" x14ac:dyDescent="0.2">
      <c r="A95" s="135"/>
      <c r="B95" s="136" t="s">
        <v>137</v>
      </c>
      <c r="C95" s="137"/>
      <c r="D95" s="137">
        <v>200</v>
      </c>
      <c r="E95" s="137"/>
      <c r="F95" s="137"/>
      <c r="G95" s="137"/>
      <c r="H95" s="74">
        <f t="shared" si="14"/>
        <v>200</v>
      </c>
      <c r="I95" s="75">
        <f t="shared" si="15"/>
        <v>1</v>
      </c>
      <c r="J95" s="21"/>
      <c r="K95" s="22"/>
      <c r="L95" s="24"/>
      <c r="M95" s="24"/>
      <c r="V95" s="24"/>
      <c r="W95" s="24"/>
      <c r="X95" s="24"/>
      <c r="Y95" s="24"/>
      <c r="Z95" s="24"/>
      <c r="AA95" s="24"/>
      <c r="AB95" s="24"/>
      <c r="AC95" s="24"/>
    </row>
    <row r="96" spans="1:29" s="134" customFormat="1" ht="21.95" customHeight="1" thickBot="1" x14ac:dyDescent="0.25">
      <c r="A96" s="138"/>
      <c r="B96" s="39" t="s">
        <v>2</v>
      </c>
      <c r="C96" s="139"/>
      <c r="D96" s="139"/>
      <c r="E96" s="139"/>
      <c r="F96" s="139"/>
      <c r="G96" s="139"/>
      <c r="H96" s="69">
        <f t="shared" si="14"/>
        <v>0</v>
      </c>
      <c r="I96" s="70">
        <f t="shared" si="15"/>
        <v>0</v>
      </c>
      <c r="J96" s="21"/>
      <c r="K96" s="22"/>
      <c r="L96" s="24"/>
      <c r="M96" s="24"/>
      <c r="V96" s="24"/>
      <c r="W96" s="24"/>
      <c r="X96" s="24"/>
      <c r="Y96" s="24"/>
      <c r="Z96" s="24"/>
      <c r="AA96" s="24"/>
      <c r="AB96" s="24"/>
      <c r="AC96" s="24"/>
    </row>
    <row r="97" spans="1:14" ht="28.5" thickBot="1" x14ac:dyDescent="0.55000000000000004">
      <c r="A97" s="83"/>
      <c r="B97" s="84" t="s">
        <v>61</v>
      </c>
      <c r="C97" s="51">
        <f>SUM(C92:C96)</f>
        <v>0</v>
      </c>
      <c r="D97" s="51">
        <f>SUM(D92:D96)</f>
        <v>200</v>
      </c>
      <c r="E97" s="51">
        <f>SUM(E92:E96)</f>
        <v>0</v>
      </c>
      <c r="F97" s="51">
        <f>SUM(F92:F96)</f>
        <v>0</v>
      </c>
      <c r="G97" s="51">
        <f>SUM(G92:G96)</f>
        <v>0</v>
      </c>
      <c r="H97" s="100">
        <f t="shared" si="14"/>
        <v>200</v>
      </c>
      <c r="I97" s="86">
        <f t="shared" si="15"/>
        <v>1</v>
      </c>
      <c r="J97" s="21"/>
    </row>
    <row r="98" spans="1:14" s="21" customFormat="1" ht="21.95" customHeight="1" thickBot="1" x14ac:dyDescent="0.25">
      <c r="B98" s="140"/>
      <c r="C98" s="141"/>
      <c r="D98" s="141"/>
      <c r="E98" s="141"/>
      <c r="F98" s="141"/>
      <c r="G98" s="141"/>
      <c r="H98" s="141"/>
      <c r="I98" s="142"/>
      <c r="K98" s="22"/>
    </row>
    <row r="99" spans="1:14" s="68" customFormat="1" ht="28.5" thickBot="1" x14ac:dyDescent="0.25">
      <c r="A99" s="235"/>
      <c r="B99" s="236" t="s">
        <v>140</v>
      </c>
      <c r="C99" s="143" t="s">
        <v>65</v>
      </c>
      <c r="D99" s="143" t="s">
        <v>68</v>
      </c>
      <c r="E99" s="143" t="s">
        <v>113</v>
      </c>
      <c r="F99" s="143" t="s">
        <v>114</v>
      </c>
      <c r="G99" s="143" t="s">
        <v>111</v>
      </c>
      <c r="H99" s="143" t="s">
        <v>61</v>
      </c>
      <c r="I99" s="144" t="s">
        <v>110</v>
      </c>
      <c r="J99" s="66"/>
      <c r="K99" s="67"/>
    </row>
    <row r="100" spans="1:14" ht="21.95" customHeight="1" x14ac:dyDescent="0.2">
      <c r="A100" s="145"/>
      <c r="B100" s="146" t="s">
        <v>28</v>
      </c>
      <c r="C100" s="147"/>
      <c r="D100" s="148"/>
      <c r="E100" s="148"/>
      <c r="F100" s="148"/>
      <c r="G100" s="148"/>
      <c r="H100" s="149">
        <f>SUM(C$100:G$100)</f>
        <v>0</v>
      </c>
      <c r="I100" s="150">
        <f>H100/H$110</f>
        <v>0</v>
      </c>
      <c r="J100" s="21"/>
    </row>
    <row r="101" spans="1:14" ht="21.95" customHeight="1" x14ac:dyDescent="0.2">
      <c r="A101" s="151"/>
      <c r="B101" s="152" t="s">
        <v>145</v>
      </c>
      <c r="C101" s="153"/>
      <c r="D101" s="153"/>
      <c r="E101" s="153"/>
      <c r="F101" s="153"/>
      <c r="G101" s="153"/>
      <c r="H101" s="154">
        <f t="shared" ref="H101:H110" si="16">SUM(C101:G101)</f>
        <v>0</v>
      </c>
      <c r="I101" s="155">
        <f t="shared" ref="I101:I110" si="17">H101/H$110</f>
        <v>0</v>
      </c>
      <c r="J101" s="21"/>
    </row>
    <row r="102" spans="1:14" ht="21.95" customHeight="1" x14ac:dyDescent="0.2">
      <c r="A102" s="156"/>
      <c r="B102" s="157" t="s">
        <v>144</v>
      </c>
      <c r="C102" s="158"/>
      <c r="D102" s="158"/>
      <c r="E102" s="158"/>
      <c r="F102" s="158"/>
      <c r="G102" s="158"/>
      <c r="H102" s="159">
        <f t="shared" si="16"/>
        <v>0</v>
      </c>
      <c r="I102" s="160">
        <f t="shared" si="17"/>
        <v>0</v>
      </c>
      <c r="J102" s="21"/>
    </row>
    <row r="103" spans="1:14" ht="21.95" customHeight="1" x14ac:dyDescent="0.2">
      <c r="A103" s="151"/>
      <c r="B103" s="152" t="s">
        <v>33</v>
      </c>
      <c r="C103" s="153"/>
      <c r="D103" s="153"/>
      <c r="E103" s="153"/>
      <c r="F103" s="153"/>
      <c r="G103" s="153"/>
      <c r="H103" s="154">
        <f t="shared" si="16"/>
        <v>0</v>
      </c>
      <c r="I103" s="155">
        <f t="shared" si="17"/>
        <v>0</v>
      </c>
      <c r="J103" s="21"/>
      <c r="N103" s="161"/>
    </row>
    <row r="104" spans="1:14" ht="21.95" customHeight="1" x14ac:dyDescent="0.2">
      <c r="A104" s="156"/>
      <c r="B104" s="157" t="s">
        <v>29</v>
      </c>
      <c r="C104" s="158"/>
      <c r="D104" s="158"/>
      <c r="E104" s="158"/>
      <c r="F104" s="158"/>
      <c r="G104" s="158"/>
      <c r="H104" s="159">
        <f t="shared" si="16"/>
        <v>0</v>
      </c>
      <c r="I104" s="160">
        <f t="shared" si="17"/>
        <v>0</v>
      </c>
      <c r="J104" s="21"/>
    </row>
    <row r="105" spans="1:14" ht="21.95" customHeight="1" x14ac:dyDescent="0.2">
      <c r="A105" s="151"/>
      <c r="B105" s="152" t="s">
        <v>32</v>
      </c>
      <c r="C105" s="153"/>
      <c r="D105" s="153"/>
      <c r="E105" s="153"/>
      <c r="F105" s="153"/>
      <c r="G105" s="153"/>
      <c r="H105" s="154">
        <f t="shared" si="16"/>
        <v>0</v>
      </c>
      <c r="I105" s="155">
        <f t="shared" si="17"/>
        <v>0</v>
      </c>
      <c r="J105" s="21"/>
    </row>
    <row r="106" spans="1:14" ht="21.95" customHeight="1" x14ac:dyDescent="0.2">
      <c r="A106" s="156"/>
      <c r="B106" s="157" t="s">
        <v>19</v>
      </c>
      <c r="C106" s="158"/>
      <c r="D106" s="158"/>
      <c r="E106" s="158"/>
      <c r="F106" s="158"/>
      <c r="G106" s="158"/>
      <c r="H106" s="159">
        <f t="shared" si="16"/>
        <v>0</v>
      </c>
      <c r="I106" s="160">
        <f t="shared" si="17"/>
        <v>0</v>
      </c>
      <c r="J106" s="21"/>
    </row>
    <row r="107" spans="1:14" ht="21.95" customHeight="1" x14ac:dyDescent="0.2">
      <c r="A107" s="151"/>
      <c r="B107" s="152" t="s">
        <v>34</v>
      </c>
      <c r="C107" s="153"/>
      <c r="D107" s="153"/>
      <c r="E107" s="153"/>
      <c r="F107" s="153"/>
      <c r="G107" s="153"/>
      <c r="H107" s="154">
        <f t="shared" si="16"/>
        <v>0</v>
      </c>
      <c r="I107" s="155">
        <f t="shared" si="17"/>
        <v>0</v>
      </c>
      <c r="J107" s="21"/>
    </row>
    <row r="108" spans="1:14" ht="21.95" customHeight="1" x14ac:dyDescent="0.2">
      <c r="A108" s="156"/>
      <c r="B108" s="157" t="s">
        <v>57</v>
      </c>
      <c r="C108" s="158"/>
      <c r="D108" s="158"/>
      <c r="E108" s="158"/>
      <c r="F108" s="158"/>
      <c r="G108" s="158"/>
      <c r="H108" s="159">
        <f t="shared" si="16"/>
        <v>0</v>
      </c>
      <c r="I108" s="160">
        <f t="shared" si="17"/>
        <v>0</v>
      </c>
      <c r="J108" s="21"/>
    </row>
    <row r="109" spans="1:14" ht="21.75" customHeight="1" thickBot="1" x14ac:dyDescent="0.25">
      <c r="A109" s="162"/>
      <c r="B109" s="163" t="s">
        <v>143</v>
      </c>
      <c r="C109" s="164"/>
      <c r="D109" s="164">
        <v>500</v>
      </c>
      <c r="E109" s="164"/>
      <c r="F109" s="164"/>
      <c r="G109" s="164"/>
      <c r="H109" s="165">
        <f t="shared" si="16"/>
        <v>500</v>
      </c>
      <c r="I109" s="166">
        <f t="shared" si="17"/>
        <v>1</v>
      </c>
      <c r="J109" s="21"/>
    </row>
    <row r="110" spans="1:14" ht="28.5" thickBot="1" x14ac:dyDescent="0.55000000000000004">
      <c r="A110" s="83"/>
      <c r="B110" s="84" t="s">
        <v>61</v>
      </c>
      <c r="C110" s="51">
        <f>SUM(C100:C109)</f>
        <v>0</v>
      </c>
      <c r="D110" s="51">
        <f>SUM(D100:D109)</f>
        <v>500</v>
      </c>
      <c r="E110" s="51">
        <f>SUM(E100:E109)</f>
        <v>0</v>
      </c>
      <c r="F110" s="51">
        <f>SUM(F100:F109)</f>
        <v>0</v>
      </c>
      <c r="G110" s="51">
        <f>SUM(G100:G109)</f>
        <v>0</v>
      </c>
      <c r="H110" s="100">
        <f t="shared" si="16"/>
        <v>500</v>
      </c>
      <c r="I110" s="86">
        <f t="shared" si="17"/>
        <v>1</v>
      </c>
      <c r="J110" s="21"/>
    </row>
    <row r="111" spans="1:14" s="21" customFormat="1" ht="21.95" customHeight="1" thickBot="1" x14ac:dyDescent="0.25">
      <c r="B111" s="140"/>
      <c r="C111" s="141"/>
      <c r="D111" s="141"/>
      <c r="E111" s="141"/>
      <c r="F111" s="141"/>
      <c r="G111" s="141"/>
      <c r="H111" s="141"/>
      <c r="I111" s="89"/>
      <c r="K111" s="22"/>
    </row>
    <row r="112" spans="1:14" s="202" customFormat="1" ht="28.5" thickBot="1" x14ac:dyDescent="0.55000000000000004">
      <c r="A112" s="237"/>
      <c r="B112" s="238" t="s">
        <v>146</v>
      </c>
      <c r="C112" s="198" t="s">
        <v>65</v>
      </c>
      <c r="D112" s="198" t="s">
        <v>68</v>
      </c>
      <c r="E112" s="198" t="s">
        <v>113</v>
      </c>
      <c r="F112" s="198" t="s">
        <v>114</v>
      </c>
      <c r="G112" s="198" t="s">
        <v>111</v>
      </c>
      <c r="H112" s="198" t="s">
        <v>61</v>
      </c>
      <c r="I112" s="199" t="s">
        <v>110</v>
      </c>
      <c r="J112" s="200"/>
      <c r="K112" s="201"/>
    </row>
    <row r="113" spans="1:13" ht="21.95" customHeight="1" x14ac:dyDescent="0.2">
      <c r="A113" s="167"/>
      <c r="B113" s="146" t="s">
        <v>142</v>
      </c>
      <c r="C113" s="168"/>
      <c r="D113" s="168"/>
      <c r="E113" s="168">
        <v>70</v>
      </c>
      <c r="F113" s="168"/>
      <c r="G113" s="168"/>
      <c r="H113" s="159">
        <f t="shared" ref="H113:H118" si="18">SUM(C113:F113)</f>
        <v>70</v>
      </c>
      <c r="I113" s="160">
        <f>H113/H$119</f>
        <v>0.28000000000000003</v>
      </c>
      <c r="J113" s="21"/>
    </row>
    <row r="114" spans="1:13" ht="21.95" customHeight="1" x14ac:dyDescent="0.2">
      <c r="A114" s="169"/>
      <c r="B114" s="170" t="s">
        <v>58</v>
      </c>
      <c r="C114" s="171"/>
      <c r="D114" s="171"/>
      <c r="E114" s="171">
        <v>100</v>
      </c>
      <c r="F114" s="171"/>
      <c r="G114" s="171"/>
      <c r="H114" s="154">
        <f t="shared" si="18"/>
        <v>100</v>
      </c>
      <c r="I114" s="155">
        <f t="shared" ref="I114:I119" si="19">H114/H$119</f>
        <v>0.4</v>
      </c>
      <c r="J114" s="21"/>
    </row>
    <row r="115" spans="1:13" ht="21.95" customHeight="1" x14ac:dyDescent="0.2">
      <c r="A115" s="156"/>
      <c r="B115" s="157" t="s">
        <v>59</v>
      </c>
      <c r="C115" s="172"/>
      <c r="D115" s="172"/>
      <c r="E115" s="172"/>
      <c r="F115" s="172"/>
      <c r="G115" s="172"/>
      <c r="H115" s="159">
        <f t="shared" si="18"/>
        <v>0</v>
      </c>
      <c r="I115" s="160">
        <f t="shared" si="19"/>
        <v>0</v>
      </c>
      <c r="J115" s="21"/>
    </row>
    <row r="116" spans="1:13" ht="21.95" customHeight="1" x14ac:dyDescent="0.2">
      <c r="A116" s="169"/>
      <c r="B116" s="170" t="s">
        <v>10</v>
      </c>
      <c r="C116" s="171"/>
      <c r="D116" s="171"/>
      <c r="E116" s="171"/>
      <c r="F116" s="171"/>
      <c r="G116" s="171"/>
      <c r="H116" s="154">
        <f t="shared" si="18"/>
        <v>0</v>
      </c>
      <c r="I116" s="155">
        <f t="shared" si="19"/>
        <v>0</v>
      </c>
      <c r="J116" s="21"/>
    </row>
    <row r="117" spans="1:13" ht="21.95" customHeight="1" x14ac:dyDescent="0.2">
      <c r="A117" s="156"/>
      <c r="B117" s="157" t="s">
        <v>60</v>
      </c>
      <c r="C117" s="172"/>
      <c r="D117" s="172"/>
      <c r="E117" s="172">
        <v>80</v>
      </c>
      <c r="F117" s="172"/>
      <c r="G117" s="172"/>
      <c r="H117" s="159">
        <f t="shared" si="18"/>
        <v>80</v>
      </c>
      <c r="I117" s="160">
        <f t="shared" si="19"/>
        <v>0.32</v>
      </c>
      <c r="J117" s="21"/>
    </row>
    <row r="118" spans="1:13" ht="21.95" customHeight="1" thickBot="1" x14ac:dyDescent="0.25">
      <c r="A118" s="169"/>
      <c r="B118" s="170" t="s">
        <v>141</v>
      </c>
      <c r="C118" s="171"/>
      <c r="D118" s="171"/>
      <c r="E118" s="171"/>
      <c r="F118" s="171"/>
      <c r="G118" s="171"/>
      <c r="H118" s="154">
        <f t="shared" si="18"/>
        <v>0</v>
      </c>
      <c r="I118" s="155">
        <f t="shared" si="19"/>
        <v>0</v>
      </c>
      <c r="J118" s="21"/>
    </row>
    <row r="119" spans="1:13" ht="28.5" thickBot="1" x14ac:dyDescent="0.55000000000000004">
      <c r="A119" s="83"/>
      <c r="B119" s="84" t="s">
        <v>61</v>
      </c>
      <c r="C119" s="51">
        <f>SUM(C113:C118)</f>
        <v>0</v>
      </c>
      <c r="D119" s="51">
        <f>SUM(D113:D118)</f>
        <v>0</v>
      </c>
      <c r="E119" s="51">
        <f>SUM(E113:E118)</f>
        <v>250</v>
      </c>
      <c r="F119" s="51">
        <f>SUM(F113:F118)</f>
        <v>0</v>
      </c>
      <c r="G119" s="51">
        <f>SUM(G113:G118)</f>
        <v>0</v>
      </c>
      <c r="H119" s="100">
        <f>SUM(C119:G119)</f>
        <v>250</v>
      </c>
      <c r="I119" s="86">
        <f t="shared" si="19"/>
        <v>1</v>
      </c>
      <c r="J119" s="21"/>
    </row>
    <row r="120" spans="1:13" s="21" customFormat="1" ht="21.95" customHeight="1" x14ac:dyDescent="0.2">
      <c r="A120" s="62"/>
      <c r="B120" s="173"/>
      <c r="C120" s="63"/>
      <c r="D120" s="63"/>
      <c r="E120" s="63"/>
      <c r="F120" s="63"/>
      <c r="G120" s="63"/>
      <c r="H120" s="63"/>
      <c r="I120" s="174"/>
      <c r="K120" s="22"/>
    </row>
    <row r="121" spans="1:13" s="21" customFormat="1" ht="21.95" customHeight="1" thickBot="1" x14ac:dyDescent="0.25">
      <c r="A121" s="61"/>
      <c r="B121" s="175"/>
      <c r="I121" s="174"/>
      <c r="K121" s="22"/>
    </row>
    <row r="122" spans="1:13" ht="24.75" thickBot="1" x14ac:dyDescent="0.25">
      <c r="A122" s="61"/>
      <c r="B122" s="210" t="s">
        <v>36</v>
      </c>
      <c r="C122" s="211" t="s">
        <v>0</v>
      </c>
      <c r="D122" s="176"/>
      <c r="E122" s="176"/>
      <c r="F122" s="176"/>
      <c r="G122" s="176"/>
      <c r="H122" s="176"/>
      <c r="I122" s="174"/>
      <c r="J122" s="61"/>
      <c r="K122" s="177"/>
      <c r="L122" s="178"/>
      <c r="M122" s="178"/>
    </row>
    <row r="123" spans="1:13" x14ac:dyDescent="0.2">
      <c r="A123" s="61"/>
      <c r="B123" s="212" t="s">
        <v>14</v>
      </c>
      <c r="C123" s="213">
        <f>E11</f>
        <v>8830</v>
      </c>
      <c r="D123" s="179"/>
      <c r="E123" s="179"/>
      <c r="F123" s="179"/>
      <c r="G123" s="179"/>
      <c r="H123" s="179"/>
      <c r="I123" s="20"/>
      <c r="J123" s="61"/>
      <c r="K123" s="177"/>
      <c r="L123" s="178"/>
      <c r="M123" s="178"/>
    </row>
    <row r="124" spans="1:13" ht="24.75" thickBot="1" x14ac:dyDescent="0.25">
      <c r="A124" s="61"/>
      <c r="B124" s="209" t="s">
        <v>16</v>
      </c>
      <c r="C124" s="214">
        <f>SUM(H24,H40,H51,H66,H78,H89,H97,H110,H119)</f>
        <v>8803</v>
      </c>
      <c r="D124" s="179"/>
      <c r="E124" s="179"/>
      <c r="F124" s="179"/>
      <c r="G124" s="179"/>
      <c r="H124" s="179"/>
      <c r="I124" s="174"/>
      <c r="J124" s="61"/>
      <c r="K124" s="177"/>
      <c r="L124" s="178"/>
      <c r="M124" s="178"/>
    </row>
    <row r="125" spans="1:13" x14ac:dyDescent="0.2">
      <c r="A125" s="61"/>
      <c r="B125" s="208" t="s">
        <v>103</v>
      </c>
      <c r="C125" s="241">
        <f>C123-C124</f>
        <v>27</v>
      </c>
      <c r="D125" s="179"/>
      <c r="E125" s="179"/>
      <c r="F125" s="179"/>
      <c r="G125" s="179"/>
      <c r="H125" s="180"/>
      <c r="I125" s="174"/>
      <c r="J125" s="61"/>
      <c r="K125" s="177"/>
      <c r="L125" s="178"/>
      <c r="M125" s="178"/>
    </row>
    <row r="126" spans="1:13" ht="24.75" thickBot="1" x14ac:dyDescent="0.25">
      <c r="A126" s="61"/>
      <c r="B126" s="207" t="s">
        <v>104</v>
      </c>
      <c r="C126" s="242">
        <f>Agosto!C126+Setembro!C125</f>
        <v>1876</v>
      </c>
      <c r="D126" s="179"/>
      <c r="E126" s="179"/>
      <c r="F126" s="179"/>
      <c r="G126" s="179"/>
      <c r="H126" s="180"/>
      <c r="I126" s="174"/>
      <c r="J126" s="61"/>
      <c r="K126" s="177"/>
      <c r="L126" s="178"/>
      <c r="M126" s="178"/>
    </row>
    <row r="127" spans="1:13" s="134" customFormat="1" ht="21.95" customHeight="1" x14ac:dyDescent="0.2">
      <c r="A127" s="61"/>
      <c r="B127" s="173"/>
      <c r="C127" s="204"/>
      <c r="D127" s="63"/>
      <c r="E127" s="63"/>
      <c r="F127" s="63"/>
      <c r="G127" s="63"/>
      <c r="H127" s="63"/>
      <c r="I127" s="174"/>
      <c r="J127" s="61"/>
      <c r="K127" s="177"/>
      <c r="L127" s="178"/>
      <c r="M127" s="178"/>
    </row>
    <row r="128" spans="1:13" ht="21.95" customHeight="1" thickBot="1" x14ac:dyDescent="0.25">
      <c r="A128" s="21"/>
      <c r="B128" s="87"/>
      <c r="C128" s="205"/>
      <c r="D128" s="21"/>
      <c r="E128" s="21"/>
      <c r="F128" s="21"/>
      <c r="G128" s="21"/>
      <c r="H128" s="21"/>
      <c r="I128" s="20"/>
      <c r="J128" s="21"/>
    </row>
    <row r="129" spans="1:16" ht="21.95" customHeight="1" x14ac:dyDescent="0.2">
      <c r="A129" s="21"/>
      <c r="B129" s="215" t="s">
        <v>35</v>
      </c>
      <c r="C129" s="216"/>
      <c r="D129" s="21"/>
      <c r="E129" s="21"/>
      <c r="F129" s="21"/>
      <c r="G129" s="21"/>
      <c r="H129" s="21"/>
      <c r="I129" s="20"/>
      <c r="J129" s="21"/>
    </row>
    <row r="130" spans="1:16" ht="21.95" customHeight="1" x14ac:dyDescent="0.2">
      <c r="A130" s="21"/>
      <c r="B130" s="217" t="s">
        <v>148</v>
      </c>
      <c r="C130" s="206">
        <f>E11</f>
        <v>8830</v>
      </c>
      <c r="D130" s="21"/>
      <c r="E130" s="21"/>
      <c r="F130" s="21"/>
      <c r="G130" s="21"/>
      <c r="H130" s="21"/>
      <c r="I130" s="20"/>
      <c r="J130" s="21"/>
    </row>
    <row r="131" spans="1:16" ht="21.95" customHeight="1" x14ac:dyDescent="0.2">
      <c r="A131" s="21"/>
      <c r="B131" s="217" t="s">
        <v>112</v>
      </c>
      <c r="C131" s="206">
        <f>H24</f>
        <v>2750</v>
      </c>
      <c r="D131" s="21"/>
      <c r="E131" s="21"/>
      <c r="F131" s="21"/>
      <c r="G131" s="21"/>
      <c r="H131" s="21"/>
      <c r="I131" s="20"/>
      <c r="J131" s="21"/>
    </row>
    <row r="132" spans="1:16" ht="21.95" customHeight="1" x14ac:dyDescent="0.2">
      <c r="A132" s="21"/>
      <c r="B132" s="217" t="s">
        <v>115</v>
      </c>
      <c r="C132" s="206">
        <f>H40</f>
        <v>2895</v>
      </c>
      <c r="D132" s="21"/>
      <c r="E132" s="21"/>
      <c r="F132" s="21"/>
      <c r="G132" s="21"/>
      <c r="H132" s="21"/>
      <c r="I132" s="20"/>
      <c r="J132" s="21"/>
    </row>
    <row r="133" spans="1:16" ht="21.95" customHeight="1" x14ac:dyDescent="0.2">
      <c r="A133" s="21"/>
      <c r="B133" s="217" t="s">
        <v>121</v>
      </c>
      <c r="C133" s="206">
        <f>H51</f>
        <v>600</v>
      </c>
      <c r="D133" s="21"/>
      <c r="E133" s="21"/>
      <c r="F133" s="21"/>
      <c r="G133" s="21"/>
      <c r="H133" s="21"/>
      <c r="I133" s="20"/>
      <c r="J133" s="21"/>
    </row>
    <row r="134" spans="1:16" ht="21.95" customHeight="1" x14ac:dyDescent="0.2">
      <c r="A134" s="21"/>
      <c r="B134" s="217" t="s">
        <v>57</v>
      </c>
      <c r="C134" s="206">
        <f>H66</f>
        <v>555</v>
      </c>
      <c r="D134" s="21"/>
      <c r="E134" s="21"/>
      <c r="F134" s="21"/>
      <c r="G134" s="21"/>
      <c r="H134" s="21"/>
      <c r="I134" s="20"/>
      <c r="J134" s="21"/>
    </row>
    <row r="135" spans="1:16" ht="21.95" customHeight="1" x14ac:dyDescent="0.2">
      <c r="A135" s="21"/>
      <c r="B135" s="217" t="s">
        <v>128</v>
      </c>
      <c r="C135" s="206">
        <f>H78</f>
        <v>545</v>
      </c>
      <c r="D135" s="21"/>
      <c r="E135" s="21"/>
      <c r="F135" s="21"/>
      <c r="G135" s="21"/>
      <c r="H135" s="21"/>
      <c r="I135" s="20"/>
      <c r="J135" s="21"/>
    </row>
    <row r="136" spans="1:16" ht="21.95" customHeight="1" x14ac:dyDescent="0.2">
      <c r="A136" s="21"/>
      <c r="B136" s="217" t="s">
        <v>129</v>
      </c>
      <c r="C136" s="206">
        <f>H89</f>
        <v>508</v>
      </c>
      <c r="D136" s="21"/>
      <c r="E136" s="21"/>
      <c r="F136" s="21"/>
      <c r="G136" s="21"/>
      <c r="H136" s="21"/>
      <c r="I136" s="20"/>
      <c r="J136" s="21"/>
    </row>
    <row r="137" spans="1:16" ht="21.95" customHeight="1" x14ac:dyDescent="0.2">
      <c r="A137" s="21"/>
      <c r="B137" s="217" t="s">
        <v>136</v>
      </c>
      <c r="C137" s="206">
        <f>H97</f>
        <v>200</v>
      </c>
      <c r="D137" s="21"/>
      <c r="E137" s="21"/>
      <c r="F137" s="21"/>
      <c r="G137" s="183"/>
      <c r="H137" s="183"/>
      <c r="I137" s="18"/>
      <c r="J137" s="63"/>
      <c r="K137" s="184"/>
      <c r="L137" s="181"/>
      <c r="M137" s="181"/>
      <c r="N137" s="181"/>
      <c r="O137" s="181"/>
      <c r="P137" s="178"/>
    </row>
    <row r="138" spans="1:16" ht="21.95" customHeight="1" x14ac:dyDescent="0.2">
      <c r="A138" s="21"/>
      <c r="B138" s="217" t="s">
        <v>140</v>
      </c>
      <c r="C138" s="206">
        <f>H110</f>
        <v>500</v>
      </c>
      <c r="D138" s="21"/>
      <c r="E138" s="21"/>
      <c r="F138" s="21"/>
      <c r="G138" s="61"/>
      <c r="H138" s="61"/>
      <c r="I138" s="42"/>
      <c r="J138" s="31"/>
      <c r="K138" s="185"/>
      <c r="L138" s="186"/>
      <c r="M138" s="187"/>
      <c r="N138" s="187"/>
      <c r="O138" s="181"/>
      <c r="P138" s="178"/>
    </row>
    <row r="139" spans="1:16" ht="21.95" customHeight="1" thickBot="1" x14ac:dyDescent="0.25">
      <c r="A139" s="21"/>
      <c r="B139" s="218" t="s">
        <v>149</v>
      </c>
      <c r="C139" s="219">
        <f>H119</f>
        <v>250</v>
      </c>
      <c r="D139" s="21"/>
      <c r="E139" s="21"/>
      <c r="F139" s="21"/>
      <c r="G139" s="61"/>
      <c r="H139" s="61"/>
      <c r="I139" s="42"/>
      <c r="J139" s="31"/>
      <c r="K139" s="185"/>
      <c r="L139" s="187"/>
      <c r="M139" s="187"/>
      <c r="N139" s="187"/>
      <c r="O139" s="181"/>
      <c r="P139" s="178"/>
    </row>
    <row r="140" spans="1:16" s="21" customFormat="1" ht="21.95" customHeight="1" x14ac:dyDescent="0.2">
      <c r="B140" s="87"/>
      <c r="D140" s="141"/>
      <c r="G140" s="62"/>
      <c r="H140" s="63"/>
      <c r="I140" s="18"/>
      <c r="J140" s="63"/>
      <c r="K140" s="184"/>
      <c r="L140" s="63"/>
      <c r="M140" s="63"/>
      <c r="N140" s="63"/>
      <c r="O140" s="63"/>
      <c r="P140" s="61"/>
    </row>
    <row r="141" spans="1:16" s="21" customFormat="1" ht="21.95" customHeight="1" x14ac:dyDescent="0.2">
      <c r="B141" s="87"/>
      <c r="C141" s="88"/>
      <c r="D141" s="141"/>
      <c r="I141" s="20"/>
      <c r="K141" s="22"/>
    </row>
    <row r="142" spans="1:16" s="21" customFormat="1" ht="21.95" customHeight="1" x14ac:dyDescent="0.2">
      <c r="A142" s="188"/>
      <c r="B142" s="189"/>
      <c r="C142" s="188"/>
      <c r="D142" s="190"/>
      <c r="I142" s="20"/>
      <c r="K142" s="22"/>
    </row>
    <row r="143" spans="1:16" ht="21.95" hidden="1" customHeight="1" x14ac:dyDescent="0.2">
      <c r="A143" s="191"/>
      <c r="B143" s="192"/>
      <c r="C143" s="191"/>
      <c r="D143" s="193"/>
      <c r="J143" s="21"/>
    </row>
    <row r="144" spans="1:16" ht="21.95" hidden="1" customHeight="1" x14ac:dyDescent="0.2">
      <c r="A144" s="191"/>
      <c r="B144" s="192"/>
      <c r="C144" s="191"/>
      <c r="D144" s="193"/>
    </row>
    <row r="145" spans="1:6" ht="21.95" hidden="1" customHeight="1" x14ac:dyDescent="0.2">
      <c r="A145" s="191"/>
      <c r="B145" s="192"/>
      <c r="C145" s="191"/>
      <c r="D145" s="193"/>
    </row>
    <row r="146" spans="1:6" ht="21.95" hidden="1" customHeight="1" x14ac:dyDescent="0.2">
      <c r="A146" s="191"/>
      <c r="B146" s="192"/>
      <c r="C146" s="191"/>
      <c r="D146" s="193"/>
    </row>
    <row r="147" spans="1:6" ht="21.95" hidden="1" customHeight="1" x14ac:dyDescent="0.2">
      <c r="A147" s="191"/>
      <c r="B147" s="192"/>
      <c r="C147" s="191"/>
      <c r="D147" s="195"/>
      <c r="E147" s="196"/>
      <c r="F147" s="196"/>
    </row>
    <row r="148" spans="1:6" hidden="1" x14ac:dyDescent="0.2">
      <c r="A148" s="191"/>
      <c r="B148" s="192"/>
      <c r="C148" s="191"/>
      <c r="D148" s="191"/>
    </row>
    <row r="149" spans="1:6" hidden="1" x14ac:dyDescent="0.2">
      <c r="A149" s="191"/>
      <c r="B149" s="192"/>
      <c r="C149" s="191"/>
      <c r="D149" s="191"/>
    </row>
    <row r="150" spans="1:6" hidden="1" x14ac:dyDescent="0.2">
      <c r="A150" s="191"/>
      <c r="B150" s="192"/>
      <c r="C150" s="197"/>
      <c r="D150" s="191"/>
    </row>
    <row r="151" spans="1:6" hidden="1" x14ac:dyDescent="0.2">
      <c r="A151" s="191"/>
      <c r="B151" s="192"/>
      <c r="C151" s="191"/>
      <c r="D151" s="191"/>
    </row>
    <row r="152" spans="1:6" hidden="1" x14ac:dyDescent="0.2">
      <c r="A152" s="191"/>
      <c r="B152" s="192"/>
      <c r="C152" s="191"/>
      <c r="D152" s="191"/>
    </row>
    <row r="153" spans="1:6" hidden="1" x14ac:dyDescent="0.2">
      <c r="A153" s="191"/>
      <c r="B153" s="192"/>
      <c r="C153" s="191"/>
      <c r="D153" s="191"/>
    </row>
    <row r="154" spans="1:6" hidden="1" x14ac:dyDescent="0.2">
      <c r="A154" s="191"/>
      <c r="B154" s="192"/>
      <c r="C154" s="191"/>
      <c r="D154" s="191"/>
    </row>
    <row r="155" spans="1:6" hidden="1" x14ac:dyDescent="0.2">
      <c r="A155" s="191"/>
      <c r="B155" s="192"/>
      <c r="C155" s="191"/>
      <c r="D155" s="191"/>
    </row>
    <row r="156" spans="1:6" hidden="1" x14ac:dyDescent="0.2">
      <c r="A156" s="191"/>
      <c r="B156" s="192"/>
      <c r="C156" s="191"/>
      <c r="D156" s="191"/>
    </row>
    <row r="157" spans="1:6" hidden="1" x14ac:dyDescent="0.2"/>
    <row r="158" spans="1:6" hidden="1" x14ac:dyDescent="0.2"/>
    <row r="159" spans="1:6" hidden="1" x14ac:dyDescent="0.2"/>
    <row r="160" spans="1:6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t="24" customHeight="1" x14ac:dyDescent="0.2"/>
    <row r="167" ht="24" customHeight="1" x14ac:dyDescent="0.2"/>
  </sheetData>
  <mergeCells count="1">
    <mergeCell ref="C2:J2"/>
  </mergeCells>
  <conditionalFormatting sqref="C125">
    <cfRule type="cellIs" dxfId="15" priority="3" operator="lessThanOrEqual">
      <formula>0</formula>
    </cfRule>
    <cfRule type="cellIs" dxfId="14" priority="4" operator="greaterThan">
      <formula>0</formula>
    </cfRule>
  </conditionalFormatting>
  <conditionalFormatting sqref="C126">
    <cfRule type="cellIs" dxfId="13" priority="1" operator="lessThanOrEqual">
      <formula>0</formula>
    </cfRule>
    <cfRule type="cellIs" dxfId="12" priority="2" operator="greaterThan">
      <formula>0</formula>
    </cfRule>
  </conditionalFormatting>
  <printOptions horizontalCentered="1"/>
  <pageMargins left="0.2" right="0.2" top="0.24" bottom="0.28999999999999998" header="0.17" footer="0.21"/>
  <pageSetup scale="75" orientation="landscape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55D05-E474-48DB-8329-0A358C372757}">
  <sheetPr codeName="Plan10">
    <tabColor theme="6" tint="0.79998168889431442"/>
    <outlinePr applyStyles="1" summaryBelow="0"/>
  </sheetPr>
  <dimension ref="A1:AC167"/>
  <sheetViews>
    <sheetView showGridLines="0" zoomScale="60" zoomScaleNormal="60" workbookViewId="0">
      <pane xSplit="2" ySplit="2" topLeftCell="C117" activePane="bottomRight" state="frozen"/>
      <selection pane="topRight" activeCell="C1" sqref="C1"/>
      <selection pane="bottomLeft" activeCell="A4" sqref="A4"/>
      <selection pane="bottomRight" activeCell="C4" sqref="A4:XFD4"/>
    </sheetView>
  </sheetViews>
  <sheetFormatPr defaultColWidth="0" defaultRowHeight="24" customHeight="1" zeroHeight="1" x14ac:dyDescent="0.2"/>
  <cols>
    <col min="1" max="1" width="6.85546875" style="24" customWidth="1"/>
    <col min="2" max="2" width="67.5703125" style="182" bestFit="1" customWidth="1"/>
    <col min="3" max="3" width="34.7109375" style="24" customWidth="1"/>
    <col min="4" max="4" width="38.85546875" style="24" bestFit="1" customWidth="1"/>
    <col min="5" max="6" width="31.5703125" style="24" customWidth="1"/>
    <col min="7" max="7" width="61" style="24" bestFit="1" customWidth="1"/>
    <col min="8" max="8" width="24.42578125" style="24" bestFit="1" customWidth="1"/>
    <col min="9" max="9" width="20.85546875" style="194" bestFit="1" customWidth="1"/>
    <col min="10" max="10" width="5.42578125" style="24" customWidth="1"/>
    <col min="11" max="11" width="41.5703125" style="22" customWidth="1"/>
    <col min="12" max="29" width="0" style="24" hidden="1"/>
    <col min="30" max="16383" width="11.42578125" style="24" hidden="1"/>
    <col min="16384" max="16384" width="11.42578125" style="24" hidden="1" customWidth="1"/>
  </cols>
  <sheetData>
    <row r="1" spans="1:25" s="7" customFormat="1" ht="14.25" customHeight="1" thickBot="1" x14ac:dyDescent="0.25">
      <c r="A1" s="2"/>
      <c r="B1" s="3"/>
      <c r="C1" s="4"/>
      <c r="D1" s="4"/>
      <c r="E1" s="4"/>
      <c r="F1" s="4"/>
      <c r="G1" s="4"/>
      <c r="H1" s="4"/>
      <c r="I1" s="5"/>
      <c r="J1" s="6"/>
      <c r="K1" s="6"/>
    </row>
    <row r="2" spans="1:25" s="7" customFormat="1" ht="45.75" customHeight="1" thickBot="1" x14ac:dyDescent="0.25">
      <c r="A2" s="239"/>
      <c r="B2" s="240" t="s">
        <v>116</v>
      </c>
      <c r="C2" s="286" t="s">
        <v>74</v>
      </c>
      <c r="D2" s="287"/>
      <c r="E2" s="287"/>
      <c r="F2" s="287"/>
      <c r="G2" s="287"/>
      <c r="H2" s="287"/>
      <c r="I2" s="287"/>
      <c r="J2" s="288"/>
      <c r="K2" s="6"/>
    </row>
    <row r="3" spans="1:25" s="7" customFormat="1" ht="15.75" customHeight="1" thickBot="1" x14ac:dyDescent="0.25">
      <c r="A3" s="8"/>
      <c r="B3" s="9"/>
      <c r="C3" s="10"/>
      <c r="D3" s="10"/>
      <c r="E3" s="10"/>
      <c r="F3" s="10"/>
      <c r="G3" s="10"/>
      <c r="H3" s="11"/>
      <c r="I3" s="12"/>
      <c r="J3" s="13"/>
      <c r="K3" s="6"/>
    </row>
    <row r="4" spans="1:25" s="23" customFormat="1" ht="28.5" thickBot="1" x14ac:dyDescent="0.25">
      <c r="A4" s="220"/>
      <c r="B4" s="221" t="s">
        <v>148</v>
      </c>
      <c r="C4" s="14" t="s">
        <v>65</v>
      </c>
      <c r="D4" s="15" t="s">
        <v>69</v>
      </c>
      <c r="E4" s="16" t="s">
        <v>61</v>
      </c>
      <c r="F4" s="17" t="s">
        <v>110</v>
      </c>
      <c r="G4" s="18"/>
      <c r="H4" s="19"/>
      <c r="I4" s="20"/>
      <c r="J4" s="21"/>
      <c r="K4" s="22"/>
      <c r="Q4" s="24"/>
      <c r="R4" s="24"/>
      <c r="S4" s="24"/>
      <c r="T4" s="24"/>
      <c r="U4" s="24"/>
      <c r="V4" s="24"/>
      <c r="W4" s="24"/>
      <c r="X4" s="24"/>
      <c r="Y4" s="24"/>
    </row>
    <row r="5" spans="1:25" ht="21.95" customHeight="1" x14ac:dyDescent="0.2">
      <c r="A5" s="25"/>
      <c r="B5" s="26" t="s">
        <v>31</v>
      </c>
      <c r="C5" s="27"/>
      <c r="D5" s="28">
        <v>8000</v>
      </c>
      <c r="E5" s="29">
        <f>IF(AND(C5="",D5=""),"",SUM(C5:D5))</f>
        <v>8000</v>
      </c>
      <c r="F5" s="30">
        <f>IFERROR(E5/E$11,"-")</f>
        <v>0.9060022650056625</v>
      </c>
      <c r="G5" s="31"/>
      <c r="H5" s="21"/>
      <c r="I5" s="20"/>
      <c r="J5" s="21"/>
    </row>
    <row r="6" spans="1:25" ht="21.95" customHeight="1" x14ac:dyDescent="0.2">
      <c r="A6" s="32"/>
      <c r="B6" s="33" t="s">
        <v>107</v>
      </c>
      <c r="C6" s="34"/>
      <c r="D6" s="35"/>
      <c r="E6" s="36" t="str">
        <f t="shared" ref="E6:E10" si="0">IF(AND(C6="",D6=""),"",SUM(C6:D6))</f>
        <v/>
      </c>
      <c r="F6" s="37" t="str">
        <f t="shared" ref="F6:F10" si="1">IFERROR(E6/E$11,"-")</f>
        <v>-</v>
      </c>
      <c r="G6" s="31"/>
      <c r="H6" s="21"/>
      <c r="I6" s="20"/>
      <c r="J6" s="21"/>
    </row>
    <row r="7" spans="1:25" ht="21.95" customHeight="1" x14ac:dyDescent="0.2">
      <c r="A7" s="38"/>
      <c r="B7" s="39" t="s">
        <v>1</v>
      </c>
      <c r="C7" s="40"/>
      <c r="D7" s="41"/>
      <c r="E7" s="29" t="str">
        <f t="shared" si="0"/>
        <v/>
      </c>
      <c r="F7" s="30" t="str">
        <f t="shared" si="1"/>
        <v>-</v>
      </c>
      <c r="G7" s="31"/>
      <c r="H7" s="21"/>
      <c r="I7" s="20"/>
      <c r="J7" s="21"/>
    </row>
    <row r="8" spans="1:25" ht="21.95" customHeight="1" x14ac:dyDescent="0.2">
      <c r="A8" s="32"/>
      <c r="B8" s="33" t="s">
        <v>147</v>
      </c>
      <c r="C8" s="34">
        <v>800</v>
      </c>
      <c r="D8" s="35">
        <v>30</v>
      </c>
      <c r="E8" s="36">
        <f t="shared" si="0"/>
        <v>830</v>
      </c>
      <c r="F8" s="37">
        <f t="shared" si="1"/>
        <v>9.3997734994337487E-2</v>
      </c>
      <c r="G8" s="31"/>
      <c r="H8" s="21"/>
      <c r="I8" s="20"/>
      <c r="J8" s="21"/>
    </row>
    <row r="9" spans="1:25" ht="21.95" customHeight="1" x14ac:dyDescent="0.2">
      <c r="A9" s="38"/>
      <c r="B9" s="39" t="s">
        <v>108</v>
      </c>
      <c r="C9" s="40"/>
      <c r="D9" s="41"/>
      <c r="E9" s="29" t="str">
        <f t="shared" si="0"/>
        <v/>
      </c>
      <c r="F9" s="30" t="str">
        <f t="shared" si="1"/>
        <v>-</v>
      </c>
      <c r="G9" s="42"/>
      <c r="H9" s="21"/>
      <c r="I9" s="20"/>
      <c r="J9" s="21"/>
    </row>
    <row r="10" spans="1:25" ht="72.75" thickBot="1" x14ac:dyDescent="0.25">
      <c r="A10" s="43"/>
      <c r="B10" s="44" t="s">
        <v>109</v>
      </c>
      <c r="C10" s="45"/>
      <c r="D10" s="46"/>
      <c r="E10" s="47" t="str">
        <f t="shared" si="0"/>
        <v/>
      </c>
      <c r="F10" s="48" t="str">
        <f t="shared" si="1"/>
        <v>-</v>
      </c>
      <c r="G10" s="31"/>
      <c r="H10" s="21"/>
      <c r="I10" s="20"/>
      <c r="J10" s="21"/>
    </row>
    <row r="11" spans="1:25" s="60" customFormat="1" ht="28.5" thickBot="1" x14ac:dyDescent="0.55000000000000004">
      <c r="A11" s="49"/>
      <c r="B11" s="50" t="s">
        <v>66</v>
      </c>
      <c r="C11" s="51">
        <f>SUM(C5:C10)</f>
        <v>800</v>
      </c>
      <c r="D11" s="52">
        <f>SUM(D5:D10)</f>
        <v>8030</v>
      </c>
      <c r="E11" s="53">
        <f>SUM(C11:D11)</f>
        <v>8830</v>
      </c>
      <c r="F11" s="54">
        <v>1</v>
      </c>
      <c r="G11" s="55"/>
      <c r="H11" s="56"/>
      <c r="I11" s="57"/>
      <c r="J11" s="58"/>
      <c r="K11" s="59"/>
    </row>
    <row r="12" spans="1:25" ht="33.75" customHeight="1" thickBot="1" x14ac:dyDescent="0.25">
      <c r="A12" s="61"/>
      <c r="B12" s="62"/>
      <c r="C12" s="63"/>
      <c r="D12" s="63"/>
      <c r="E12" s="63"/>
      <c r="F12" s="63"/>
      <c r="G12" s="63"/>
      <c r="H12" s="63"/>
      <c r="I12" s="20"/>
      <c r="J12" s="21"/>
    </row>
    <row r="13" spans="1:25" s="68" customFormat="1" ht="28.5" thickBot="1" x14ac:dyDescent="0.55000000000000004">
      <c r="A13" s="222"/>
      <c r="B13" s="223" t="s">
        <v>112</v>
      </c>
      <c r="C13" s="64" t="s">
        <v>65</v>
      </c>
      <c r="D13" s="64" t="s">
        <v>68</v>
      </c>
      <c r="E13" s="64" t="s">
        <v>113</v>
      </c>
      <c r="F13" s="64" t="s">
        <v>114</v>
      </c>
      <c r="G13" s="64" t="s">
        <v>111</v>
      </c>
      <c r="H13" s="64" t="s">
        <v>61</v>
      </c>
      <c r="I13" s="65" t="s">
        <v>110</v>
      </c>
      <c r="J13" s="66"/>
      <c r="K13" s="67"/>
    </row>
    <row r="14" spans="1:25" ht="21.95" customHeight="1" x14ac:dyDescent="0.2">
      <c r="A14" s="38"/>
      <c r="B14" s="39" t="s">
        <v>83</v>
      </c>
      <c r="C14" s="40"/>
      <c r="D14" s="40">
        <v>2000</v>
      </c>
      <c r="E14" s="40"/>
      <c r="F14" s="40"/>
      <c r="G14" s="40"/>
      <c r="H14" s="69">
        <f>SUM(C14:G14)</f>
        <v>2000</v>
      </c>
      <c r="I14" s="70">
        <f t="shared" ref="I14:I23" si="2">H14/H$24</f>
        <v>0.72727272727272729</v>
      </c>
      <c r="J14" s="21"/>
    </row>
    <row r="15" spans="1:25" ht="21.95" customHeight="1" x14ac:dyDescent="0.2">
      <c r="A15" s="71"/>
      <c r="B15" s="72" t="s">
        <v>132</v>
      </c>
      <c r="C15" s="73"/>
      <c r="D15" s="73"/>
      <c r="E15" s="73"/>
      <c r="F15" s="73"/>
      <c r="G15" s="73"/>
      <c r="H15" s="74"/>
      <c r="I15" s="75"/>
      <c r="J15" s="21"/>
    </row>
    <row r="16" spans="1:25" ht="21.95" customHeight="1" x14ac:dyDescent="0.2">
      <c r="A16" s="38"/>
      <c r="B16" s="39" t="s">
        <v>135</v>
      </c>
      <c r="C16" s="40"/>
      <c r="D16" s="40"/>
      <c r="E16" s="40"/>
      <c r="F16" s="40"/>
      <c r="G16" s="40"/>
      <c r="H16" s="69"/>
      <c r="I16" s="70"/>
      <c r="J16" s="21"/>
    </row>
    <row r="17" spans="1:25" ht="21.95" customHeight="1" x14ac:dyDescent="0.2">
      <c r="A17" s="71"/>
      <c r="B17" s="72" t="s">
        <v>53</v>
      </c>
      <c r="C17" s="73"/>
      <c r="D17" s="73"/>
      <c r="E17" s="73"/>
      <c r="F17" s="73"/>
      <c r="G17" s="73"/>
      <c r="H17" s="74">
        <f t="shared" ref="H17:H23" si="3">SUM(C17:G17)</f>
        <v>0</v>
      </c>
      <c r="I17" s="75">
        <f t="shared" si="2"/>
        <v>0</v>
      </c>
      <c r="J17" s="21"/>
    </row>
    <row r="18" spans="1:25" ht="21.95" customHeight="1" x14ac:dyDescent="0.2">
      <c r="A18" s="38"/>
      <c r="B18" s="39" t="s">
        <v>82</v>
      </c>
      <c r="C18" s="40"/>
      <c r="D18" s="40"/>
      <c r="E18" s="40"/>
      <c r="F18" s="40"/>
      <c r="G18" s="40"/>
      <c r="H18" s="69">
        <f t="shared" si="3"/>
        <v>0</v>
      </c>
      <c r="I18" s="70">
        <f t="shared" si="2"/>
        <v>0</v>
      </c>
      <c r="J18" s="21"/>
    </row>
    <row r="19" spans="1:25" ht="21.95" customHeight="1" x14ac:dyDescent="0.2">
      <c r="A19" s="71"/>
      <c r="B19" s="72" t="s">
        <v>133</v>
      </c>
      <c r="C19" s="73"/>
      <c r="D19" s="73">
        <v>500</v>
      </c>
      <c r="E19" s="73"/>
      <c r="F19" s="73"/>
      <c r="G19" s="73"/>
      <c r="H19" s="74">
        <f t="shared" si="3"/>
        <v>500</v>
      </c>
      <c r="I19" s="75">
        <f>H19/H$24</f>
        <v>0.18181818181818182</v>
      </c>
      <c r="J19" s="21"/>
    </row>
    <row r="20" spans="1:25" ht="21.95" customHeight="1" x14ac:dyDescent="0.2">
      <c r="A20" s="38"/>
      <c r="B20" s="39" t="s">
        <v>54</v>
      </c>
      <c r="C20" s="40"/>
      <c r="D20" s="40"/>
      <c r="E20" s="40"/>
      <c r="F20" s="40"/>
      <c r="G20" s="40"/>
      <c r="H20" s="69">
        <f t="shared" si="3"/>
        <v>0</v>
      </c>
      <c r="I20" s="70">
        <f t="shared" si="2"/>
        <v>0</v>
      </c>
      <c r="J20" s="21"/>
    </row>
    <row r="21" spans="1:25" ht="21.95" customHeight="1" x14ac:dyDescent="0.2">
      <c r="A21" s="71"/>
      <c r="B21" s="72" t="s">
        <v>70</v>
      </c>
      <c r="C21" s="73">
        <v>20</v>
      </c>
      <c r="D21" s="73">
        <v>200</v>
      </c>
      <c r="E21" s="73"/>
      <c r="F21" s="73"/>
      <c r="G21" s="73"/>
      <c r="H21" s="74">
        <f t="shared" si="3"/>
        <v>220</v>
      </c>
      <c r="I21" s="75">
        <f t="shared" si="2"/>
        <v>0.08</v>
      </c>
      <c r="J21" s="21"/>
    </row>
    <row r="22" spans="1:25" ht="21.95" customHeight="1" x14ac:dyDescent="0.2">
      <c r="A22" s="38"/>
      <c r="B22" s="39" t="s">
        <v>134</v>
      </c>
      <c r="C22" s="40"/>
      <c r="D22" s="40">
        <v>30</v>
      </c>
      <c r="E22" s="40"/>
      <c r="F22" s="76"/>
      <c r="G22" s="40"/>
      <c r="H22" s="69">
        <f t="shared" si="3"/>
        <v>30</v>
      </c>
      <c r="I22" s="70">
        <f t="shared" si="2"/>
        <v>1.090909090909091E-2</v>
      </c>
      <c r="J22" s="21"/>
    </row>
    <row r="23" spans="1:25" ht="21.75" customHeight="1" thickBot="1" x14ac:dyDescent="0.25">
      <c r="A23" s="77"/>
      <c r="B23" s="78" t="s">
        <v>84</v>
      </c>
      <c r="C23" s="79"/>
      <c r="D23" s="79"/>
      <c r="E23" s="79"/>
      <c r="F23" s="79"/>
      <c r="G23" s="79"/>
      <c r="H23" s="80">
        <f t="shared" si="3"/>
        <v>0</v>
      </c>
      <c r="I23" s="81">
        <f t="shared" si="2"/>
        <v>0</v>
      </c>
      <c r="J23" s="21"/>
      <c r="L23" s="82"/>
    </row>
    <row r="24" spans="1:25" s="60" customFormat="1" ht="28.5" thickBot="1" x14ac:dyDescent="0.55000000000000004">
      <c r="A24" s="83"/>
      <c r="B24" s="84" t="s">
        <v>61</v>
      </c>
      <c r="C24" s="51">
        <f>SUM(C14:C23)</f>
        <v>20</v>
      </c>
      <c r="D24" s="51">
        <f>SUM(D14:D23)</f>
        <v>2730</v>
      </c>
      <c r="E24" s="51">
        <f>SUM(E14:E23)</f>
        <v>0</v>
      </c>
      <c r="F24" s="51">
        <f>SUM(F14:F23)</f>
        <v>0</v>
      </c>
      <c r="G24" s="51">
        <f>SUM(G14:G23)</f>
        <v>0</v>
      </c>
      <c r="H24" s="85">
        <f>SUM(C24:G24)</f>
        <v>2750</v>
      </c>
      <c r="I24" s="86">
        <f>H24/H$24</f>
        <v>1</v>
      </c>
      <c r="J24" s="58"/>
      <c r="K24" s="59"/>
    </row>
    <row r="25" spans="1:25" s="21" customFormat="1" ht="21.95" customHeight="1" thickBot="1" x14ac:dyDescent="0.25">
      <c r="B25" s="87"/>
      <c r="F25" s="88"/>
      <c r="I25" s="89"/>
      <c r="K25" s="22"/>
    </row>
    <row r="26" spans="1:25" s="68" customFormat="1" ht="28.5" thickBot="1" x14ac:dyDescent="0.55000000000000004">
      <c r="A26" s="224"/>
      <c r="B26" s="225" t="s">
        <v>115</v>
      </c>
      <c r="C26" s="90" t="s">
        <v>65</v>
      </c>
      <c r="D26" s="90" t="s">
        <v>68</v>
      </c>
      <c r="E26" s="90" t="s">
        <v>113</v>
      </c>
      <c r="F26" s="90" t="s">
        <v>114</v>
      </c>
      <c r="G26" s="90" t="s">
        <v>111</v>
      </c>
      <c r="H26" s="90" t="s">
        <v>61</v>
      </c>
      <c r="I26" s="91" t="s">
        <v>110</v>
      </c>
      <c r="J26" s="66"/>
      <c r="K26" s="67"/>
    </row>
    <row r="27" spans="1:25" ht="21.95" customHeight="1" x14ac:dyDescent="0.2">
      <c r="A27" s="92"/>
      <c r="B27" s="93" t="s">
        <v>4</v>
      </c>
      <c r="C27" s="94"/>
      <c r="D27" s="94">
        <v>500</v>
      </c>
      <c r="E27" s="94"/>
      <c r="F27" s="94"/>
      <c r="G27" s="94"/>
      <c r="H27" s="69">
        <f>SUM(C27:G27)</f>
        <v>500</v>
      </c>
      <c r="I27" s="70">
        <f t="shared" ref="I27:I40" si="4">H27/H$40</f>
        <v>0.17271157167530224</v>
      </c>
      <c r="J27" s="21"/>
    </row>
    <row r="28" spans="1:25" ht="21.95" customHeight="1" x14ac:dyDescent="0.2">
      <c r="A28" s="95"/>
      <c r="B28" s="96" t="s">
        <v>5</v>
      </c>
      <c r="C28" s="97"/>
      <c r="D28" s="98">
        <v>250</v>
      </c>
      <c r="E28" s="98"/>
      <c r="F28" s="98"/>
      <c r="G28" s="98"/>
      <c r="H28" s="74">
        <f t="shared" ref="H28:H39" si="5">SUM(C28:G28)</f>
        <v>250</v>
      </c>
      <c r="I28" s="75">
        <f t="shared" si="4"/>
        <v>8.6355785837651119E-2</v>
      </c>
      <c r="J28" s="21"/>
    </row>
    <row r="29" spans="1:25" ht="21.95" customHeight="1" x14ac:dyDescent="0.2">
      <c r="A29" s="99"/>
      <c r="B29" s="39" t="s">
        <v>41</v>
      </c>
      <c r="C29" s="40"/>
      <c r="D29" s="40">
        <v>280</v>
      </c>
      <c r="E29" s="40"/>
      <c r="F29" s="40"/>
      <c r="G29" s="40"/>
      <c r="H29" s="69">
        <f t="shared" si="5"/>
        <v>280</v>
      </c>
      <c r="I29" s="70">
        <f t="shared" si="4"/>
        <v>9.6718480138169263E-2</v>
      </c>
      <c r="J29" s="21"/>
    </row>
    <row r="30" spans="1:25" ht="21.95" customHeight="1" x14ac:dyDescent="0.2">
      <c r="A30" s="95"/>
      <c r="B30" s="96" t="s">
        <v>6</v>
      </c>
      <c r="C30" s="98"/>
      <c r="D30" s="98">
        <v>120</v>
      </c>
      <c r="E30" s="98"/>
      <c r="F30" s="98"/>
      <c r="G30" s="98"/>
      <c r="H30" s="74">
        <f t="shared" si="5"/>
        <v>120</v>
      </c>
      <c r="I30" s="75">
        <f t="shared" si="4"/>
        <v>4.145077720207254E-2</v>
      </c>
      <c r="J30" s="21"/>
    </row>
    <row r="31" spans="1:25" s="23" customFormat="1" ht="21.95" customHeight="1" x14ac:dyDescent="0.2">
      <c r="A31" s="99"/>
      <c r="B31" s="39" t="s">
        <v>37</v>
      </c>
      <c r="C31" s="40"/>
      <c r="D31" s="40">
        <v>30</v>
      </c>
      <c r="E31" s="40"/>
      <c r="F31" s="40"/>
      <c r="G31" s="40"/>
      <c r="H31" s="69">
        <f t="shared" si="5"/>
        <v>30</v>
      </c>
      <c r="I31" s="70">
        <f t="shared" si="4"/>
        <v>1.0362694300518135E-2</v>
      </c>
      <c r="J31" s="21"/>
      <c r="K31" s="22"/>
      <c r="L31" s="24"/>
      <c r="M31" s="24"/>
      <c r="V31" s="24"/>
      <c r="W31" s="24"/>
      <c r="X31" s="24"/>
      <c r="Y31" s="24"/>
    </row>
    <row r="32" spans="1:25" ht="21.95" customHeight="1" x14ac:dyDescent="0.2">
      <c r="A32" s="95"/>
      <c r="B32" s="96" t="s">
        <v>117</v>
      </c>
      <c r="C32" s="98"/>
      <c r="D32" s="98">
        <v>150</v>
      </c>
      <c r="E32" s="98" t="s">
        <v>39</v>
      </c>
      <c r="F32" s="98"/>
      <c r="G32" s="98"/>
      <c r="H32" s="74">
        <f t="shared" si="5"/>
        <v>150</v>
      </c>
      <c r="I32" s="75">
        <f t="shared" si="4"/>
        <v>5.181347150259067E-2</v>
      </c>
      <c r="J32" s="21"/>
    </row>
    <row r="33" spans="1:11" ht="21.95" customHeight="1" x14ac:dyDescent="0.2">
      <c r="A33" s="99"/>
      <c r="B33" s="39" t="s">
        <v>38</v>
      </c>
      <c r="C33" s="40"/>
      <c r="D33" s="40">
        <v>30</v>
      </c>
      <c r="E33" s="40"/>
      <c r="F33" s="40"/>
      <c r="G33" s="40"/>
      <c r="H33" s="69">
        <f t="shared" si="5"/>
        <v>30</v>
      </c>
      <c r="I33" s="70">
        <f t="shared" si="4"/>
        <v>1.0362694300518135E-2</v>
      </c>
      <c r="J33" s="21"/>
    </row>
    <row r="34" spans="1:11" ht="21.95" customHeight="1" x14ac:dyDescent="0.2">
      <c r="A34" s="95"/>
      <c r="B34" s="96" t="s">
        <v>118</v>
      </c>
      <c r="C34" s="98"/>
      <c r="D34" s="98"/>
      <c r="E34" s="98">
        <v>15</v>
      </c>
      <c r="F34" s="98"/>
      <c r="G34" s="98"/>
      <c r="H34" s="74">
        <f t="shared" si="5"/>
        <v>15</v>
      </c>
      <c r="I34" s="75">
        <f t="shared" si="4"/>
        <v>5.1813471502590676E-3</v>
      </c>
      <c r="J34" s="21"/>
    </row>
    <row r="35" spans="1:11" ht="21.95" customHeight="1" x14ac:dyDescent="0.2">
      <c r="A35" s="99"/>
      <c r="B35" s="39" t="s">
        <v>42</v>
      </c>
      <c r="C35" s="40">
        <v>300</v>
      </c>
      <c r="D35" s="40"/>
      <c r="E35" s="40">
        <v>600</v>
      </c>
      <c r="F35" s="40"/>
      <c r="G35" s="40"/>
      <c r="H35" s="69">
        <f t="shared" si="5"/>
        <v>900</v>
      </c>
      <c r="I35" s="70">
        <f t="shared" si="4"/>
        <v>0.31088082901554404</v>
      </c>
      <c r="J35" s="21"/>
    </row>
    <row r="36" spans="1:11" ht="21.95" customHeight="1" x14ac:dyDescent="0.2">
      <c r="A36" s="95"/>
      <c r="B36" s="96" t="s">
        <v>40</v>
      </c>
      <c r="C36" s="98">
        <v>320</v>
      </c>
      <c r="D36" s="98"/>
      <c r="E36" s="98"/>
      <c r="F36" s="98"/>
      <c r="G36" s="98"/>
      <c r="H36" s="74">
        <f t="shared" si="5"/>
        <v>320</v>
      </c>
      <c r="I36" s="75">
        <f t="shared" si="4"/>
        <v>0.11053540587219343</v>
      </c>
      <c r="J36" s="21"/>
    </row>
    <row r="37" spans="1:11" ht="21.95" customHeight="1" x14ac:dyDescent="0.2">
      <c r="A37" s="99"/>
      <c r="B37" s="39" t="s">
        <v>7</v>
      </c>
      <c r="C37" s="40"/>
      <c r="D37" s="40"/>
      <c r="E37" s="40"/>
      <c r="F37" s="40"/>
      <c r="G37" s="40"/>
      <c r="H37" s="69">
        <f t="shared" si="5"/>
        <v>0</v>
      </c>
      <c r="I37" s="70">
        <f t="shared" si="4"/>
        <v>0</v>
      </c>
      <c r="J37" s="21"/>
    </row>
    <row r="38" spans="1:11" ht="21.95" customHeight="1" x14ac:dyDescent="0.2">
      <c r="A38" s="95"/>
      <c r="B38" s="96" t="s">
        <v>119</v>
      </c>
      <c r="C38" s="98"/>
      <c r="D38" s="98">
        <v>20</v>
      </c>
      <c r="E38" s="98"/>
      <c r="F38" s="98"/>
      <c r="G38" s="98"/>
      <c r="H38" s="74">
        <f t="shared" si="5"/>
        <v>20</v>
      </c>
      <c r="I38" s="75">
        <f t="shared" si="4"/>
        <v>6.9084628670120895E-3</v>
      </c>
      <c r="J38" s="21"/>
    </row>
    <row r="39" spans="1:11" ht="48.75" thickBot="1" x14ac:dyDescent="0.25">
      <c r="A39" s="99"/>
      <c r="B39" s="39" t="s">
        <v>120</v>
      </c>
      <c r="C39" s="40"/>
      <c r="D39" s="40"/>
      <c r="E39" s="40"/>
      <c r="F39" s="40">
        <v>180</v>
      </c>
      <c r="G39" s="40">
        <v>100</v>
      </c>
      <c r="H39" s="69">
        <f t="shared" si="5"/>
        <v>280</v>
      </c>
      <c r="I39" s="70">
        <f t="shared" si="4"/>
        <v>9.6718480138169263E-2</v>
      </c>
      <c r="J39" s="21"/>
    </row>
    <row r="40" spans="1:11" s="103" customFormat="1" ht="28.5" thickBot="1" x14ac:dyDescent="0.55000000000000004">
      <c r="A40" s="83"/>
      <c r="B40" s="84" t="s">
        <v>61</v>
      </c>
      <c r="C40" s="51">
        <f>SUM(C27:C39)</f>
        <v>620</v>
      </c>
      <c r="D40" s="51">
        <f>SUM(D27:D39)</f>
        <v>1380</v>
      </c>
      <c r="E40" s="51">
        <f>SUM(E27:E39)</f>
        <v>615</v>
      </c>
      <c r="F40" s="51">
        <f>SUM(F27:F39)</f>
        <v>180</v>
      </c>
      <c r="G40" s="51">
        <f>SUM(G27:G39)</f>
        <v>100</v>
      </c>
      <c r="H40" s="100">
        <f>SUM(C40:G40)</f>
        <v>2895</v>
      </c>
      <c r="I40" s="86">
        <f t="shared" si="4"/>
        <v>1</v>
      </c>
      <c r="J40" s="101"/>
      <c r="K40" s="102"/>
    </row>
    <row r="41" spans="1:11" s="21" customFormat="1" ht="21.75" customHeight="1" thickBot="1" x14ac:dyDescent="0.25">
      <c r="B41" s="87"/>
      <c r="I41" s="89"/>
      <c r="K41" s="22"/>
    </row>
    <row r="42" spans="1:11" s="68" customFormat="1" ht="28.5" thickBot="1" x14ac:dyDescent="0.55000000000000004">
      <c r="A42" s="226"/>
      <c r="B42" s="227" t="s">
        <v>121</v>
      </c>
      <c r="C42" s="104" t="s">
        <v>65</v>
      </c>
      <c r="D42" s="104" t="s">
        <v>68</v>
      </c>
      <c r="E42" s="104" t="s">
        <v>113</v>
      </c>
      <c r="F42" s="104" t="s">
        <v>114</v>
      </c>
      <c r="G42" s="104" t="s">
        <v>111</v>
      </c>
      <c r="H42" s="104" t="s">
        <v>61</v>
      </c>
      <c r="I42" s="105" t="s">
        <v>110</v>
      </c>
      <c r="J42" s="66"/>
      <c r="K42" s="67"/>
    </row>
    <row r="43" spans="1:11" ht="21.95" customHeight="1" x14ac:dyDescent="0.2">
      <c r="A43" s="106"/>
      <c r="B43" s="26" t="s">
        <v>122</v>
      </c>
      <c r="C43" s="27"/>
      <c r="D43" s="27">
        <v>300</v>
      </c>
      <c r="E43" s="27"/>
      <c r="F43" s="27"/>
      <c r="G43" s="27"/>
      <c r="H43" s="69">
        <f t="shared" ref="H43:H51" si="6">SUM(C43:G43)</f>
        <v>300</v>
      </c>
      <c r="I43" s="70">
        <f>H43/H$51</f>
        <v>0.5</v>
      </c>
      <c r="J43" s="21"/>
    </row>
    <row r="44" spans="1:11" ht="21.95" customHeight="1" x14ac:dyDescent="0.2">
      <c r="A44" s="107"/>
      <c r="B44" s="108" t="s">
        <v>123</v>
      </c>
      <c r="C44" s="109"/>
      <c r="D44" s="109"/>
      <c r="E44" s="109"/>
      <c r="F44" s="109"/>
      <c r="G44" s="109">
        <v>150</v>
      </c>
      <c r="H44" s="74">
        <f t="shared" si="6"/>
        <v>150</v>
      </c>
      <c r="I44" s="75">
        <f t="shared" ref="I44:I51" si="7">H44/H$51</f>
        <v>0.25</v>
      </c>
      <c r="J44" s="21"/>
    </row>
    <row r="45" spans="1:11" ht="21.95" customHeight="1" x14ac:dyDescent="0.2">
      <c r="A45" s="106"/>
      <c r="B45" s="26" t="s">
        <v>44</v>
      </c>
      <c r="C45" s="27"/>
      <c r="D45" s="27"/>
      <c r="E45" s="27"/>
      <c r="F45" s="27"/>
      <c r="G45" s="27"/>
      <c r="H45" s="69">
        <f t="shared" si="6"/>
        <v>0</v>
      </c>
      <c r="I45" s="70">
        <f t="shared" si="7"/>
        <v>0</v>
      </c>
      <c r="J45" s="21"/>
    </row>
    <row r="46" spans="1:11" ht="21.95" customHeight="1" x14ac:dyDescent="0.2">
      <c r="A46" s="107"/>
      <c r="B46" s="108" t="s">
        <v>9</v>
      </c>
      <c r="C46" s="109"/>
      <c r="D46" s="109"/>
      <c r="E46" s="109"/>
      <c r="F46" s="109"/>
      <c r="G46" s="109"/>
      <c r="H46" s="74">
        <f t="shared" si="6"/>
        <v>0</v>
      </c>
      <c r="I46" s="75">
        <f t="shared" si="7"/>
        <v>0</v>
      </c>
      <c r="J46" s="21"/>
    </row>
    <row r="47" spans="1:11" ht="21.95" customHeight="1" x14ac:dyDescent="0.2">
      <c r="A47" s="106"/>
      <c r="B47" s="26" t="s">
        <v>10</v>
      </c>
      <c r="C47" s="27">
        <v>10</v>
      </c>
      <c r="D47" s="27"/>
      <c r="E47" s="27">
        <v>60</v>
      </c>
      <c r="F47" s="27"/>
      <c r="G47" s="27"/>
      <c r="H47" s="69">
        <f t="shared" si="6"/>
        <v>70</v>
      </c>
      <c r="I47" s="70">
        <f t="shared" si="7"/>
        <v>0.11666666666666667</v>
      </c>
      <c r="J47" s="21"/>
    </row>
    <row r="48" spans="1:11" ht="21.75" customHeight="1" x14ac:dyDescent="0.2">
      <c r="A48" s="107"/>
      <c r="B48" s="108" t="s">
        <v>43</v>
      </c>
      <c r="C48" s="109"/>
      <c r="D48" s="109"/>
      <c r="E48" s="109"/>
      <c r="F48" s="109"/>
      <c r="G48" s="109"/>
      <c r="H48" s="74">
        <f t="shared" si="6"/>
        <v>0</v>
      </c>
      <c r="I48" s="75">
        <f t="shared" si="7"/>
        <v>0</v>
      </c>
      <c r="J48" s="21"/>
    </row>
    <row r="49" spans="1:25" ht="21.95" customHeight="1" x14ac:dyDescent="0.2">
      <c r="A49" s="106"/>
      <c r="B49" s="26" t="s">
        <v>124</v>
      </c>
      <c r="C49" s="27"/>
      <c r="D49" s="27"/>
      <c r="E49" s="27"/>
      <c r="F49" s="27"/>
      <c r="G49" s="27"/>
      <c r="H49" s="69">
        <f t="shared" si="6"/>
        <v>0</v>
      </c>
      <c r="I49" s="70">
        <f t="shared" si="7"/>
        <v>0</v>
      </c>
      <c r="J49" s="21"/>
    </row>
    <row r="50" spans="1:25" ht="21.95" customHeight="1" thickBot="1" x14ac:dyDescent="0.25">
      <c r="A50" s="107"/>
      <c r="B50" s="108" t="s">
        <v>125</v>
      </c>
      <c r="C50" s="109">
        <v>0</v>
      </c>
      <c r="D50" s="109"/>
      <c r="E50" s="109"/>
      <c r="F50" s="109">
        <v>80</v>
      </c>
      <c r="G50" s="109"/>
      <c r="H50" s="74">
        <f t="shared" si="6"/>
        <v>80</v>
      </c>
      <c r="I50" s="75">
        <f t="shared" si="7"/>
        <v>0.13333333333333333</v>
      </c>
      <c r="J50" s="21"/>
    </row>
    <row r="51" spans="1:25" s="103" customFormat="1" ht="28.5" thickBot="1" x14ac:dyDescent="0.55000000000000004">
      <c r="A51" s="83"/>
      <c r="B51" s="84" t="s">
        <v>61</v>
      </c>
      <c r="C51" s="51">
        <f>SUM(C43:C50)</f>
        <v>10</v>
      </c>
      <c r="D51" s="51">
        <f>SUM(D43:D50)</f>
        <v>300</v>
      </c>
      <c r="E51" s="51">
        <f>SUM(E43:E50)</f>
        <v>60</v>
      </c>
      <c r="F51" s="51">
        <f>SUM(F43:F50)</f>
        <v>80</v>
      </c>
      <c r="G51" s="51">
        <f>SUM(G43:G50)</f>
        <v>150</v>
      </c>
      <c r="H51" s="100">
        <f t="shared" si="6"/>
        <v>600</v>
      </c>
      <c r="I51" s="86">
        <f t="shared" si="7"/>
        <v>1</v>
      </c>
      <c r="J51" s="101"/>
      <c r="K51" s="102"/>
    </row>
    <row r="52" spans="1:25" s="21" customFormat="1" ht="21.95" customHeight="1" thickBot="1" x14ac:dyDescent="0.25">
      <c r="B52" s="87"/>
      <c r="E52" s="88"/>
      <c r="I52" s="110"/>
      <c r="K52" s="22"/>
    </row>
    <row r="53" spans="1:25" s="68" customFormat="1" ht="28.5" thickBot="1" x14ac:dyDescent="0.55000000000000004">
      <c r="A53" s="228"/>
      <c r="B53" s="229" t="s">
        <v>57</v>
      </c>
      <c r="C53" s="111" t="s">
        <v>65</v>
      </c>
      <c r="D53" s="111" t="s">
        <v>68</v>
      </c>
      <c r="E53" s="111" t="s">
        <v>113</v>
      </c>
      <c r="F53" s="111" t="s">
        <v>114</v>
      </c>
      <c r="G53" s="111" t="s">
        <v>111</v>
      </c>
      <c r="H53" s="111" t="s">
        <v>61</v>
      </c>
      <c r="I53" s="112" t="s">
        <v>110</v>
      </c>
      <c r="J53" s="66"/>
      <c r="K53" s="67"/>
    </row>
    <row r="54" spans="1:25" ht="21.95" customHeight="1" x14ac:dyDescent="0.2">
      <c r="A54" s="113"/>
      <c r="B54" s="93" t="s">
        <v>45</v>
      </c>
      <c r="C54" s="94">
        <v>20</v>
      </c>
      <c r="D54" s="94"/>
      <c r="E54" s="94"/>
      <c r="F54" s="94"/>
      <c r="G54" s="94"/>
      <c r="H54" s="69">
        <f>SUM(C54:G$54)</f>
        <v>20</v>
      </c>
      <c r="I54" s="70">
        <f>H54/H$66</f>
        <v>3.6036036036036036E-2</v>
      </c>
      <c r="J54" s="21"/>
    </row>
    <row r="55" spans="1:25" ht="21.95" customHeight="1" x14ac:dyDescent="0.2">
      <c r="A55" s="114"/>
      <c r="B55" s="115" t="s">
        <v>46</v>
      </c>
      <c r="C55" s="116"/>
      <c r="D55" s="116"/>
      <c r="E55" s="116">
        <v>50</v>
      </c>
      <c r="F55" s="116"/>
      <c r="G55" s="116"/>
      <c r="H55" s="74">
        <f t="shared" ref="H55:H66" si="8">SUM(C55:G55)</f>
        <v>50</v>
      </c>
      <c r="I55" s="75">
        <f t="shared" ref="I55:I66" si="9">H55/H$66</f>
        <v>9.0090090090090086E-2</v>
      </c>
      <c r="J55" s="21"/>
    </row>
    <row r="56" spans="1:25" ht="21.95" customHeight="1" x14ac:dyDescent="0.2">
      <c r="A56" s="117"/>
      <c r="B56" s="39" t="s">
        <v>11</v>
      </c>
      <c r="C56" s="40"/>
      <c r="D56" s="40"/>
      <c r="E56" s="40"/>
      <c r="F56" s="40"/>
      <c r="G56" s="40"/>
      <c r="H56" s="69">
        <f t="shared" si="8"/>
        <v>0</v>
      </c>
      <c r="I56" s="70">
        <f t="shared" si="9"/>
        <v>0</v>
      </c>
      <c r="J56" s="21"/>
    </row>
    <row r="57" spans="1:25" s="23" customFormat="1" ht="21.95" customHeight="1" x14ac:dyDescent="0.2">
      <c r="A57" s="114"/>
      <c r="B57" s="115" t="s">
        <v>126</v>
      </c>
      <c r="C57" s="116"/>
      <c r="D57" s="116">
        <v>200</v>
      </c>
      <c r="E57" s="116"/>
      <c r="F57" s="116"/>
      <c r="G57" s="116"/>
      <c r="H57" s="74">
        <f t="shared" si="8"/>
        <v>200</v>
      </c>
      <c r="I57" s="75">
        <f t="shared" si="9"/>
        <v>0.36036036036036034</v>
      </c>
      <c r="J57" s="21"/>
      <c r="K57" s="22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25" ht="21.95" customHeight="1" x14ac:dyDescent="0.2">
      <c r="A58" s="117"/>
      <c r="B58" s="39" t="s">
        <v>12</v>
      </c>
      <c r="C58" s="40"/>
      <c r="D58" s="40"/>
      <c r="E58" s="40">
        <v>200</v>
      </c>
      <c r="F58" s="40"/>
      <c r="G58" s="40"/>
      <c r="H58" s="69">
        <f t="shared" si="8"/>
        <v>200</v>
      </c>
      <c r="I58" s="70">
        <f t="shared" si="9"/>
        <v>0.36036036036036034</v>
      </c>
      <c r="J58" s="21"/>
    </row>
    <row r="59" spans="1:25" ht="21.95" customHeight="1" x14ac:dyDescent="0.2">
      <c r="A59" s="114"/>
      <c r="B59" s="115" t="s">
        <v>13</v>
      </c>
      <c r="C59" s="116"/>
      <c r="D59" s="116"/>
      <c r="E59" s="116"/>
      <c r="F59" s="116">
        <v>15</v>
      </c>
      <c r="G59" s="116"/>
      <c r="H59" s="74">
        <f t="shared" si="8"/>
        <v>15</v>
      </c>
      <c r="I59" s="75">
        <f t="shared" si="9"/>
        <v>2.7027027027027029E-2</v>
      </c>
      <c r="J59" s="21"/>
    </row>
    <row r="60" spans="1:25" ht="21.95" customHeight="1" x14ac:dyDescent="0.2">
      <c r="A60" s="117"/>
      <c r="B60" s="39" t="s">
        <v>48</v>
      </c>
      <c r="C60" s="40"/>
      <c r="D60" s="40"/>
      <c r="E60" s="40"/>
      <c r="F60" s="40"/>
      <c r="G60" s="40"/>
      <c r="H60" s="69">
        <f t="shared" si="8"/>
        <v>0</v>
      </c>
      <c r="I60" s="70">
        <f t="shared" si="9"/>
        <v>0</v>
      </c>
      <c r="J60" s="21"/>
    </row>
    <row r="61" spans="1:25" ht="21.95" customHeight="1" x14ac:dyDescent="0.2">
      <c r="A61" s="114"/>
      <c r="B61" s="115" t="s">
        <v>15</v>
      </c>
      <c r="C61" s="116"/>
      <c r="D61" s="116"/>
      <c r="E61" s="116"/>
      <c r="F61" s="116"/>
      <c r="G61" s="116"/>
      <c r="H61" s="74">
        <f t="shared" si="8"/>
        <v>0</v>
      </c>
      <c r="I61" s="75">
        <f t="shared" si="9"/>
        <v>0</v>
      </c>
      <c r="J61" s="21"/>
    </row>
    <row r="62" spans="1:25" ht="21.95" customHeight="1" x14ac:dyDescent="0.2">
      <c r="A62" s="117"/>
      <c r="B62" s="39" t="s">
        <v>17</v>
      </c>
      <c r="C62" s="40"/>
      <c r="D62" s="40"/>
      <c r="E62" s="40"/>
      <c r="F62" s="40"/>
      <c r="G62" s="40"/>
      <c r="H62" s="69">
        <f t="shared" si="8"/>
        <v>0</v>
      </c>
      <c r="I62" s="70">
        <f t="shared" si="9"/>
        <v>0</v>
      </c>
      <c r="J62" s="21"/>
    </row>
    <row r="63" spans="1:25" ht="21.95" customHeight="1" x14ac:dyDescent="0.2">
      <c r="A63" s="114"/>
      <c r="B63" s="115" t="s">
        <v>49</v>
      </c>
      <c r="C63" s="116">
        <v>50</v>
      </c>
      <c r="D63" s="116"/>
      <c r="E63" s="116">
        <v>20</v>
      </c>
      <c r="F63" s="116"/>
      <c r="G63" s="116"/>
      <c r="H63" s="74">
        <f t="shared" si="8"/>
        <v>70</v>
      </c>
      <c r="I63" s="75">
        <f t="shared" si="9"/>
        <v>0.12612612612612611</v>
      </c>
      <c r="J63" s="21"/>
    </row>
    <row r="64" spans="1:25" ht="21.95" customHeight="1" x14ac:dyDescent="0.2">
      <c r="A64" s="117"/>
      <c r="B64" s="39" t="s">
        <v>47</v>
      </c>
      <c r="C64" s="40"/>
      <c r="D64" s="40"/>
      <c r="E64" s="40"/>
      <c r="F64" s="40"/>
      <c r="G64" s="40"/>
      <c r="H64" s="69">
        <f t="shared" si="8"/>
        <v>0</v>
      </c>
      <c r="I64" s="70">
        <f t="shared" si="9"/>
        <v>0</v>
      </c>
      <c r="J64" s="21"/>
    </row>
    <row r="65" spans="1:29" s="23" customFormat="1" ht="21.95" customHeight="1" thickBot="1" x14ac:dyDescent="0.25">
      <c r="A65" s="114"/>
      <c r="B65" s="115" t="s">
        <v>127</v>
      </c>
      <c r="C65" s="116"/>
      <c r="D65" s="116"/>
      <c r="E65" s="116"/>
      <c r="F65" s="116"/>
      <c r="G65" s="116"/>
      <c r="H65" s="74">
        <f t="shared" si="8"/>
        <v>0</v>
      </c>
      <c r="I65" s="75">
        <f t="shared" si="9"/>
        <v>0</v>
      </c>
      <c r="J65" s="21"/>
      <c r="K65" s="22"/>
      <c r="L65" s="24"/>
      <c r="M65" s="24"/>
      <c r="V65" s="24"/>
      <c r="W65" s="24"/>
      <c r="X65" s="24"/>
      <c r="Y65" s="24"/>
      <c r="Z65" s="24"/>
      <c r="AA65" s="24"/>
      <c r="AB65" s="24"/>
      <c r="AC65" s="24"/>
    </row>
    <row r="66" spans="1:29" s="103" customFormat="1" ht="28.5" thickBot="1" x14ac:dyDescent="0.55000000000000004">
      <c r="A66" s="83"/>
      <c r="B66" s="84" t="s">
        <v>61</v>
      </c>
      <c r="C66" s="51">
        <f>SUM(C54:C65)</f>
        <v>70</v>
      </c>
      <c r="D66" s="51">
        <f>SUM(D54:D65)</f>
        <v>200</v>
      </c>
      <c r="E66" s="51">
        <f>SUM(E54:E65)</f>
        <v>270</v>
      </c>
      <c r="F66" s="51">
        <f>SUM(F54:F65)</f>
        <v>15</v>
      </c>
      <c r="G66" s="51">
        <f>SUM(G54:G65)</f>
        <v>0</v>
      </c>
      <c r="H66" s="100">
        <f t="shared" si="8"/>
        <v>555</v>
      </c>
      <c r="I66" s="86">
        <f t="shared" si="9"/>
        <v>1</v>
      </c>
      <c r="J66" s="101"/>
      <c r="K66" s="102"/>
    </row>
    <row r="67" spans="1:29" s="21" customFormat="1" ht="21.95" customHeight="1" thickBot="1" x14ac:dyDescent="0.25">
      <c r="B67" s="87"/>
      <c r="I67" s="89"/>
      <c r="K67" s="22"/>
    </row>
    <row r="68" spans="1:29" s="68" customFormat="1" ht="28.5" thickBot="1" x14ac:dyDescent="0.55000000000000004">
      <c r="A68" s="230"/>
      <c r="B68" s="231" t="s">
        <v>128</v>
      </c>
      <c r="C68" s="118" t="s">
        <v>65</v>
      </c>
      <c r="D68" s="118" t="s">
        <v>68</v>
      </c>
      <c r="E68" s="118" t="s">
        <v>113</v>
      </c>
      <c r="F68" s="118" t="s">
        <v>114</v>
      </c>
      <c r="G68" s="118" t="s">
        <v>111</v>
      </c>
      <c r="H68" s="118" t="s">
        <v>61</v>
      </c>
      <c r="I68" s="119" t="s">
        <v>110</v>
      </c>
      <c r="J68" s="66"/>
      <c r="K68" s="67"/>
    </row>
    <row r="69" spans="1:29" ht="21.95" customHeight="1" x14ac:dyDescent="0.2">
      <c r="A69" s="113"/>
      <c r="B69" s="93" t="s">
        <v>97</v>
      </c>
      <c r="C69" s="94">
        <v>10</v>
      </c>
      <c r="D69" s="94"/>
      <c r="E69" s="94">
        <v>10</v>
      </c>
      <c r="F69" s="94"/>
      <c r="G69" s="94"/>
      <c r="H69" s="69">
        <f>SUM(C69:G69)</f>
        <v>20</v>
      </c>
      <c r="I69" s="70">
        <f>H69/H$78</f>
        <v>3.669724770642202E-2</v>
      </c>
      <c r="J69" s="21"/>
    </row>
    <row r="70" spans="1:29" ht="21.95" customHeight="1" x14ac:dyDescent="0.2">
      <c r="A70" s="120"/>
      <c r="B70" s="121" t="s">
        <v>18</v>
      </c>
      <c r="C70" s="122">
        <v>20</v>
      </c>
      <c r="D70" s="122"/>
      <c r="E70" s="122">
        <v>60</v>
      </c>
      <c r="F70" s="122"/>
      <c r="G70" s="122"/>
      <c r="H70" s="74">
        <f t="shared" ref="H70:H77" si="10">SUM(C70:G70)</f>
        <v>80</v>
      </c>
      <c r="I70" s="75">
        <f>H70/H$78</f>
        <v>0.14678899082568808</v>
      </c>
      <c r="J70" s="21"/>
    </row>
    <row r="71" spans="1:29" ht="21.95" customHeight="1" x14ac:dyDescent="0.2">
      <c r="A71" s="117"/>
      <c r="B71" s="39" t="s">
        <v>105</v>
      </c>
      <c r="C71" s="40">
        <v>30</v>
      </c>
      <c r="D71" s="40"/>
      <c r="E71" s="40"/>
      <c r="F71" s="40"/>
      <c r="G71" s="40"/>
      <c r="H71" s="69">
        <f t="shared" si="10"/>
        <v>30</v>
      </c>
      <c r="I71" s="70">
        <f>H71/H$78</f>
        <v>5.5045871559633031E-2</v>
      </c>
      <c r="J71" s="21"/>
    </row>
    <row r="72" spans="1:29" ht="21.95" customHeight="1" x14ac:dyDescent="0.2">
      <c r="A72" s="120"/>
      <c r="B72" s="121" t="s">
        <v>19</v>
      </c>
      <c r="C72" s="122">
        <v>50</v>
      </c>
      <c r="D72" s="122"/>
      <c r="E72" s="122"/>
      <c r="F72" s="122"/>
      <c r="G72" s="122">
        <v>20</v>
      </c>
      <c r="H72" s="74">
        <f t="shared" si="10"/>
        <v>70</v>
      </c>
      <c r="I72" s="75">
        <f t="shared" ref="I72:I78" si="11">H72/H$78</f>
        <v>0.12844036697247707</v>
      </c>
      <c r="J72" s="21"/>
    </row>
    <row r="73" spans="1:29" ht="21.95" customHeight="1" x14ac:dyDescent="0.2">
      <c r="A73" s="117"/>
      <c r="B73" s="39" t="s">
        <v>20</v>
      </c>
      <c r="C73" s="40"/>
      <c r="D73" s="40"/>
      <c r="E73" s="40"/>
      <c r="F73" s="40">
        <v>65</v>
      </c>
      <c r="G73" s="40"/>
      <c r="H73" s="69">
        <f>SUM(C73:G73)</f>
        <v>65</v>
      </c>
      <c r="I73" s="70">
        <f t="shared" si="11"/>
        <v>0.11926605504587157</v>
      </c>
      <c r="J73" s="21"/>
    </row>
    <row r="74" spans="1:29" ht="21.95" customHeight="1" x14ac:dyDescent="0.2">
      <c r="A74" s="120"/>
      <c r="B74" s="121" t="s">
        <v>21</v>
      </c>
      <c r="C74" s="122"/>
      <c r="D74" s="122">
        <v>100</v>
      </c>
      <c r="E74" s="122"/>
      <c r="F74" s="122"/>
      <c r="G74" s="122"/>
      <c r="H74" s="74">
        <f t="shared" si="10"/>
        <v>100</v>
      </c>
      <c r="I74" s="75">
        <f t="shared" si="11"/>
        <v>0.1834862385321101</v>
      </c>
      <c r="J74" s="21"/>
    </row>
    <row r="75" spans="1:29" ht="21.95" customHeight="1" x14ac:dyDescent="0.2">
      <c r="A75" s="117"/>
      <c r="B75" s="39" t="s">
        <v>22</v>
      </c>
      <c r="C75" s="40"/>
      <c r="D75" s="40"/>
      <c r="E75" s="40"/>
      <c r="F75" s="40">
        <v>40</v>
      </c>
      <c r="G75" s="40"/>
      <c r="H75" s="69">
        <f t="shared" si="10"/>
        <v>40</v>
      </c>
      <c r="I75" s="70">
        <f t="shared" si="11"/>
        <v>7.3394495412844041E-2</v>
      </c>
      <c r="J75" s="21"/>
    </row>
    <row r="76" spans="1:29" ht="21.95" customHeight="1" x14ac:dyDescent="0.2">
      <c r="A76" s="120"/>
      <c r="B76" s="121" t="s">
        <v>50</v>
      </c>
      <c r="C76" s="122">
        <v>50</v>
      </c>
      <c r="D76" s="122"/>
      <c r="E76" s="122"/>
      <c r="F76" s="122"/>
      <c r="G76" s="122"/>
      <c r="H76" s="74">
        <f>SUM(C76:G76)</f>
        <v>50</v>
      </c>
      <c r="I76" s="75">
        <f t="shared" si="11"/>
        <v>9.1743119266055051E-2</v>
      </c>
      <c r="J76" s="21"/>
    </row>
    <row r="77" spans="1:29" s="23" customFormat="1" ht="21.95" customHeight="1" thickBot="1" x14ac:dyDescent="0.25">
      <c r="A77" s="117"/>
      <c r="B77" s="39" t="s">
        <v>2</v>
      </c>
      <c r="C77" s="40"/>
      <c r="D77" s="40"/>
      <c r="E77" s="40"/>
      <c r="F77" s="40"/>
      <c r="G77" s="40">
        <v>90</v>
      </c>
      <c r="H77" s="69">
        <f t="shared" si="10"/>
        <v>90</v>
      </c>
      <c r="I77" s="70">
        <f t="shared" si="11"/>
        <v>0.16513761467889909</v>
      </c>
      <c r="J77" s="21"/>
      <c r="K77" s="22"/>
      <c r="L77" s="24"/>
      <c r="M77" s="24"/>
      <c r="V77" s="24"/>
      <c r="W77" s="24"/>
      <c r="X77" s="24"/>
      <c r="Y77" s="24"/>
      <c r="Z77" s="24"/>
      <c r="AA77" s="24"/>
      <c r="AB77" s="24"/>
      <c r="AC77" s="24"/>
    </row>
    <row r="78" spans="1:29" ht="28.5" thickBot="1" x14ac:dyDescent="0.55000000000000004">
      <c r="A78" s="83"/>
      <c r="B78" s="84" t="s">
        <v>61</v>
      </c>
      <c r="C78" s="51">
        <f>SUM(C69:C77)</f>
        <v>160</v>
      </c>
      <c r="D78" s="51">
        <f>SUM(D69:D77)</f>
        <v>100</v>
      </c>
      <c r="E78" s="51">
        <f>SUM(E69:E77)</f>
        <v>70</v>
      </c>
      <c r="F78" s="51">
        <f>SUM(F69:F77)</f>
        <v>105</v>
      </c>
      <c r="G78" s="51">
        <f>SUM(G69:G77)</f>
        <v>110</v>
      </c>
      <c r="H78" s="100">
        <f>SUM(C78:G78)</f>
        <v>545</v>
      </c>
      <c r="I78" s="86">
        <f t="shared" si="11"/>
        <v>1</v>
      </c>
      <c r="J78" s="21"/>
    </row>
    <row r="79" spans="1:29" s="21" customFormat="1" ht="21.95" customHeight="1" thickBot="1" x14ac:dyDescent="0.25">
      <c r="B79" s="87"/>
      <c r="I79" s="110"/>
      <c r="K79" s="22"/>
    </row>
    <row r="80" spans="1:29" s="68" customFormat="1" ht="28.5" thickBot="1" x14ac:dyDescent="0.55000000000000004">
      <c r="A80" s="232"/>
      <c r="B80" s="232" t="s">
        <v>129</v>
      </c>
      <c r="C80" s="123" t="s">
        <v>65</v>
      </c>
      <c r="D80" s="123" t="s">
        <v>68</v>
      </c>
      <c r="E80" s="123" t="s">
        <v>113</v>
      </c>
      <c r="F80" s="123" t="s">
        <v>114</v>
      </c>
      <c r="G80" s="123" t="s">
        <v>111</v>
      </c>
      <c r="H80" s="123" t="s">
        <v>61</v>
      </c>
      <c r="I80" s="124" t="s">
        <v>110</v>
      </c>
      <c r="J80" s="66"/>
      <c r="K80" s="67"/>
    </row>
    <row r="81" spans="1:29" ht="21.95" customHeight="1" x14ac:dyDescent="0.2">
      <c r="A81" s="113"/>
      <c r="B81" s="93" t="s">
        <v>24</v>
      </c>
      <c r="C81" s="94"/>
      <c r="D81" s="94"/>
      <c r="E81" s="94">
        <v>30</v>
      </c>
      <c r="F81" s="94">
        <v>210</v>
      </c>
      <c r="G81" s="94"/>
      <c r="H81" s="69">
        <f>SUM(C81:F81)</f>
        <v>240</v>
      </c>
      <c r="I81" s="70">
        <f>H81/H$89</f>
        <v>0.47244094488188976</v>
      </c>
      <c r="J81" s="21"/>
    </row>
    <row r="82" spans="1:29" ht="21.95" customHeight="1" x14ac:dyDescent="0.2">
      <c r="A82" s="125"/>
      <c r="B82" s="126" t="s">
        <v>52</v>
      </c>
      <c r="C82" s="127">
        <v>20</v>
      </c>
      <c r="D82" s="127"/>
      <c r="E82" s="127">
        <v>5</v>
      </c>
      <c r="F82" s="127"/>
      <c r="G82" s="127"/>
      <c r="H82" s="74">
        <f t="shared" ref="H82:H87" si="12">SUM(C82:F82)</f>
        <v>25</v>
      </c>
      <c r="I82" s="75">
        <f t="shared" ref="I82:I89" si="13">H82/H$89</f>
        <v>4.9212598425196853E-2</v>
      </c>
      <c r="J82" s="21"/>
    </row>
    <row r="83" spans="1:29" ht="21.95" customHeight="1" x14ac:dyDescent="0.2">
      <c r="A83" s="117"/>
      <c r="B83" s="128" t="s">
        <v>51</v>
      </c>
      <c r="C83" s="40"/>
      <c r="D83" s="40"/>
      <c r="E83" s="40"/>
      <c r="F83" s="40">
        <v>240</v>
      </c>
      <c r="G83" s="40"/>
      <c r="H83" s="69">
        <f t="shared" si="12"/>
        <v>240</v>
      </c>
      <c r="I83" s="70">
        <f t="shared" si="13"/>
        <v>0.47244094488188976</v>
      </c>
      <c r="J83" s="21"/>
    </row>
    <row r="84" spans="1:29" ht="21.95" customHeight="1" x14ac:dyDescent="0.2">
      <c r="A84" s="125"/>
      <c r="B84" s="126" t="s">
        <v>98</v>
      </c>
      <c r="C84" s="127"/>
      <c r="D84" s="127"/>
      <c r="E84" s="127">
        <v>3</v>
      </c>
      <c r="F84" s="127"/>
      <c r="G84" s="127"/>
      <c r="H84" s="74">
        <f t="shared" si="12"/>
        <v>3</v>
      </c>
      <c r="I84" s="75">
        <f t="shared" si="13"/>
        <v>5.905511811023622E-3</v>
      </c>
      <c r="J84" s="21"/>
      <c r="N84" s="129"/>
    </row>
    <row r="85" spans="1:29" ht="21.95" customHeight="1" x14ac:dyDescent="0.2">
      <c r="A85" s="117"/>
      <c r="B85" s="128" t="s">
        <v>25</v>
      </c>
      <c r="C85" s="40"/>
      <c r="D85" s="40"/>
      <c r="E85" s="40"/>
      <c r="F85" s="40"/>
      <c r="G85" s="40"/>
      <c r="H85" s="69">
        <f t="shared" si="12"/>
        <v>0</v>
      </c>
      <c r="I85" s="70">
        <f t="shared" si="13"/>
        <v>0</v>
      </c>
      <c r="J85" s="21"/>
    </row>
    <row r="86" spans="1:29" ht="21.95" customHeight="1" x14ac:dyDescent="0.2">
      <c r="A86" s="125"/>
      <c r="B86" s="126" t="s">
        <v>26</v>
      </c>
      <c r="C86" s="127"/>
      <c r="D86" s="127"/>
      <c r="E86" s="127"/>
      <c r="F86" s="127"/>
      <c r="G86" s="127"/>
      <c r="H86" s="74">
        <f t="shared" si="12"/>
        <v>0</v>
      </c>
      <c r="I86" s="75">
        <f t="shared" si="13"/>
        <v>0</v>
      </c>
      <c r="J86" s="21"/>
    </row>
    <row r="87" spans="1:29" ht="21.95" customHeight="1" x14ac:dyDescent="0.2">
      <c r="A87" s="117"/>
      <c r="B87" s="128" t="s">
        <v>130</v>
      </c>
      <c r="C87" s="40"/>
      <c r="D87" s="40"/>
      <c r="E87" s="40"/>
      <c r="F87" s="40"/>
      <c r="G87" s="40"/>
      <c r="H87" s="69">
        <f t="shared" si="12"/>
        <v>0</v>
      </c>
      <c r="I87" s="70">
        <f t="shared" si="13"/>
        <v>0</v>
      </c>
      <c r="J87" s="21"/>
    </row>
    <row r="88" spans="1:29" ht="48.75" thickBot="1" x14ac:dyDescent="0.25">
      <c r="A88" s="125"/>
      <c r="B88" s="126" t="s">
        <v>131</v>
      </c>
      <c r="C88" s="127"/>
      <c r="D88" s="127"/>
      <c r="E88" s="127"/>
      <c r="F88" s="127"/>
      <c r="G88" s="127"/>
      <c r="H88" s="74"/>
      <c r="I88" s="75">
        <f>H88/H$89</f>
        <v>0</v>
      </c>
      <c r="J88" s="21"/>
    </row>
    <row r="89" spans="1:29" ht="28.5" thickBot="1" x14ac:dyDescent="0.55000000000000004">
      <c r="A89" s="83"/>
      <c r="B89" s="84" t="s">
        <v>61</v>
      </c>
      <c r="C89" s="51">
        <f>SUM(C81:C88)</f>
        <v>20</v>
      </c>
      <c r="D89" s="51">
        <f>SUM(D81:D88)</f>
        <v>0</v>
      </c>
      <c r="E89" s="51">
        <f>SUM(E81:E88)</f>
        <v>38</v>
      </c>
      <c r="F89" s="51">
        <f>SUM(F81:F88)</f>
        <v>450</v>
      </c>
      <c r="G89" s="51">
        <f>SUM(G81:G88)</f>
        <v>0</v>
      </c>
      <c r="H89" s="100">
        <f>SUM(C89:G89)</f>
        <v>508</v>
      </c>
      <c r="I89" s="86">
        <f t="shared" si="13"/>
        <v>1</v>
      </c>
      <c r="J89" s="21"/>
    </row>
    <row r="90" spans="1:29" s="21" customFormat="1" ht="21.95" customHeight="1" thickBot="1" x14ac:dyDescent="0.25">
      <c r="B90" s="87"/>
      <c r="I90" s="89"/>
      <c r="K90" s="22"/>
    </row>
    <row r="91" spans="1:29" s="68" customFormat="1" ht="28.5" thickBot="1" x14ac:dyDescent="0.55000000000000004">
      <c r="A91" s="233"/>
      <c r="B91" s="234" t="s">
        <v>136</v>
      </c>
      <c r="C91" s="130" t="s">
        <v>65</v>
      </c>
      <c r="D91" s="130" t="s">
        <v>68</v>
      </c>
      <c r="E91" s="130" t="s">
        <v>113</v>
      </c>
      <c r="F91" s="130" t="s">
        <v>114</v>
      </c>
      <c r="G91" s="130" t="s">
        <v>111</v>
      </c>
      <c r="H91" s="130" t="s">
        <v>61</v>
      </c>
      <c r="I91" s="131" t="s">
        <v>110</v>
      </c>
      <c r="J91" s="66"/>
      <c r="K91" s="67"/>
    </row>
    <row r="92" spans="1:29" s="134" customFormat="1" ht="21.95" customHeight="1" x14ac:dyDescent="0.2">
      <c r="A92" s="132"/>
      <c r="B92" s="93" t="s">
        <v>56</v>
      </c>
      <c r="C92" s="133"/>
      <c r="D92" s="133"/>
      <c r="E92" s="133"/>
      <c r="F92" s="133"/>
      <c r="G92" s="133"/>
      <c r="H92" s="69">
        <f t="shared" ref="H92:H97" si="14">SUM(C92:G92)</f>
        <v>0</v>
      </c>
      <c r="I92" s="70">
        <f t="shared" ref="I92:I97" si="15">H92/H$97</f>
        <v>0</v>
      </c>
      <c r="J92" s="21"/>
      <c r="K92" s="22"/>
      <c r="L92" s="24"/>
      <c r="M92" s="24"/>
      <c r="V92" s="24"/>
      <c r="W92" s="24"/>
      <c r="X92" s="24"/>
      <c r="Y92" s="24"/>
      <c r="Z92" s="24"/>
      <c r="AA92" s="24"/>
      <c r="AB92" s="24"/>
      <c r="AC92" s="24"/>
    </row>
    <row r="93" spans="1:29" s="134" customFormat="1" ht="21.95" customHeight="1" x14ac:dyDescent="0.2">
      <c r="A93" s="135"/>
      <c r="B93" s="136" t="s">
        <v>139</v>
      </c>
      <c r="C93" s="137"/>
      <c r="D93" s="137"/>
      <c r="E93" s="137"/>
      <c r="F93" s="137"/>
      <c r="G93" s="137"/>
      <c r="H93" s="74">
        <f t="shared" si="14"/>
        <v>0</v>
      </c>
      <c r="I93" s="75">
        <f t="shared" si="15"/>
        <v>0</v>
      </c>
      <c r="J93" s="21"/>
      <c r="K93" s="22"/>
      <c r="L93" s="24"/>
      <c r="M93" s="24"/>
      <c r="V93" s="24"/>
      <c r="W93" s="24"/>
      <c r="X93" s="24"/>
      <c r="Y93" s="24"/>
      <c r="Z93" s="24"/>
      <c r="AA93" s="24"/>
      <c r="AB93" s="24"/>
      <c r="AC93" s="24"/>
    </row>
    <row r="94" spans="1:29" s="134" customFormat="1" ht="21.95" customHeight="1" x14ac:dyDescent="0.2">
      <c r="A94" s="138"/>
      <c r="B94" s="39" t="s">
        <v>138</v>
      </c>
      <c r="C94" s="139"/>
      <c r="D94" s="139"/>
      <c r="E94" s="139"/>
      <c r="F94" s="139"/>
      <c r="G94" s="139"/>
      <c r="H94" s="69">
        <f t="shared" si="14"/>
        <v>0</v>
      </c>
      <c r="I94" s="70">
        <f t="shared" si="15"/>
        <v>0</v>
      </c>
      <c r="J94" s="21"/>
      <c r="K94" s="22"/>
      <c r="L94" s="24"/>
      <c r="M94" s="24"/>
      <c r="V94" s="24"/>
      <c r="W94" s="24"/>
      <c r="X94" s="24"/>
      <c r="Y94" s="24"/>
      <c r="Z94" s="24"/>
      <c r="AA94" s="24"/>
      <c r="AB94" s="24"/>
      <c r="AC94" s="24"/>
    </row>
    <row r="95" spans="1:29" s="134" customFormat="1" ht="21.95" customHeight="1" x14ac:dyDescent="0.2">
      <c r="A95" s="135"/>
      <c r="B95" s="136" t="s">
        <v>137</v>
      </c>
      <c r="C95" s="137"/>
      <c r="D95" s="137">
        <v>200</v>
      </c>
      <c r="E95" s="137"/>
      <c r="F95" s="137"/>
      <c r="G95" s="137"/>
      <c r="H95" s="74">
        <f t="shared" si="14"/>
        <v>200</v>
      </c>
      <c r="I95" s="75">
        <f t="shared" si="15"/>
        <v>1</v>
      </c>
      <c r="J95" s="21"/>
      <c r="K95" s="22"/>
      <c r="L95" s="24"/>
      <c r="M95" s="24"/>
      <c r="V95" s="24"/>
      <c r="W95" s="24"/>
      <c r="X95" s="24"/>
      <c r="Y95" s="24"/>
      <c r="Z95" s="24"/>
      <c r="AA95" s="24"/>
      <c r="AB95" s="24"/>
      <c r="AC95" s="24"/>
    </row>
    <row r="96" spans="1:29" s="134" customFormat="1" ht="21.95" customHeight="1" thickBot="1" x14ac:dyDescent="0.25">
      <c r="A96" s="138"/>
      <c r="B96" s="39" t="s">
        <v>2</v>
      </c>
      <c r="C96" s="139"/>
      <c r="D96" s="139"/>
      <c r="E96" s="139"/>
      <c r="F96" s="139"/>
      <c r="G96" s="139"/>
      <c r="H96" s="69">
        <f t="shared" si="14"/>
        <v>0</v>
      </c>
      <c r="I96" s="70">
        <f t="shared" si="15"/>
        <v>0</v>
      </c>
      <c r="J96" s="21"/>
      <c r="K96" s="22"/>
      <c r="L96" s="24"/>
      <c r="M96" s="24"/>
      <c r="V96" s="24"/>
      <c r="W96" s="24"/>
      <c r="X96" s="24"/>
      <c r="Y96" s="24"/>
      <c r="Z96" s="24"/>
      <c r="AA96" s="24"/>
      <c r="AB96" s="24"/>
      <c r="AC96" s="24"/>
    </row>
    <row r="97" spans="1:14" ht="28.5" thickBot="1" x14ac:dyDescent="0.55000000000000004">
      <c r="A97" s="83"/>
      <c r="B97" s="84" t="s">
        <v>61</v>
      </c>
      <c r="C97" s="51">
        <f>SUM(C92:C96)</f>
        <v>0</v>
      </c>
      <c r="D97" s="51">
        <f>SUM(D92:D96)</f>
        <v>200</v>
      </c>
      <c r="E97" s="51">
        <f>SUM(E92:E96)</f>
        <v>0</v>
      </c>
      <c r="F97" s="51">
        <f>SUM(F92:F96)</f>
        <v>0</v>
      </c>
      <c r="G97" s="51">
        <f>SUM(G92:G96)</f>
        <v>0</v>
      </c>
      <c r="H97" s="100">
        <f t="shared" si="14"/>
        <v>200</v>
      </c>
      <c r="I97" s="86">
        <f t="shared" si="15"/>
        <v>1</v>
      </c>
      <c r="J97" s="21"/>
    </row>
    <row r="98" spans="1:14" s="21" customFormat="1" ht="21.95" customHeight="1" thickBot="1" x14ac:dyDescent="0.25">
      <c r="B98" s="140"/>
      <c r="C98" s="141"/>
      <c r="D98" s="141"/>
      <c r="E98" s="141"/>
      <c r="F98" s="141"/>
      <c r="G98" s="141"/>
      <c r="H98" s="141"/>
      <c r="I98" s="142"/>
      <c r="K98" s="22"/>
    </row>
    <row r="99" spans="1:14" s="68" customFormat="1" ht="28.5" thickBot="1" x14ac:dyDescent="0.25">
      <c r="A99" s="235"/>
      <c r="B99" s="236" t="s">
        <v>140</v>
      </c>
      <c r="C99" s="143" t="s">
        <v>65</v>
      </c>
      <c r="D99" s="143" t="s">
        <v>68</v>
      </c>
      <c r="E99" s="143" t="s">
        <v>113</v>
      </c>
      <c r="F99" s="143" t="s">
        <v>114</v>
      </c>
      <c r="G99" s="143" t="s">
        <v>111</v>
      </c>
      <c r="H99" s="143" t="s">
        <v>61</v>
      </c>
      <c r="I99" s="144" t="s">
        <v>110</v>
      </c>
      <c r="J99" s="66"/>
      <c r="K99" s="67"/>
    </row>
    <row r="100" spans="1:14" ht="21.95" customHeight="1" x14ac:dyDescent="0.2">
      <c r="A100" s="145"/>
      <c r="B100" s="146" t="s">
        <v>28</v>
      </c>
      <c r="C100" s="147"/>
      <c r="D100" s="148"/>
      <c r="E100" s="148"/>
      <c r="F100" s="148"/>
      <c r="G100" s="148"/>
      <c r="H100" s="149">
        <f>SUM(C$100:G$100)</f>
        <v>0</v>
      </c>
      <c r="I100" s="150">
        <f>H100/H$110</f>
        <v>0</v>
      </c>
      <c r="J100" s="21"/>
    </row>
    <row r="101" spans="1:14" ht="21.95" customHeight="1" x14ac:dyDescent="0.2">
      <c r="A101" s="151"/>
      <c r="B101" s="152" t="s">
        <v>145</v>
      </c>
      <c r="C101" s="153"/>
      <c r="D101" s="153"/>
      <c r="E101" s="153"/>
      <c r="F101" s="153"/>
      <c r="G101" s="153"/>
      <c r="H101" s="154">
        <f t="shared" ref="H101:H110" si="16">SUM(C101:G101)</f>
        <v>0</v>
      </c>
      <c r="I101" s="155">
        <f t="shared" ref="I101:I110" si="17">H101/H$110</f>
        <v>0</v>
      </c>
      <c r="J101" s="21"/>
    </row>
    <row r="102" spans="1:14" ht="21.95" customHeight="1" x14ac:dyDescent="0.2">
      <c r="A102" s="156"/>
      <c r="B102" s="157" t="s">
        <v>144</v>
      </c>
      <c r="C102" s="158"/>
      <c r="D102" s="158"/>
      <c r="E102" s="158"/>
      <c r="F102" s="158"/>
      <c r="G102" s="158"/>
      <c r="H102" s="159">
        <f t="shared" si="16"/>
        <v>0</v>
      </c>
      <c r="I102" s="160">
        <f t="shared" si="17"/>
        <v>0</v>
      </c>
      <c r="J102" s="21"/>
    </row>
    <row r="103" spans="1:14" ht="21.95" customHeight="1" x14ac:dyDescent="0.2">
      <c r="A103" s="151"/>
      <c r="B103" s="152" t="s">
        <v>33</v>
      </c>
      <c r="C103" s="153"/>
      <c r="D103" s="153"/>
      <c r="E103" s="153"/>
      <c r="F103" s="153"/>
      <c r="G103" s="153"/>
      <c r="H103" s="154">
        <f t="shared" si="16"/>
        <v>0</v>
      </c>
      <c r="I103" s="155">
        <f t="shared" si="17"/>
        <v>0</v>
      </c>
      <c r="J103" s="21"/>
      <c r="N103" s="161"/>
    </row>
    <row r="104" spans="1:14" ht="21.95" customHeight="1" x14ac:dyDescent="0.2">
      <c r="A104" s="156"/>
      <c r="B104" s="157" t="s">
        <v>29</v>
      </c>
      <c r="C104" s="158"/>
      <c r="D104" s="158"/>
      <c r="E104" s="158"/>
      <c r="F104" s="158"/>
      <c r="G104" s="158"/>
      <c r="H104" s="159">
        <f t="shared" si="16"/>
        <v>0</v>
      </c>
      <c r="I104" s="160">
        <f t="shared" si="17"/>
        <v>0</v>
      </c>
      <c r="J104" s="21"/>
    </row>
    <row r="105" spans="1:14" ht="21.95" customHeight="1" x14ac:dyDescent="0.2">
      <c r="A105" s="151"/>
      <c r="B105" s="152" t="s">
        <v>32</v>
      </c>
      <c r="C105" s="153"/>
      <c r="D105" s="153"/>
      <c r="E105" s="153"/>
      <c r="F105" s="153"/>
      <c r="G105" s="153"/>
      <c r="H105" s="154">
        <f t="shared" si="16"/>
        <v>0</v>
      </c>
      <c r="I105" s="155">
        <f t="shared" si="17"/>
        <v>0</v>
      </c>
      <c r="J105" s="21"/>
    </row>
    <row r="106" spans="1:14" ht="21.95" customHeight="1" x14ac:dyDescent="0.2">
      <c r="A106" s="156"/>
      <c r="B106" s="157" t="s">
        <v>19</v>
      </c>
      <c r="C106" s="158"/>
      <c r="D106" s="158"/>
      <c r="E106" s="158"/>
      <c r="F106" s="158"/>
      <c r="G106" s="158"/>
      <c r="H106" s="159">
        <f t="shared" si="16"/>
        <v>0</v>
      </c>
      <c r="I106" s="160">
        <f t="shared" si="17"/>
        <v>0</v>
      </c>
      <c r="J106" s="21"/>
    </row>
    <row r="107" spans="1:14" ht="21.95" customHeight="1" x14ac:dyDescent="0.2">
      <c r="A107" s="151"/>
      <c r="B107" s="152" t="s">
        <v>34</v>
      </c>
      <c r="C107" s="153"/>
      <c r="D107" s="153"/>
      <c r="E107" s="153"/>
      <c r="F107" s="153"/>
      <c r="G107" s="153"/>
      <c r="H107" s="154">
        <f t="shared" si="16"/>
        <v>0</v>
      </c>
      <c r="I107" s="155">
        <f t="shared" si="17"/>
        <v>0</v>
      </c>
      <c r="J107" s="21"/>
    </row>
    <row r="108" spans="1:14" ht="21.95" customHeight="1" x14ac:dyDescent="0.2">
      <c r="A108" s="156"/>
      <c r="B108" s="157" t="s">
        <v>57</v>
      </c>
      <c r="C108" s="158"/>
      <c r="D108" s="158"/>
      <c r="E108" s="158"/>
      <c r="F108" s="158"/>
      <c r="G108" s="158"/>
      <c r="H108" s="159">
        <f t="shared" si="16"/>
        <v>0</v>
      </c>
      <c r="I108" s="160">
        <f t="shared" si="17"/>
        <v>0</v>
      </c>
      <c r="J108" s="21"/>
    </row>
    <row r="109" spans="1:14" ht="21.75" customHeight="1" thickBot="1" x14ac:dyDescent="0.25">
      <c r="A109" s="162"/>
      <c r="B109" s="163" t="s">
        <v>143</v>
      </c>
      <c r="C109" s="164"/>
      <c r="D109" s="164">
        <v>500</v>
      </c>
      <c r="E109" s="164"/>
      <c r="F109" s="164"/>
      <c r="G109" s="164"/>
      <c r="H109" s="165">
        <f t="shared" si="16"/>
        <v>500</v>
      </c>
      <c r="I109" s="166">
        <f t="shared" si="17"/>
        <v>1</v>
      </c>
      <c r="J109" s="21"/>
    </row>
    <row r="110" spans="1:14" ht="28.5" thickBot="1" x14ac:dyDescent="0.55000000000000004">
      <c r="A110" s="83"/>
      <c r="B110" s="84" t="s">
        <v>61</v>
      </c>
      <c r="C110" s="51">
        <f>SUM(C100:C109)</f>
        <v>0</v>
      </c>
      <c r="D110" s="51">
        <f>SUM(D100:D109)</f>
        <v>500</v>
      </c>
      <c r="E110" s="51">
        <f>SUM(E100:E109)</f>
        <v>0</v>
      </c>
      <c r="F110" s="51">
        <f>SUM(F100:F109)</f>
        <v>0</v>
      </c>
      <c r="G110" s="51">
        <f>SUM(G100:G109)</f>
        <v>0</v>
      </c>
      <c r="H110" s="100">
        <f t="shared" si="16"/>
        <v>500</v>
      </c>
      <c r="I110" s="86">
        <f t="shared" si="17"/>
        <v>1</v>
      </c>
      <c r="J110" s="21"/>
    </row>
    <row r="111" spans="1:14" s="21" customFormat="1" ht="21.95" customHeight="1" thickBot="1" x14ac:dyDescent="0.25">
      <c r="B111" s="140"/>
      <c r="C111" s="141"/>
      <c r="D111" s="141"/>
      <c r="E111" s="141"/>
      <c r="F111" s="141"/>
      <c r="G111" s="141"/>
      <c r="H111" s="141"/>
      <c r="I111" s="89"/>
      <c r="K111" s="22"/>
    </row>
    <row r="112" spans="1:14" s="202" customFormat="1" ht="28.5" thickBot="1" x14ac:dyDescent="0.55000000000000004">
      <c r="A112" s="237"/>
      <c r="B112" s="238" t="s">
        <v>146</v>
      </c>
      <c r="C112" s="198" t="s">
        <v>65</v>
      </c>
      <c r="D112" s="198" t="s">
        <v>68</v>
      </c>
      <c r="E112" s="198" t="s">
        <v>113</v>
      </c>
      <c r="F112" s="198" t="s">
        <v>114</v>
      </c>
      <c r="G112" s="198" t="s">
        <v>111</v>
      </c>
      <c r="H112" s="198" t="s">
        <v>61</v>
      </c>
      <c r="I112" s="199" t="s">
        <v>110</v>
      </c>
      <c r="J112" s="200"/>
      <c r="K112" s="201"/>
    </row>
    <row r="113" spans="1:13" ht="21.95" customHeight="1" x14ac:dyDescent="0.2">
      <c r="A113" s="167"/>
      <c r="B113" s="146" t="s">
        <v>142</v>
      </c>
      <c r="C113" s="168"/>
      <c r="D113" s="168"/>
      <c r="E113" s="168">
        <v>70</v>
      </c>
      <c r="F113" s="168"/>
      <c r="G113" s="168"/>
      <c r="H113" s="159">
        <f t="shared" ref="H113:H118" si="18">SUM(C113:F113)</f>
        <v>70</v>
      </c>
      <c r="I113" s="160">
        <f>H113/H$119</f>
        <v>0.28000000000000003</v>
      </c>
      <c r="J113" s="21"/>
    </row>
    <row r="114" spans="1:13" ht="21.95" customHeight="1" x14ac:dyDescent="0.2">
      <c r="A114" s="169"/>
      <c r="B114" s="170" t="s">
        <v>58</v>
      </c>
      <c r="C114" s="171"/>
      <c r="D114" s="171"/>
      <c r="E114" s="171">
        <v>100</v>
      </c>
      <c r="F114" s="171"/>
      <c r="G114" s="171"/>
      <c r="H114" s="154">
        <f t="shared" si="18"/>
        <v>100</v>
      </c>
      <c r="I114" s="155">
        <f t="shared" ref="I114:I119" si="19">H114/H$119</f>
        <v>0.4</v>
      </c>
      <c r="J114" s="21"/>
    </row>
    <row r="115" spans="1:13" ht="21.95" customHeight="1" x14ac:dyDescent="0.2">
      <c r="A115" s="156"/>
      <c r="B115" s="157" t="s">
        <v>59</v>
      </c>
      <c r="C115" s="172"/>
      <c r="D115" s="172"/>
      <c r="E115" s="172"/>
      <c r="F115" s="172"/>
      <c r="G115" s="172"/>
      <c r="H115" s="159">
        <f t="shared" si="18"/>
        <v>0</v>
      </c>
      <c r="I115" s="160">
        <f t="shared" si="19"/>
        <v>0</v>
      </c>
      <c r="J115" s="21"/>
    </row>
    <row r="116" spans="1:13" ht="21.95" customHeight="1" x14ac:dyDescent="0.2">
      <c r="A116" s="169"/>
      <c r="B116" s="170" t="s">
        <v>10</v>
      </c>
      <c r="C116" s="171"/>
      <c r="D116" s="171"/>
      <c r="E116" s="171"/>
      <c r="F116" s="171"/>
      <c r="G116" s="171"/>
      <c r="H116" s="154">
        <f t="shared" si="18"/>
        <v>0</v>
      </c>
      <c r="I116" s="155">
        <f t="shared" si="19"/>
        <v>0</v>
      </c>
      <c r="J116" s="21"/>
    </row>
    <row r="117" spans="1:13" ht="21.95" customHeight="1" x14ac:dyDescent="0.2">
      <c r="A117" s="156"/>
      <c r="B117" s="157" t="s">
        <v>60</v>
      </c>
      <c r="C117" s="172"/>
      <c r="D117" s="172"/>
      <c r="E117" s="172">
        <v>80</v>
      </c>
      <c r="F117" s="172"/>
      <c r="G117" s="172"/>
      <c r="H117" s="159">
        <f t="shared" si="18"/>
        <v>80</v>
      </c>
      <c r="I117" s="160">
        <f t="shared" si="19"/>
        <v>0.32</v>
      </c>
      <c r="J117" s="21"/>
    </row>
    <row r="118" spans="1:13" ht="21.95" customHeight="1" thickBot="1" x14ac:dyDescent="0.25">
      <c r="A118" s="169"/>
      <c r="B118" s="170" t="s">
        <v>141</v>
      </c>
      <c r="C118" s="171"/>
      <c r="D118" s="171"/>
      <c r="E118" s="171"/>
      <c r="F118" s="171"/>
      <c r="G118" s="171"/>
      <c r="H118" s="154">
        <f t="shared" si="18"/>
        <v>0</v>
      </c>
      <c r="I118" s="155">
        <f t="shared" si="19"/>
        <v>0</v>
      </c>
      <c r="J118" s="21"/>
    </row>
    <row r="119" spans="1:13" ht="28.5" thickBot="1" x14ac:dyDescent="0.55000000000000004">
      <c r="A119" s="83"/>
      <c r="B119" s="84" t="s">
        <v>61</v>
      </c>
      <c r="C119" s="51">
        <f>SUM(C113:C118)</f>
        <v>0</v>
      </c>
      <c r="D119" s="51">
        <f>SUM(D113:D118)</f>
        <v>0</v>
      </c>
      <c r="E119" s="51">
        <f>SUM(E113:E118)</f>
        <v>250</v>
      </c>
      <c r="F119" s="51">
        <f>SUM(F113:F118)</f>
        <v>0</v>
      </c>
      <c r="G119" s="51">
        <f>SUM(G113:G118)</f>
        <v>0</v>
      </c>
      <c r="H119" s="100">
        <f>SUM(C119:G119)</f>
        <v>250</v>
      </c>
      <c r="I119" s="86">
        <f t="shared" si="19"/>
        <v>1</v>
      </c>
      <c r="J119" s="21"/>
    </row>
    <row r="120" spans="1:13" s="21" customFormat="1" ht="21.95" customHeight="1" x14ac:dyDescent="0.2">
      <c r="A120" s="62"/>
      <c r="B120" s="173"/>
      <c r="C120" s="63"/>
      <c r="D120" s="63"/>
      <c r="E120" s="63"/>
      <c r="F120" s="63"/>
      <c r="G120" s="63"/>
      <c r="H120" s="63"/>
      <c r="I120" s="174"/>
      <c r="K120" s="22"/>
    </row>
    <row r="121" spans="1:13" s="21" customFormat="1" ht="21.95" customHeight="1" thickBot="1" x14ac:dyDescent="0.25">
      <c r="A121" s="61"/>
      <c r="B121" s="175"/>
      <c r="I121" s="174"/>
      <c r="K121" s="22"/>
    </row>
    <row r="122" spans="1:13" ht="24.75" thickBot="1" x14ac:dyDescent="0.25">
      <c r="A122" s="61"/>
      <c r="B122" s="210" t="s">
        <v>36</v>
      </c>
      <c r="C122" s="211" t="s">
        <v>0</v>
      </c>
      <c r="D122" s="176"/>
      <c r="E122" s="176"/>
      <c r="F122" s="176"/>
      <c r="G122" s="176"/>
      <c r="H122" s="176"/>
      <c r="I122" s="174"/>
      <c r="J122" s="61"/>
      <c r="K122" s="177"/>
      <c r="L122" s="178"/>
      <c r="M122" s="178"/>
    </row>
    <row r="123" spans="1:13" x14ac:dyDescent="0.2">
      <c r="A123" s="61"/>
      <c r="B123" s="212" t="s">
        <v>14</v>
      </c>
      <c r="C123" s="213">
        <f>E11</f>
        <v>8830</v>
      </c>
      <c r="D123" s="179"/>
      <c r="E123" s="179"/>
      <c r="F123" s="179"/>
      <c r="G123" s="179"/>
      <c r="H123" s="179"/>
      <c r="I123" s="20"/>
      <c r="J123" s="61"/>
      <c r="K123" s="177"/>
      <c r="L123" s="178"/>
      <c r="M123" s="178"/>
    </row>
    <row r="124" spans="1:13" ht="24.75" thickBot="1" x14ac:dyDescent="0.25">
      <c r="A124" s="61"/>
      <c r="B124" s="209" t="s">
        <v>16</v>
      </c>
      <c r="C124" s="214">
        <f>SUM(H24,H40,H51,H66,H78,H89,H97,H110,H119)</f>
        <v>8803</v>
      </c>
      <c r="D124" s="179"/>
      <c r="E124" s="179"/>
      <c r="F124" s="179"/>
      <c r="G124" s="179"/>
      <c r="H124" s="179"/>
      <c r="I124" s="174"/>
      <c r="J124" s="61"/>
      <c r="K124" s="177"/>
      <c r="L124" s="178"/>
      <c r="M124" s="178"/>
    </row>
    <row r="125" spans="1:13" x14ac:dyDescent="0.2">
      <c r="A125" s="61"/>
      <c r="B125" s="208" t="s">
        <v>103</v>
      </c>
      <c r="C125" s="241">
        <f>C123-C124</f>
        <v>27</v>
      </c>
      <c r="D125" s="179"/>
      <c r="E125" s="179"/>
      <c r="F125" s="179"/>
      <c r="G125" s="179"/>
      <c r="H125" s="180"/>
      <c r="I125" s="174"/>
      <c r="J125" s="61"/>
      <c r="K125" s="177"/>
      <c r="L125" s="178"/>
      <c r="M125" s="178"/>
    </row>
    <row r="126" spans="1:13" ht="24.75" thickBot="1" x14ac:dyDescent="0.25">
      <c r="A126" s="61"/>
      <c r="B126" s="207" t="s">
        <v>104</v>
      </c>
      <c r="C126" s="242">
        <f>Setembro!C126+Outubro!C125</f>
        <v>1903</v>
      </c>
      <c r="D126" s="179"/>
      <c r="E126" s="179"/>
      <c r="F126" s="179"/>
      <c r="G126" s="179"/>
      <c r="H126" s="180"/>
      <c r="I126" s="174"/>
      <c r="J126" s="61"/>
      <c r="K126" s="177"/>
      <c r="L126" s="178"/>
      <c r="M126" s="178"/>
    </row>
    <row r="127" spans="1:13" s="134" customFormat="1" ht="21.95" customHeight="1" x14ac:dyDescent="0.2">
      <c r="A127" s="61"/>
      <c r="B127" s="173"/>
      <c r="C127" s="204"/>
      <c r="D127" s="63"/>
      <c r="E127" s="63"/>
      <c r="F127" s="63"/>
      <c r="G127" s="63"/>
      <c r="H127" s="63"/>
      <c r="I127" s="174"/>
      <c r="J127" s="61"/>
      <c r="K127" s="177"/>
      <c r="L127" s="178"/>
      <c r="M127" s="178"/>
    </row>
    <row r="128" spans="1:13" ht="21.95" customHeight="1" thickBot="1" x14ac:dyDescent="0.25">
      <c r="A128" s="21"/>
      <c r="B128" s="87"/>
      <c r="C128" s="205"/>
      <c r="D128" s="21"/>
      <c r="E128" s="21"/>
      <c r="F128" s="21"/>
      <c r="G128" s="21"/>
      <c r="H128" s="21"/>
      <c r="I128" s="20"/>
      <c r="J128" s="21"/>
    </row>
    <row r="129" spans="1:16" ht="21.95" customHeight="1" x14ac:dyDescent="0.2">
      <c r="A129" s="21"/>
      <c r="B129" s="215" t="s">
        <v>35</v>
      </c>
      <c r="C129" s="216"/>
      <c r="D129" s="21"/>
      <c r="E129" s="21"/>
      <c r="F129" s="21"/>
      <c r="G129" s="21"/>
      <c r="H129" s="21"/>
      <c r="I129" s="20"/>
      <c r="J129" s="21"/>
    </row>
    <row r="130" spans="1:16" ht="21.95" customHeight="1" x14ac:dyDescent="0.2">
      <c r="A130" s="21"/>
      <c r="B130" s="217" t="s">
        <v>148</v>
      </c>
      <c r="C130" s="206">
        <f>E11</f>
        <v>8830</v>
      </c>
      <c r="D130" s="21"/>
      <c r="E130" s="21"/>
      <c r="F130" s="21"/>
      <c r="G130" s="21"/>
      <c r="H130" s="21"/>
      <c r="I130" s="20"/>
      <c r="J130" s="21"/>
    </row>
    <row r="131" spans="1:16" ht="21.95" customHeight="1" x14ac:dyDescent="0.2">
      <c r="A131" s="21"/>
      <c r="B131" s="217" t="s">
        <v>112</v>
      </c>
      <c r="C131" s="206">
        <f>H24</f>
        <v>2750</v>
      </c>
      <c r="D131" s="21"/>
      <c r="E131" s="21"/>
      <c r="F131" s="21"/>
      <c r="G131" s="21"/>
      <c r="H131" s="21"/>
      <c r="I131" s="20"/>
      <c r="J131" s="21"/>
    </row>
    <row r="132" spans="1:16" ht="21.95" customHeight="1" x14ac:dyDescent="0.2">
      <c r="A132" s="21"/>
      <c r="B132" s="217" t="s">
        <v>115</v>
      </c>
      <c r="C132" s="206">
        <f>H40</f>
        <v>2895</v>
      </c>
      <c r="D132" s="21"/>
      <c r="E132" s="21"/>
      <c r="F132" s="21"/>
      <c r="G132" s="21"/>
      <c r="H132" s="21"/>
      <c r="I132" s="20"/>
      <c r="J132" s="21"/>
    </row>
    <row r="133" spans="1:16" ht="21.95" customHeight="1" x14ac:dyDescent="0.2">
      <c r="A133" s="21"/>
      <c r="B133" s="217" t="s">
        <v>121</v>
      </c>
      <c r="C133" s="206">
        <f>H51</f>
        <v>600</v>
      </c>
      <c r="D133" s="21"/>
      <c r="E133" s="21"/>
      <c r="F133" s="21"/>
      <c r="G133" s="21"/>
      <c r="H133" s="21"/>
      <c r="I133" s="20"/>
      <c r="J133" s="21"/>
    </row>
    <row r="134" spans="1:16" ht="21.95" customHeight="1" x14ac:dyDescent="0.2">
      <c r="A134" s="21"/>
      <c r="B134" s="217" t="s">
        <v>57</v>
      </c>
      <c r="C134" s="206">
        <f>H66</f>
        <v>555</v>
      </c>
      <c r="D134" s="21"/>
      <c r="E134" s="21"/>
      <c r="F134" s="21"/>
      <c r="G134" s="21"/>
      <c r="H134" s="21"/>
      <c r="I134" s="20"/>
      <c r="J134" s="21"/>
    </row>
    <row r="135" spans="1:16" ht="21.95" customHeight="1" x14ac:dyDescent="0.2">
      <c r="A135" s="21"/>
      <c r="B135" s="217" t="s">
        <v>128</v>
      </c>
      <c r="C135" s="206">
        <f>H78</f>
        <v>545</v>
      </c>
      <c r="D135" s="21"/>
      <c r="E135" s="21"/>
      <c r="F135" s="21"/>
      <c r="G135" s="21"/>
      <c r="H135" s="21"/>
      <c r="I135" s="20"/>
      <c r="J135" s="21"/>
    </row>
    <row r="136" spans="1:16" ht="21.95" customHeight="1" x14ac:dyDescent="0.2">
      <c r="A136" s="21"/>
      <c r="B136" s="217" t="s">
        <v>129</v>
      </c>
      <c r="C136" s="206">
        <f>H89</f>
        <v>508</v>
      </c>
      <c r="D136" s="21"/>
      <c r="E136" s="21"/>
      <c r="F136" s="21"/>
      <c r="G136" s="21"/>
      <c r="H136" s="21"/>
      <c r="I136" s="20"/>
      <c r="J136" s="21"/>
    </row>
    <row r="137" spans="1:16" ht="21.95" customHeight="1" x14ac:dyDescent="0.2">
      <c r="A137" s="21"/>
      <c r="B137" s="217" t="s">
        <v>136</v>
      </c>
      <c r="C137" s="206">
        <f>H97</f>
        <v>200</v>
      </c>
      <c r="D137" s="21"/>
      <c r="E137" s="21"/>
      <c r="F137" s="21"/>
      <c r="G137" s="183"/>
      <c r="H137" s="183"/>
      <c r="I137" s="18"/>
      <c r="J137" s="63"/>
      <c r="K137" s="184"/>
      <c r="L137" s="181"/>
      <c r="M137" s="181"/>
      <c r="N137" s="181"/>
      <c r="O137" s="181"/>
      <c r="P137" s="178"/>
    </row>
    <row r="138" spans="1:16" ht="21.95" customHeight="1" x14ac:dyDescent="0.2">
      <c r="A138" s="21"/>
      <c r="B138" s="217" t="s">
        <v>140</v>
      </c>
      <c r="C138" s="206">
        <f>H110</f>
        <v>500</v>
      </c>
      <c r="D138" s="21"/>
      <c r="E138" s="21"/>
      <c r="F138" s="21"/>
      <c r="G138" s="61"/>
      <c r="H138" s="61"/>
      <c r="I138" s="42"/>
      <c r="J138" s="31"/>
      <c r="K138" s="185"/>
      <c r="L138" s="186"/>
      <c r="M138" s="187"/>
      <c r="N138" s="187"/>
      <c r="O138" s="181"/>
      <c r="P138" s="178"/>
    </row>
    <row r="139" spans="1:16" ht="21.95" customHeight="1" thickBot="1" x14ac:dyDescent="0.25">
      <c r="A139" s="21"/>
      <c r="B139" s="218" t="s">
        <v>149</v>
      </c>
      <c r="C139" s="219">
        <f>H119</f>
        <v>250</v>
      </c>
      <c r="D139" s="21"/>
      <c r="E139" s="21"/>
      <c r="F139" s="21"/>
      <c r="G139" s="61"/>
      <c r="H139" s="61"/>
      <c r="I139" s="42"/>
      <c r="J139" s="31"/>
      <c r="K139" s="185"/>
      <c r="L139" s="187"/>
      <c r="M139" s="187"/>
      <c r="N139" s="187"/>
      <c r="O139" s="181"/>
      <c r="P139" s="178"/>
    </row>
    <row r="140" spans="1:16" s="21" customFormat="1" ht="21.95" customHeight="1" x14ac:dyDescent="0.2">
      <c r="B140" s="87"/>
      <c r="D140" s="141"/>
      <c r="G140" s="62"/>
      <c r="H140" s="63"/>
      <c r="I140" s="18"/>
      <c r="J140" s="63"/>
      <c r="K140" s="184"/>
      <c r="L140" s="63"/>
      <c r="M140" s="63"/>
      <c r="N140" s="63"/>
      <c r="O140" s="63"/>
      <c r="P140" s="61"/>
    </row>
    <row r="141" spans="1:16" s="21" customFormat="1" ht="21.95" customHeight="1" x14ac:dyDescent="0.2">
      <c r="B141" s="87"/>
      <c r="C141" s="88"/>
      <c r="D141" s="141"/>
      <c r="I141" s="20"/>
      <c r="K141" s="22"/>
    </row>
    <row r="142" spans="1:16" s="21" customFormat="1" ht="21.95" customHeight="1" x14ac:dyDescent="0.2">
      <c r="A142" s="188"/>
      <c r="B142" s="189"/>
      <c r="C142" s="188"/>
      <c r="D142" s="190"/>
      <c r="I142" s="20"/>
      <c r="K142" s="22"/>
    </row>
    <row r="143" spans="1:16" ht="21.95" hidden="1" customHeight="1" x14ac:dyDescent="0.2">
      <c r="A143" s="191"/>
      <c r="B143" s="192"/>
      <c r="C143" s="191"/>
      <c r="D143" s="193"/>
      <c r="J143" s="21"/>
    </row>
    <row r="144" spans="1:16" ht="21.95" hidden="1" customHeight="1" x14ac:dyDescent="0.2">
      <c r="A144" s="191"/>
      <c r="B144" s="192"/>
      <c r="C144" s="191"/>
      <c r="D144" s="193"/>
    </row>
    <row r="145" spans="1:6" ht="21.95" hidden="1" customHeight="1" x14ac:dyDescent="0.2">
      <c r="A145" s="191"/>
      <c r="B145" s="192"/>
      <c r="C145" s="191"/>
      <c r="D145" s="193"/>
    </row>
    <row r="146" spans="1:6" ht="21.95" hidden="1" customHeight="1" x14ac:dyDescent="0.2">
      <c r="A146" s="191"/>
      <c r="B146" s="192"/>
      <c r="C146" s="191"/>
      <c r="D146" s="193"/>
    </row>
    <row r="147" spans="1:6" ht="21.95" hidden="1" customHeight="1" x14ac:dyDescent="0.2">
      <c r="A147" s="191"/>
      <c r="B147" s="192"/>
      <c r="C147" s="191"/>
      <c r="D147" s="195"/>
      <c r="E147" s="196"/>
      <c r="F147" s="196"/>
    </row>
    <row r="148" spans="1:6" hidden="1" x14ac:dyDescent="0.2">
      <c r="A148" s="191"/>
      <c r="B148" s="192"/>
      <c r="C148" s="191"/>
      <c r="D148" s="191"/>
    </row>
    <row r="149" spans="1:6" hidden="1" x14ac:dyDescent="0.2">
      <c r="A149" s="191"/>
      <c r="B149" s="192"/>
      <c r="C149" s="191"/>
      <c r="D149" s="191"/>
    </row>
    <row r="150" spans="1:6" hidden="1" x14ac:dyDescent="0.2">
      <c r="A150" s="191"/>
      <c r="B150" s="192"/>
      <c r="C150" s="197"/>
      <c r="D150" s="191"/>
    </row>
    <row r="151" spans="1:6" hidden="1" x14ac:dyDescent="0.2">
      <c r="A151" s="191"/>
      <c r="B151" s="192"/>
      <c r="C151" s="191"/>
      <c r="D151" s="191"/>
    </row>
    <row r="152" spans="1:6" hidden="1" x14ac:dyDescent="0.2">
      <c r="A152" s="191"/>
      <c r="B152" s="192"/>
      <c r="C152" s="191"/>
      <c r="D152" s="191"/>
    </row>
    <row r="153" spans="1:6" hidden="1" x14ac:dyDescent="0.2">
      <c r="A153" s="191"/>
      <c r="B153" s="192"/>
      <c r="C153" s="191"/>
      <c r="D153" s="191"/>
    </row>
    <row r="154" spans="1:6" hidden="1" x14ac:dyDescent="0.2">
      <c r="A154" s="191"/>
      <c r="B154" s="192"/>
      <c r="C154" s="191"/>
      <c r="D154" s="191"/>
    </row>
    <row r="155" spans="1:6" hidden="1" x14ac:dyDescent="0.2">
      <c r="A155" s="191"/>
      <c r="B155" s="192"/>
      <c r="C155" s="191"/>
      <c r="D155" s="191"/>
    </row>
    <row r="156" spans="1:6" hidden="1" x14ac:dyDescent="0.2">
      <c r="A156" s="191"/>
      <c r="B156" s="192"/>
      <c r="C156" s="191"/>
      <c r="D156" s="191"/>
    </row>
    <row r="157" spans="1:6" hidden="1" x14ac:dyDescent="0.2"/>
    <row r="158" spans="1:6" hidden="1" x14ac:dyDescent="0.2"/>
    <row r="159" spans="1:6" hidden="1" x14ac:dyDescent="0.2"/>
    <row r="160" spans="1:6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t="24" customHeight="1" x14ac:dyDescent="0.2"/>
    <row r="167" ht="24" customHeight="1" x14ac:dyDescent="0.2"/>
  </sheetData>
  <mergeCells count="1">
    <mergeCell ref="C2:J2"/>
  </mergeCells>
  <conditionalFormatting sqref="C125">
    <cfRule type="cellIs" dxfId="11" priority="3" operator="lessThanOrEqual">
      <formula>0</formula>
    </cfRule>
    <cfRule type="cellIs" dxfId="10" priority="4" operator="greaterThan">
      <formula>0</formula>
    </cfRule>
  </conditionalFormatting>
  <conditionalFormatting sqref="C126">
    <cfRule type="cellIs" dxfId="9" priority="1" operator="lessThanOrEqual">
      <formula>0</formula>
    </cfRule>
    <cfRule type="cellIs" dxfId="8" priority="2" operator="greaterThan">
      <formula>0</formula>
    </cfRule>
  </conditionalFormatting>
  <printOptions horizontalCentered="1"/>
  <pageMargins left="0.2" right="0.2" top="0.24" bottom="0.28999999999999998" header="0.17" footer="0.21"/>
  <pageSetup scale="75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A05BE-0AB6-4B8E-8CE1-294CBE959A9C}">
  <sheetPr codeName="Plan11">
    <tabColor theme="5" tint="0.79998168889431442"/>
    <outlinePr applyStyles="1" summaryBelow="0"/>
  </sheetPr>
  <dimension ref="A1:AC167"/>
  <sheetViews>
    <sheetView showGridLines="0" zoomScale="60" zoomScaleNormal="60" workbookViewId="0">
      <pane xSplit="2" ySplit="2" topLeftCell="C108" activePane="bottomRight" state="frozen"/>
      <selection pane="topRight" activeCell="C1" sqref="C1"/>
      <selection pane="bottomLeft" activeCell="A4" sqref="A4"/>
      <selection pane="bottomRight" activeCell="D3" sqref="A3:XFD3"/>
    </sheetView>
  </sheetViews>
  <sheetFormatPr defaultColWidth="0" defaultRowHeight="24" customHeight="1" zeroHeight="1" x14ac:dyDescent="0.2"/>
  <cols>
    <col min="1" max="1" width="6.85546875" style="24" customWidth="1"/>
    <col min="2" max="2" width="67.5703125" style="182" bestFit="1" customWidth="1"/>
    <col min="3" max="3" width="34.7109375" style="24" customWidth="1"/>
    <col min="4" max="4" width="38.85546875" style="24" bestFit="1" customWidth="1"/>
    <col min="5" max="6" width="31.5703125" style="24" customWidth="1"/>
    <col min="7" max="7" width="61" style="24" bestFit="1" customWidth="1"/>
    <col min="8" max="8" width="24.42578125" style="24" bestFit="1" customWidth="1"/>
    <col min="9" max="9" width="20.85546875" style="194" bestFit="1" customWidth="1"/>
    <col min="10" max="10" width="5.42578125" style="24" customWidth="1"/>
    <col min="11" max="11" width="41.5703125" style="22" customWidth="1"/>
    <col min="12" max="29" width="0" style="24" hidden="1"/>
    <col min="30" max="16383" width="11.42578125" style="24" hidden="1"/>
    <col min="16384" max="16384" width="11.42578125" style="24" hidden="1" customWidth="1"/>
  </cols>
  <sheetData>
    <row r="1" spans="1:25" s="7" customFormat="1" ht="14.25" customHeight="1" thickBot="1" x14ac:dyDescent="0.25">
      <c r="A1" s="2"/>
      <c r="B1" s="3"/>
      <c r="C1" s="4"/>
      <c r="D1" s="4"/>
      <c r="E1" s="4"/>
      <c r="F1" s="4"/>
      <c r="G1" s="4"/>
      <c r="H1" s="4"/>
      <c r="I1" s="5"/>
      <c r="J1" s="6"/>
      <c r="K1" s="6"/>
    </row>
    <row r="2" spans="1:25" s="7" customFormat="1" ht="45.75" customHeight="1" thickBot="1" x14ac:dyDescent="0.25">
      <c r="A2" s="239"/>
      <c r="B2" s="240" t="s">
        <v>116</v>
      </c>
      <c r="C2" s="286" t="s">
        <v>73</v>
      </c>
      <c r="D2" s="287"/>
      <c r="E2" s="287"/>
      <c r="F2" s="287"/>
      <c r="G2" s="287"/>
      <c r="H2" s="287"/>
      <c r="I2" s="287"/>
      <c r="J2" s="288"/>
      <c r="K2" s="6"/>
    </row>
    <row r="3" spans="1:25" s="7" customFormat="1" ht="15.75" customHeight="1" thickBot="1" x14ac:dyDescent="0.25">
      <c r="A3" s="8"/>
      <c r="B3" s="9"/>
      <c r="C3" s="10"/>
      <c r="D3" s="10"/>
      <c r="E3" s="10"/>
      <c r="F3" s="10"/>
      <c r="G3" s="10"/>
      <c r="H3" s="11"/>
      <c r="I3" s="12"/>
      <c r="J3" s="13"/>
      <c r="K3" s="6"/>
    </row>
    <row r="4" spans="1:25" s="23" customFormat="1" ht="28.5" thickBot="1" x14ac:dyDescent="0.25">
      <c r="A4" s="220"/>
      <c r="B4" s="221" t="s">
        <v>148</v>
      </c>
      <c r="C4" s="14" t="s">
        <v>65</v>
      </c>
      <c r="D4" s="15" t="s">
        <v>69</v>
      </c>
      <c r="E4" s="16" t="s">
        <v>61</v>
      </c>
      <c r="F4" s="17" t="s">
        <v>110</v>
      </c>
      <c r="G4" s="18"/>
      <c r="H4" s="19"/>
      <c r="I4" s="20"/>
      <c r="J4" s="21"/>
      <c r="K4" s="22"/>
      <c r="Q4" s="24"/>
      <c r="R4" s="24"/>
      <c r="S4" s="24"/>
      <c r="T4" s="24"/>
      <c r="U4" s="24"/>
      <c r="V4" s="24"/>
      <c r="W4" s="24"/>
      <c r="X4" s="24"/>
      <c r="Y4" s="24"/>
    </row>
    <row r="5" spans="1:25" ht="21.95" customHeight="1" x14ac:dyDescent="0.2">
      <c r="A5" s="25"/>
      <c r="B5" s="26" t="s">
        <v>31</v>
      </c>
      <c r="C5" s="27"/>
      <c r="D5" s="28">
        <v>8000</v>
      </c>
      <c r="E5" s="29">
        <f>IF(AND(C5="",D5=""),"",SUM(C5:D5))</f>
        <v>8000</v>
      </c>
      <c r="F5" s="30">
        <f>IFERROR(E5/E$11,"-")</f>
        <v>0.9060022650056625</v>
      </c>
      <c r="G5" s="31"/>
      <c r="H5" s="21"/>
      <c r="I5" s="20"/>
      <c r="J5" s="21"/>
    </row>
    <row r="6" spans="1:25" ht="21.95" customHeight="1" x14ac:dyDescent="0.2">
      <c r="A6" s="32"/>
      <c r="B6" s="33" t="s">
        <v>107</v>
      </c>
      <c r="C6" s="34"/>
      <c r="D6" s="35"/>
      <c r="E6" s="36" t="str">
        <f t="shared" ref="E6:E10" si="0">IF(AND(C6="",D6=""),"",SUM(C6:D6))</f>
        <v/>
      </c>
      <c r="F6" s="37" t="str">
        <f t="shared" ref="F6:F10" si="1">IFERROR(E6/E$11,"-")</f>
        <v>-</v>
      </c>
      <c r="G6" s="31"/>
      <c r="H6" s="21"/>
      <c r="I6" s="20"/>
      <c r="J6" s="21"/>
    </row>
    <row r="7" spans="1:25" ht="21.95" customHeight="1" x14ac:dyDescent="0.2">
      <c r="A7" s="38"/>
      <c r="B7" s="39" t="s">
        <v>1</v>
      </c>
      <c r="C7" s="40"/>
      <c r="D7" s="41"/>
      <c r="E7" s="29" t="str">
        <f t="shared" si="0"/>
        <v/>
      </c>
      <c r="F7" s="30" t="str">
        <f t="shared" si="1"/>
        <v>-</v>
      </c>
      <c r="G7" s="31"/>
      <c r="H7" s="21"/>
      <c r="I7" s="20"/>
      <c r="J7" s="21"/>
    </row>
    <row r="8" spans="1:25" ht="21.95" customHeight="1" x14ac:dyDescent="0.2">
      <c r="A8" s="32"/>
      <c r="B8" s="33" t="s">
        <v>147</v>
      </c>
      <c r="C8" s="34">
        <v>800</v>
      </c>
      <c r="D8" s="35">
        <v>30</v>
      </c>
      <c r="E8" s="36">
        <f t="shared" si="0"/>
        <v>830</v>
      </c>
      <c r="F8" s="37">
        <f t="shared" si="1"/>
        <v>9.3997734994337487E-2</v>
      </c>
      <c r="G8" s="31"/>
      <c r="H8" s="21"/>
      <c r="I8" s="20"/>
      <c r="J8" s="21"/>
    </row>
    <row r="9" spans="1:25" ht="21.95" customHeight="1" x14ac:dyDescent="0.2">
      <c r="A9" s="38"/>
      <c r="B9" s="39" t="s">
        <v>108</v>
      </c>
      <c r="C9" s="40"/>
      <c r="D9" s="41"/>
      <c r="E9" s="29" t="str">
        <f t="shared" si="0"/>
        <v/>
      </c>
      <c r="F9" s="30" t="str">
        <f t="shared" si="1"/>
        <v>-</v>
      </c>
      <c r="G9" s="42"/>
      <c r="H9" s="21"/>
      <c r="I9" s="20"/>
      <c r="J9" s="21"/>
    </row>
    <row r="10" spans="1:25" ht="72.75" thickBot="1" x14ac:dyDescent="0.25">
      <c r="A10" s="43"/>
      <c r="B10" s="44" t="s">
        <v>109</v>
      </c>
      <c r="C10" s="45"/>
      <c r="D10" s="46"/>
      <c r="E10" s="47" t="str">
        <f t="shared" si="0"/>
        <v/>
      </c>
      <c r="F10" s="48" t="str">
        <f t="shared" si="1"/>
        <v>-</v>
      </c>
      <c r="G10" s="31"/>
      <c r="H10" s="21"/>
      <c r="I10" s="20"/>
      <c r="J10" s="21"/>
    </row>
    <row r="11" spans="1:25" s="60" customFormat="1" ht="28.5" thickBot="1" x14ac:dyDescent="0.55000000000000004">
      <c r="A11" s="49"/>
      <c r="B11" s="50" t="s">
        <v>66</v>
      </c>
      <c r="C11" s="51">
        <f>SUM(C5:C10)</f>
        <v>800</v>
      </c>
      <c r="D11" s="52">
        <f>SUM(D5:D10)</f>
        <v>8030</v>
      </c>
      <c r="E11" s="53">
        <f>SUM(C11:D11)</f>
        <v>8830</v>
      </c>
      <c r="F11" s="54">
        <v>1</v>
      </c>
      <c r="G11" s="55"/>
      <c r="H11" s="56"/>
      <c r="I11" s="57"/>
      <c r="J11" s="58"/>
      <c r="K11" s="59"/>
    </row>
    <row r="12" spans="1:25" ht="33.75" customHeight="1" thickBot="1" x14ac:dyDescent="0.25">
      <c r="A12" s="61"/>
      <c r="B12" s="62"/>
      <c r="C12" s="63"/>
      <c r="D12" s="63"/>
      <c r="E12" s="63"/>
      <c r="F12" s="63"/>
      <c r="G12" s="63"/>
      <c r="H12" s="63"/>
      <c r="I12" s="20"/>
      <c r="J12" s="21"/>
    </row>
    <row r="13" spans="1:25" s="68" customFormat="1" ht="28.5" thickBot="1" x14ac:dyDescent="0.55000000000000004">
      <c r="A13" s="222"/>
      <c r="B13" s="223" t="s">
        <v>112</v>
      </c>
      <c r="C13" s="64" t="s">
        <v>65</v>
      </c>
      <c r="D13" s="64" t="s">
        <v>68</v>
      </c>
      <c r="E13" s="64" t="s">
        <v>113</v>
      </c>
      <c r="F13" s="64" t="s">
        <v>114</v>
      </c>
      <c r="G13" s="64" t="s">
        <v>111</v>
      </c>
      <c r="H13" s="64" t="s">
        <v>61</v>
      </c>
      <c r="I13" s="65" t="s">
        <v>110</v>
      </c>
      <c r="J13" s="66"/>
      <c r="K13" s="67"/>
    </row>
    <row r="14" spans="1:25" ht="21.95" customHeight="1" x14ac:dyDescent="0.2">
      <c r="A14" s="38"/>
      <c r="B14" s="39" t="s">
        <v>83</v>
      </c>
      <c r="C14" s="40"/>
      <c r="D14" s="40">
        <v>2000</v>
      </c>
      <c r="E14" s="40"/>
      <c r="F14" s="40"/>
      <c r="G14" s="40"/>
      <c r="H14" s="69">
        <f>SUM(C14:G14)</f>
        <v>2000</v>
      </c>
      <c r="I14" s="70">
        <f t="shared" ref="I14:I23" si="2">H14/H$24</f>
        <v>0.72727272727272729</v>
      </c>
      <c r="J14" s="21"/>
    </row>
    <row r="15" spans="1:25" ht="21.95" customHeight="1" x14ac:dyDescent="0.2">
      <c r="A15" s="71"/>
      <c r="B15" s="72" t="s">
        <v>132</v>
      </c>
      <c r="C15" s="73"/>
      <c r="D15" s="73"/>
      <c r="E15" s="73"/>
      <c r="F15" s="73"/>
      <c r="G15" s="73"/>
      <c r="H15" s="74"/>
      <c r="I15" s="75"/>
      <c r="J15" s="21"/>
    </row>
    <row r="16" spans="1:25" ht="21.95" customHeight="1" x14ac:dyDescent="0.2">
      <c r="A16" s="38"/>
      <c r="B16" s="39" t="s">
        <v>135</v>
      </c>
      <c r="C16" s="40"/>
      <c r="D16" s="40"/>
      <c r="E16" s="40"/>
      <c r="F16" s="40"/>
      <c r="G16" s="40"/>
      <c r="H16" s="69"/>
      <c r="I16" s="70"/>
      <c r="J16" s="21"/>
    </row>
    <row r="17" spans="1:25" ht="21.95" customHeight="1" x14ac:dyDescent="0.2">
      <c r="A17" s="71"/>
      <c r="B17" s="72" t="s">
        <v>53</v>
      </c>
      <c r="C17" s="73"/>
      <c r="D17" s="73"/>
      <c r="E17" s="73"/>
      <c r="F17" s="73"/>
      <c r="G17" s="73"/>
      <c r="H17" s="74">
        <f t="shared" ref="H17:H23" si="3">SUM(C17:G17)</f>
        <v>0</v>
      </c>
      <c r="I17" s="75">
        <f t="shared" si="2"/>
        <v>0</v>
      </c>
      <c r="J17" s="21"/>
    </row>
    <row r="18" spans="1:25" ht="21.95" customHeight="1" x14ac:dyDescent="0.2">
      <c r="A18" s="38"/>
      <c r="B18" s="39" t="s">
        <v>82</v>
      </c>
      <c r="C18" s="40"/>
      <c r="D18" s="40"/>
      <c r="E18" s="40"/>
      <c r="F18" s="40"/>
      <c r="G18" s="40"/>
      <c r="H18" s="69">
        <f t="shared" si="3"/>
        <v>0</v>
      </c>
      <c r="I18" s="70">
        <f t="shared" si="2"/>
        <v>0</v>
      </c>
      <c r="J18" s="21"/>
    </row>
    <row r="19" spans="1:25" ht="21.95" customHeight="1" x14ac:dyDescent="0.2">
      <c r="A19" s="71"/>
      <c r="B19" s="72" t="s">
        <v>133</v>
      </c>
      <c r="C19" s="73"/>
      <c r="D19" s="73">
        <v>500</v>
      </c>
      <c r="E19" s="73"/>
      <c r="F19" s="73"/>
      <c r="G19" s="73"/>
      <c r="H19" s="74">
        <f t="shared" si="3"/>
        <v>500</v>
      </c>
      <c r="I19" s="75">
        <f>H19/H$24</f>
        <v>0.18181818181818182</v>
      </c>
      <c r="J19" s="21"/>
    </row>
    <row r="20" spans="1:25" ht="21.95" customHeight="1" x14ac:dyDescent="0.2">
      <c r="A20" s="38"/>
      <c r="B20" s="39" t="s">
        <v>54</v>
      </c>
      <c r="C20" s="40"/>
      <c r="D20" s="40"/>
      <c r="E20" s="40"/>
      <c r="F20" s="40"/>
      <c r="G20" s="40"/>
      <c r="H20" s="69">
        <f t="shared" si="3"/>
        <v>0</v>
      </c>
      <c r="I20" s="70">
        <f t="shared" si="2"/>
        <v>0</v>
      </c>
      <c r="J20" s="21"/>
    </row>
    <row r="21" spans="1:25" ht="21.95" customHeight="1" x14ac:dyDescent="0.2">
      <c r="A21" s="71"/>
      <c r="B21" s="72" t="s">
        <v>70</v>
      </c>
      <c r="C21" s="73">
        <v>20</v>
      </c>
      <c r="D21" s="73">
        <v>200</v>
      </c>
      <c r="E21" s="73"/>
      <c r="F21" s="73"/>
      <c r="G21" s="73"/>
      <c r="H21" s="74">
        <f t="shared" si="3"/>
        <v>220</v>
      </c>
      <c r="I21" s="75">
        <f t="shared" si="2"/>
        <v>0.08</v>
      </c>
      <c r="J21" s="21"/>
    </row>
    <row r="22" spans="1:25" ht="21.95" customHeight="1" x14ac:dyDescent="0.2">
      <c r="A22" s="38"/>
      <c r="B22" s="39" t="s">
        <v>134</v>
      </c>
      <c r="C22" s="40"/>
      <c r="D22" s="40">
        <v>30</v>
      </c>
      <c r="E22" s="40"/>
      <c r="F22" s="76"/>
      <c r="G22" s="40"/>
      <c r="H22" s="69">
        <f t="shared" si="3"/>
        <v>30</v>
      </c>
      <c r="I22" s="70">
        <f t="shared" si="2"/>
        <v>1.090909090909091E-2</v>
      </c>
      <c r="J22" s="21"/>
    </row>
    <row r="23" spans="1:25" ht="21.75" customHeight="1" thickBot="1" x14ac:dyDescent="0.25">
      <c r="A23" s="77"/>
      <c r="B23" s="78" t="s">
        <v>84</v>
      </c>
      <c r="C23" s="79"/>
      <c r="D23" s="79"/>
      <c r="E23" s="79"/>
      <c r="F23" s="79"/>
      <c r="G23" s="79"/>
      <c r="H23" s="80">
        <f t="shared" si="3"/>
        <v>0</v>
      </c>
      <c r="I23" s="81">
        <f t="shared" si="2"/>
        <v>0</v>
      </c>
      <c r="J23" s="21"/>
      <c r="L23" s="82"/>
    </row>
    <row r="24" spans="1:25" s="60" customFormat="1" ht="28.5" thickBot="1" x14ac:dyDescent="0.55000000000000004">
      <c r="A24" s="83"/>
      <c r="B24" s="84" t="s">
        <v>61</v>
      </c>
      <c r="C24" s="51">
        <f>SUM(C14:C23)</f>
        <v>20</v>
      </c>
      <c r="D24" s="51">
        <f>SUM(D14:D23)</f>
        <v>2730</v>
      </c>
      <c r="E24" s="51">
        <f>SUM(E14:E23)</f>
        <v>0</v>
      </c>
      <c r="F24" s="51">
        <f>SUM(F14:F23)</f>
        <v>0</v>
      </c>
      <c r="G24" s="51">
        <f>SUM(G14:G23)</f>
        <v>0</v>
      </c>
      <c r="H24" s="85">
        <f>SUM(C24:G24)</f>
        <v>2750</v>
      </c>
      <c r="I24" s="86">
        <f>H24/H$24</f>
        <v>1</v>
      </c>
      <c r="J24" s="58"/>
      <c r="K24" s="59"/>
    </row>
    <row r="25" spans="1:25" s="21" customFormat="1" ht="21.95" customHeight="1" thickBot="1" x14ac:dyDescent="0.25">
      <c r="B25" s="87"/>
      <c r="F25" s="88"/>
      <c r="I25" s="89"/>
      <c r="K25" s="22"/>
    </row>
    <row r="26" spans="1:25" s="68" customFormat="1" ht="28.5" thickBot="1" x14ac:dyDescent="0.55000000000000004">
      <c r="A26" s="224"/>
      <c r="B26" s="225" t="s">
        <v>115</v>
      </c>
      <c r="C26" s="90" t="s">
        <v>65</v>
      </c>
      <c r="D26" s="90" t="s">
        <v>68</v>
      </c>
      <c r="E26" s="90" t="s">
        <v>113</v>
      </c>
      <c r="F26" s="90" t="s">
        <v>114</v>
      </c>
      <c r="G26" s="90" t="s">
        <v>111</v>
      </c>
      <c r="H26" s="90" t="s">
        <v>61</v>
      </c>
      <c r="I26" s="91" t="s">
        <v>110</v>
      </c>
      <c r="J26" s="66"/>
      <c r="K26" s="67"/>
    </row>
    <row r="27" spans="1:25" ht="21.95" customHeight="1" x14ac:dyDescent="0.2">
      <c r="A27" s="92"/>
      <c r="B27" s="93" t="s">
        <v>4</v>
      </c>
      <c r="C27" s="94"/>
      <c r="D27" s="94">
        <v>500</v>
      </c>
      <c r="E27" s="94"/>
      <c r="F27" s="94"/>
      <c r="G27" s="94"/>
      <c r="H27" s="69">
        <f>SUM(C27:G27)</f>
        <v>500</v>
      </c>
      <c r="I27" s="70">
        <f t="shared" ref="I27:I40" si="4">H27/H$40</f>
        <v>0.17271157167530224</v>
      </c>
      <c r="J27" s="21"/>
    </row>
    <row r="28" spans="1:25" ht="21.95" customHeight="1" x14ac:dyDescent="0.2">
      <c r="A28" s="95"/>
      <c r="B28" s="96" t="s">
        <v>5</v>
      </c>
      <c r="C28" s="97"/>
      <c r="D28" s="98">
        <v>250</v>
      </c>
      <c r="E28" s="98"/>
      <c r="F28" s="98"/>
      <c r="G28" s="98"/>
      <c r="H28" s="74">
        <f t="shared" ref="H28:H39" si="5">SUM(C28:G28)</f>
        <v>250</v>
      </c>
      <c r="I28" s="75">
        <f t="shared" si="4"/>
        <v>8.6355785837651119E-2</v>
      </c>
      <c r="J28" s="21"/>
    </row>
    <row r="29" spans="1:25" ht="21.95" customHeight="1" x14ac:dyDescent="0.2">
      <c r="A29" s="99"/>
      <c r="B29" s="39" t="s">
        <v>41</v>
      </c>
      <c r="C29" s="40"/>
      <c r="D29" s="40">
        <v>280</v>
      </c>
      <c r="E29" s="40"/>
      <c r="F29" s="40"/>
      <c r="G29" s="40"/>
      <c r="H29" s="69">
        <f t="shared" si="5"/>
        <v>280</v>
      </c>
      <c r="I29" s="70">
        <f t="shared" si="4"/>
        <v>9.6718480138169263E-2</v>
      </c>
      <c r="J29" s="21"/>
    </row>
    <row r="30" spans="1:25" ht="21.95" customHeight="1" x14ac:dyDescent="0.2">
      <c r="A30" s="95"/>
      <c r="B30" s="96" t="s">
        <v>6</v>
      </c>
      <c r="C30" s="98"/>
      <c r="D30" s="98">
        <v>120</v>
      </c>
      <c r="E30" s="98"/>
      <c r="F30" s="98"/>
      <c r="G30" s="98"/>
      <c r="H30" s="74">
        <f t="shared" si="5"/>
        <v>120</v>
      </c>
      <c r="I30" s="75">
        <f t="shared" si="4"/>
        <v>4.145077720207254E-2</v>
      </c>
      <c r="J30" s="21"/>
    </row>
    <row r="31" spans="1:25" s="23" customFormat="1" ht="21.95" customHeight="1" x14ac:dyDescent="0.2">
      <c r="A31" s="99"/>
      <c r="B31" s="39" t="s">
        <v>37</v>
      </c>
      <c r="C31" s="40"/>
      <c r="D31" s="40">
        <v>30</v>
      </c>
      <c r="E31" s="40"/>
      <c r="F31" s="40"/>
      <c r="G31" s="40"/>
      <c r="H31" s="69">
        <f t="shared" si="5"/>
        <v>30</v>
      </c>
      <c r="I31" s="70">
        <f t="shared" si="4"/>
        <v>1.0362694300518135E-2</v>
      </c>
      <c r="J31" s="21"/>
      <c r="K31" s="22"/>
      <c r="L31" s="24"/>
      <c r="M31" s="24"/>
      <c r="V31" s="24"/>
      <c r="W31" s="24"/>
      <c r="X31" s="24"/>
      <c r="Y31" s="24"/>
    </row>
    <row r="32" spans="1:25" ht="21.95" customHeight="1" x14ac:dyDescent="0.2">
      <c r="A32" s="95"/>
      <c r="B32" s="96" t="s">
        <v>117</v>
      </c>
      <c r="C32" s="98"/>
      <c r="D32" s="98">
        <v>150</v>
      </c>
      <c r="E32" s="98" t="s">
        <v>39</v>
      </c>
      <c r="F32" s="98"/>
      <c r="G32" s="98"/>
      <c r="H32" s="74">
        <f t="shared" si="5"/>
        <v>150</v>
      </c>
      <c r="I32" s="75">
        <f t="shared" si="4"/>
        <v>5.181347150259067E-2</v>
      </c>
      <c r="J32" s="21"/>
    </row>
    <row r="33" spans="1:11" ht="21.95" customHeight="1" x14ac:dyDescent="0.2">
      <c r="A33" s="99"/>
      <c r="B33" s="39" t="s">
        <v>38</v>
      </c>
      <c r="C33" s="40"/>
      <c r="D33" s="40">
        <v>30</v>
      </c>
      <c r="E33" s="40"/>
      <c r="F33" s="40"/>
      <c r="G33" s="40"/>
      <c r="H33" s="69">
        <f t="shared" si="5"/>
        <v>30</v>
      </c>
      <c r="I33" s="70">
        <f t="shared" si="4"/>
        <v>1.0362694300518135E-2</v>
      </c>
      <c r="J33" s="21"/>
    </row>
    <row r="34" spans="1:11" ht="21.95" customHeight="1" x14ac:dyDescent="0.2">
      <c r="A34" s="95"/>
      <c r="B34" s="96" t="s">
        <v>118</v>
      </c>
      <c r="C34" s="98"/>
      <c r="D34" s="98"/>
      <c r="E34" s="98">
        <v>15</v>
      </c>
      <c r="F34" s="98"/>
      <c r="G34" s="98"/>
      <c r="H34" s="74">
        <f t="shared" si="5"/>
        <v>15</v>
      </c>
      <c r="I34" s="75">
        <f t="shared" si="4"/>
        <v>5.1813471502590676E-3</v>
      </c>
      <c r="J34" s="21"/>
    </row>
    <row r="35" spans="1:11" ht="21.95" customHeight="1" x14ac:dyDescent="0.2">
      <c r="A35" s="99"/>
      <c r="B35" s="39" t="s">
        <v>42</v>
      </c>
      <c r="C35" s="40">
        <v>300</v>
      </c>
      <c r="D35" s="40"/>
      <c r="E35" s="40">
        <v>600</v>
      </c>
      <c r="F35" s="40"/>
      <c r="G35" s="40"/>
      <c r="H35" s="69">
        <f t="shared" si="5"/>
        <v>900</v>
      </c>
      <c r="I35" s="70">
        <f t="shared" si="4"/>
        <v>0.31088082901554404</v>
      </c>
      <c r="J35" s="21"/>
    </row>
    <row r="36" spans="1:11" ht="21.95" customHeight="1" x14ac:dyDescent="0.2">
      <c r="A36" s="95"/>
      <c r="B36" s="96" t="s">
        <v>40</v>
      </c>
      <c r="C36" s="98">
        <v>320</v>
      </c>
      <c r="D36" s="98"/>
      <c r="E36" s="98"/>
      <c r="F36" s="98"/>
      <c r="G36" s="98"/>
      <c r="H36" s="74">
        <f t="shared" si="5"/>
        <v>320</v>
      </c>
      <c r="I36" s="75">
        <f t="shared" si="4"/>
        <v>0.11053540587219343</v>
      </c>
      <c r="J36" s="21"/>
    </row>
    <row r="37" spans="1:11" ht="21.95" customHeight="1" x14ac:dyDescent="0.2">
      <c r="A37" s="99"/>
      <c r="B37" s="39" t="s">
        <v>7</v>
      </c>
      <c r="C37" s="40"/>
      <c r="D37" s="40"/>
      <c r="E37" s="40"/>
      <c r="F37" s="40"/>
      <c r="G37" s="40"/>
      <c r="H37" s="69">
        <f t="shared" si="5"/>
        <v>0</v>
      </c>
      <c r="I37" s="70">
        <f t="shared" si="4"/>
        <v>0</v>
      </c>
      <c r="J37" s="21"/>
    </row>
    <row r="38" spans="1:11" ht="21.95" customHeight="1" x14ac:dyDescent="0.2">
      <c r="A38" s="95"/>
      <c r="B38" s="96" t="s">
        <v>119</v>
      </c>
      <c r="C38" s="98"/>
      <c r="D38" s="98">
        <v>20</v>
      </c>
      <c r="E38" s="98"/>
      <c r="F38" s="98"/>
      <c r="G38" s="98"/>
      <c r="H38" s="74">
        <f t="shared" si="5"/>
        <v>20</v>
      </c>
      <c r="I38" s="75">
        <f t="shared" si="4"/>
        <v>6.9084628670120895E-3</v>
      </c>
      <c r="J38" s="21"/>
    </row>
    <row r="39" spans="1:11" ht="48.75" thickBot="1" x14ac:dyDescent="0.25">
      <c r="A39" s="99"/>
      <c r="B39" s="39" t="s">
        <v>120</v>
      </c>
      <c r="C39" s="40"/>
      <c r="D39" s="40"/>
      <c r="E39" s="40"/>
      <c r="F39" s="40">
        <v>180</v>
      </c>
      <c r="G39" s="40">
        <v>100</v>
      </c>
      <c r="H39" s="69">
        <f t="shared" si="5"/>
        <v>280</v>
      </c>
      <c r="I39" s="70">
        <f t="shared" si="4"/>
        <v>9.6718480138169263E-2</v>
      </c>
      <c r="J39" s="21"/>
    </row>
    <row r="40" spans="1:11" s="103" customFormat="1" ht="28.5" thickBot="1" x14ac:dyDescent="0.55000000000000004">
      <c r="A40" s="83"/>
      <c r="B40" s="84" t="s">
        <v>61</v>
      </c>
      <c r="C40" s="51">
        <f>SUM(C27:C39)</f>
        <v>620</v>
      </c>
      <c r="D40" s="51">
        <f>SUM(D27:D39)</f>
        <v>1380</v>
      </c>
      <c r="E40" s="51">
        <f>SUM(E27:E39)</f>
        <v>615</v>
      </c>
      <c r="F40" s="51">
        <f>SUM(F27:F39)</f>
        <v>180</v>
      </c>
      <c r="G40" s="51">
        <f>SUM(G27:G39)</f>
        <v>100</v>
      </c>
      <c r="H40" s="100">
        <f>SUM(C40:G40)</f>
        <v>2895</v>
      </c>
      <c r="I40" s="86">
        <f t="shared" si="4"/>
        <v>1</v>
      </c>
      <c r="J40" s="101"/>
      <c r="K40" s="102"/>
    </row>
    <row r="41" spans="1:11" s="21" customFormat="1" ht="21.75" customHeight="1" thickBot="1" x14ac:dyDescent="0.25">
      <c r="B41" s="87"/>
      <c r="I41" s="89"/>
      <c r="K41" s="22"/>
    </row>
    <row r="42" spans="1:11" s="68" customFormat="1" ht="28.5" thickBot="1" x14ac:dyDescent="0.55000000000000004">
      <c r="A42" s="226"/>
      <c r="B42" s="227" t="s">
        <v>121</v>
      </c>
      <c r="C42" s="104" t="s">
        <v>65</v>
      </c>
      <c r="D42" s="104" t="s">
        <v>68</v>
      </c>
      <c r="E42" s="104" t="s">
        <v>113</v>
      </c>
      <c r="F42" s="104" t="s">
        <v>114</v>
      </c>
      <c r="G42" s="104" t="s">
        <v>111</v>
      </c>
      <c r="H42" s="104" t="s">
        <v>61</v>
      </c>
      <c r="I42" s="105" t="s">
        <v>110</v>
      </c>
      <c r="J42" s="66"/>
      <c r="K42" s="67"/>
    </row>
    <row r="43" spans="1:11" ht="21.95" customHeight="1" x14ac:dyDescent="0.2">
      <c r="A43" s="106"/>
      <c r="B43" s="26" t="s">
        <v>122</v>
      </c>
      <c r="C43" s="27"/>
      <c r="D43" s="27">
        <v>300</v>
      </c>
      <c r="E43" s="27"/>
      <c r="F43" s="27"/>
      <c r="G43" s="27"/>
      <c r="H43" s="69">
        <f t="shared" ref="H43:H51" si="6">SUM(C43:G43)</f>
        <v>300</v>
      </c>
      <c r="I43" s="70">
        <f>H43/H$51</f>
        <v>0.5</v>
      </c>
      <c r="J43" s="21"/>
    </row>
    <row r="44" spans="1:11" ht="21.95" customHeight="1" x14ac:dyDescent="0.2">
      <c r="A44" s="107"/>
      <c r="B44" s="108" t="s">
        <v>123</v>
      </c>
      <c r="C44" s="109"/>
      <c r="D44" s="109"/>
      <c r="E44" s="109"/>
      <c r="F44" s="109"/>
      <c r="G44" s="109">
        <v>150</v>
      </c>
      <c r="H44" s="74">
        <f t="shared" si="6"/>
        <v>150</v>
      </c>
      <c r="I44" s="75">
        <f t="shared" ref="I44:I51" si="7">H44/H$51</f>
        <v>0.25</v>
      </c>
      <c r="J44" s="21"/>
    </row>
    <row r="45" spans="1:11" ht="21.95" customHeight="1" x14ac:dyDescent="0.2">
      <c r="A45" s="106"/>
      <c r="B45" s="26" t="s">
        <v>44</v>
      </c>
      <c r="C45" s="27"/>
      <c r="D45" s="27"/>
      <c r="E45" s="27"/>
      <c r="F45" s="27"/>
      <c r="G45" s="27"/>
      <c r="H45" s="69">
        <f t="shared" si="6"/>
        <v>0</v>
      </c>
      <c r="I45" s="70">
        <f t="shared" si="7"/>
        <v>0</v>
      </c>
      <c r="J45" s="21"/>
    </row>
    <row r="46" spans="1:11" ht="21.95" customHeight="1" x14ac:dyDescent="0.2">
      <c r="A46" s="107"/>
      <c r="B46" s="108" t="s">
        <v>9</v>
      </c>
      <c r="C46" s="109"/>
      <c r="D46" s="109"/>
      <c r="E46" s="109"/>
      <c r="F46" s="109"/>
      <c r="G46" s="109"/>
      <c r="H46" s="74">
        <f t="shared" si="6"/>
        <v>0</v>
      </c>
      <c r="I46" s="75">
        <f t="shared" si="7"/>
        <v>0</v>
      </c>
      <c r="J46" s="21"/>
    </row>
    <row r="47" spans="1:11" ht="21.95" customHeight="1" x14ac:dyDescent="0.2">
      <c r="A47" s="106"/>
      <c r="B47" s="26" t="s">
        <v>10</v>
      </c>
      <c r="C47" s="27">
        <v>10</v>
      </c>
      <c r="D47" s="27"/>
      <c r="E47" s="27">
        <v>60</v>
      </c>
      <c r="F47" s="27"/>
      <c r="G47" s="27"/>
      <c r="H47" s="69">
        <f t="shared" si="6"/>
        <v>70</v>
      </c>
      <c r="I47" s="70">
        <f t="shared" si="7"/>
        <v>0.11666666666666667</v>
      </c>
      <c r="J47" s="21"/>
    </row>
    <row r="48" spans="1:11" ht="21.75" customHeight="1" x14ac:dyDescent="0.2">
      <c r="A48" s="107"/>
      <c r="B48" s="108" t="s">
        <v>43</v>
      </c>
      <c r="C48" s="109"/>
      <c r="D48" s="109"/>
      <c r="E48" s="109"/>
      <c r="F48" s="109"/>
      <c r="G48" s="109"/>
      <c r="H48" s="74">
        <f t="shared" si="6"/>
        <v>0</v>
      </c>
      <c r="I48" s="75">
        <f t="shared" si="7"/>
        <v>0</v>
      </c>
      <c r="J48" s="21"/>
    </row>
    <row r="49" spans="1:25" ht="21.95" customHeight="1" x14ac:dyDescent="0.2">
      <c r="A49" s="106"/>
      <c r="B49" s="26" t="s">
        <v>124</v>
      </c>
      <c r="C49" s="27"/>
      <c r="D49" s="27"/>
      <c r="E49" s="27"/>
      <c r="F49" s="27"/>
      <c r="G49" s="27"/>
      <c r="H49" s="69">
        <f t="shared" si="6"/>
        <v>0</v>
      </c>
      <c r="I49" s="70">
        <f t="shared" si="7"/>
        <v>0</v>
      </c>
      <c r="J49" s="21"/>
    </row>
    <row r="50" spans="1:25" ht="21.95" customHeight="1" thickBot="1" x14ac:dyDescent="0.25">
      <c r="A50" s="107"/>
      <c r="B50" s="108" t="s">
        <v>125</v>
      </c>
      <c r="C50" s="109">
        <v>0</v>
      </c>
      <c r="D50" s="109"/>
      <c r="E50" s="109"/>
      <c r="F50" s="109">
        <v>80</v>
      </c>
      <c r="G50" s="109"/>
      <c r="H50" s="74">
        <f t="shared" si="6"/>
        <v>80</v>
      </c>
      <c r="I50" s="75">
        <f t="shared" si="7"/>
        <v>0.13333333333333333</v>
      </c>
      <c r="J50" s="21"/>
    </row>
    <row r="51" spans="1:25" s="103" customFormat="1" ht="28.5" thickBot="1" x14ac:dyDescent="0.55000000000000004">
      <c r="A51" s="83"/>
      <c r="B51" s="84" t="s">
        <v>61</v>
      </c>
      <c r="C51" s="51">
        <f>SUM(C43:C50)</f>
        <v>10</v>
      </c>
      <c r="D51" s="51">
        <f>SUM(D43:D50)</f>
        <v>300</v>
      </c>
      <c r="E51" s="51">
        <f>SUM(E43:E50)</f>
        <v>60</v>
      </c>
      <c r="F51" s="51">
        <f>SUM(F43:F50)</f>
        <v>80</v>
      </c>
      <c r="G51" s="51">
        <f>SUM(G43:G50)</f>
        <v>150</v>
      </c>
      <c r="H51" s="100">
        <f t="shared" si="6"/>
        <v>600</v>
      </c>
      <c r="I51" s="86">
        <f t="shared" si="7"/>
        <v>1</v>
      </c>
      <c r="J51" s="101"/>
      <c r="K51" s="102"/>
    </row>
    <row r="52" spans="1:25" s="21" customFormat="1" ht="21.95" customHeight="1" thickBot="1" x14ac:dyDescent="0.25">
      <c r="B52" s="87"/>
      <c r="E52" s="88"/>
      <c r="I52" s="110"/>
      <c r="K52" s="22"/>
    </row>
    <row r="53" spans="1:25" s="68" customFormat="1" ht="28.5" thickBot="1" x14ac:dyDescent="0.55000000000000004">
      <c r="A53" s="228"/>
      <c r="B53" s="229" t="s">
        <v>57</v>
      </c>
      <c r="C53" s="111" t="s">
        <v>65</v>
      </c>
      <c r="D53" s="111" t="s">
        <v>68</v>
      </c>
      <c r="E53" s="111" t="s">
        <v>113</v>
      </c>
      <c r="F53" s="111" t="s">
        <v>114</v>
      </c>
      <c r="G53" s="111" t="s">
        <v>111</v>
      </c>
      <c r="H53" s="111" t="s">
        <v>61</v>
      </c>
      <c r="I53" s="112" t="s">
        <v>110</v>
      </c>
      <c r="J53" s="66"/>
      <c r="K53" s="67"/>
    </row>
    <row r="54" spans="1:25" ht="21.95" customHeight="1" x14ac:dyDescent="0.2">
      <c r="A54" s="113"/>
      <c r="B54" s="93" t="s">
        <v>45</v>
      </c>
      <c r="C54" s="94">
        <v>20</v>
      </c>
      <c r="D54" s="94"/>
      <c r="E54" s="94"/>
      <c r="F54" s="94"/>
      <c r="G54" s="94"/>
      <c r="H54" s="69">
        <f>SUM(C54:G$54)</f>
        <v>20</v>
      </c>
      <c r="I54" s="70">
        <f>H54/H$66</f>
        <v>3.6036036036036036E-2</v>
      </c>
      <c r="J54" s="21"/>
    </row>
    <row r="55" spans="1:25" ht="21.95" customHeight="1" x14ac:dyDescent="0.2">
      <c r="A55" s="114"/>
      <c r="B55" s="115" t="s">
        <v>46</v>
      </c>
      <c r="C55" s="116"/>
      <c r="D55" s="116"/>
      <c r="E55" s="116">
        <v>50</v>
      </c>
      <c r="F55" s="116"/>
      <c r="G55" s="116"/>
      <c r="H55" s="74">
        <f t="shared" ref="H55:H66" si="8">SUM(C55:G55)</f>
        <v>50</v>
      </c>
      <c r="I55" s="75">
        <f t="shared" ref="I55:I66" si="9">H55/H$66</f>
        <v>9.0090090090090086E-2</v>
      </c>
      <c r="J55" s="21"/>
    </row>
    <row r="56" spans="1:25" ht="21.95" customHeight="1" x14ac:dyDescent="0.2">
      <c r="A56" s="117"/>
      <c r="B56" s="39" t="s">
        <v>11</v>
      </c>
      <c r="C56" s="40"/>
      <c r="D56" s="40"/>
      <c r="E56" s="40"/>
      <c r="F56" s="40"/>
      <c r="G56" s="40"/>
      <c r="H56" s="69">
        <f t="shared" si="8"/>
        <v>0</v>
      </c>
      <c r="I56" s="70">
        <f t="shared" si="9"/>
        <v>0</v>
      </c>
      <c r="J56" s="21"/>
    </row>
    <row r="57" spans="1:25" s="23" customFormat="1" ht="21.95" customHeight="1" x14ac:dyDescent="0.2">
      <c r="A57" s="114"/>
      <c r="B57" s="115" t="s">
        <v>126</v>
      </c>
      <c r="C57" s="116"/>
      <c r="D57" s="116">
        <v>200</v>
      </c>
      <c r="E57" s="116"/>
      <c r="F57" s="116"/>
      <c r="G57" s="116"/>
      <c r="H57" s="74">
        <f t="shared" si="8"/>
        <v>200</v>
      </c>
      <c r="I57" s="75">
        <f t="shared" si="9"/>
        <v>0.36036036036036034</v>
      </c>
      <c r="J57" s="21"/>
      <c r="K57" s="22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25" ht="21.95" customHeight="1" x14ac:dyDescent="0.2">
      <c r="A58" s="117"/>
      <c r="B58" s="39" t="s">
        <v>12</v>
      </c>
      <c r="C58" s="40"/>
      <c r="D58" s="40"/>
      <c r="E58" s="40">
        <v>200</v>
      </c>
      <c r="F58" s="40"/>
      <c r="G58" s="40"/>
      <c r="H58" s="69">
        <f t="shared" si="8"/>
        <v>200</v>
      </c>
      <c r="I58" s="70">
        <f t="shared" si="9"/>
        <v>0.36036036036036034</v>
      </c>
      <c r="J58" s="21"/>
    </row>
    <row r="59" spans="1:25" ht="21.95" customHeight="1" x14ac:dyDescent="0.2">
      <c r="A59" s="114"/>
      <c r="B59" s="115" t="s">
        <v>13</v>
      </c>
      <c r="C59" s="116"/>
      <c r="D59" s="116"/>
      <c r="E59" s="116"/>
      <c r="F59" s="116">
        <v>15</v>
      </c>
      <c r="G59" s="116"/>
      <c r="H59" s="74">
        <f t="shared" si="8"/>
        <v>15</v>
      </c>
      <c r="I59" s="75">
        <f t="shared" si="9"/>
        <v>2.7027027027027029E-2</v>
      </c>
      <c r="J59" s="21"/>
    </row>
    <row r="60" spans="1:25" ht="21.95" customHeight="1" x14ac:dyDescent="0.2">
      <c r="A60" s="117"/>
      <c r="B60" s="39" t="s">
        <v>48</v>
      </c>
      <c r="C60" s="40"/>
      <c r="D60" s="40"/>
      <c r="E60" s="40"/>
      <c r="F60" s="40"/>
      <c r="G60" s="40"/>
      <c r="H60" s="69">
        <f t="shared" si="8"/>
        <v>0</v>
      </c>
      <c r="I60" s="70">
        <f t="shared" si="9"/>
        <v>0</v>
      </c>
      <c r="J60" s="21"/>
    </row>
    <row r="61" spans="1:25" ht="21.95" customHeight="1" x14ac:dyDescent="0.2">
      <c r="A61" s="114"/>
      <c r="B61" s="115" t="s">
        <v>15</v>
      </c>
      <c r="C61" s="116"/>
      <c r="D61" s="116"/>
      <c r="E61" s="116"/>
      <c r="F61" s="116"/>
      <c r="G61" s="116"/>
      <c r="H61" s="74">
        <f t="shared" si="8"/>
        <v>0</v>
      </c>
      <c r="I61" s="75">
        <f t="shared" si="9"/>
        <v>0</v>
      </c>
      <c r="J61" s="21"/>
    </row>
    <row r="62" spans="1:25" ht="21.95" customHeight="1" x14ac:dyDescent="0.2">
      <c r="A62" s="117"/>
      <c r="B62" s="39" t="s">
        <v>17</v>
      </c>
      <c r="C62" s="40"/>
      <c r="D62" s="40"/>
      <c r="E62" s="40"/>
      <c r="F62" s="40"/>
      <c r="G62" s="40"/>
      <c r="H62" s="69">
        <f t="shared" si="8"/>
        <v>0</v>
      </c>
      <c r="I62" s="70">
        <f t="shared" si="9"/>
        <v>0</v>
      </c>
      <c r="J62" s="21"/>
    </row>
    <row r="63" spans="1:25" ht="21.95" customHeight="1" x14ac:dyDescent="0.2">
      <c r="A63" s="114"/>
      <c r="B63" s="115" t="s">
        <v>49</v>
      </c>
      <c r="C63" s="116">
        <v>50</v>
      </c>
      <c r="D63" s="116"/>
      <c r="E63" s="116">
        <v>20</v>
      </c>
      <c r="F63" s="116"/>
      <c r="G63" s="116"/>
      <c r="H63" s="74">
        <f t="shared" si="8"/>
        <v>70</v>
      </c>
      <c r="I63" s="75">
        <f t="shared" si="9"/>
        <v>0.12612612612612611</v>
      </c>
      <c r="J63" s="21"/>
    </row>
    <row r="64" spans="1:25" ht="21.95" customHeight="1" x14ac:dyDescent="0.2">
      <c r="A64" s="117"/>
      <c r="B64" s="39" t="s">
        <v>47</v>
      </c>
      <c r="C64" s="40"/>
      <c r="D64" s="40"/>
      <c r="E64" s="40"/>
      <c r="F64" s="40"/>
      <c r="G64" s="40"/>
      <c r="H64" s="69">
        <f t="shared" si="8"/>
        <v>0</v>
      </c>
      <c r="I64" s="70">
        <f t="shared" si="9"/>
        <v>0</v>
      </c>
      <c r="J64" s="21"/>
    </row>
    <row r="65" spans="1:29" s="23" customFormat="1" ht="21.95" customHeight="1" thickBot="1" x14ac:dyDescent="0.25">
      <c r="A65" s="114"/>
      <c r="B65" s="115" t="s">
        <v>127</v>
      </c>
      <c r="C65" s="116"/>
      <c r="D65" s="116"/>
      <c r="E65" s="116"/>
      <c r="F65" s="116"/>
      <c r="G65" s="116"/>
      <c r="H65" s="74">
        <f t="shared" si="8"/>
        <v>0</v>
      </c>
      <c r="I65" s="75">
        <f t="shared" si="9"/>
        <v>0</v>
      </c>
      <c r="J65" s="21"/>
      <c r="K65" s="22"/>
      <c r="L65" s="24"/>
      <c r="M65" s="24"/>
      <c r="V65" s="24"/>
      <c r="W65" s="24"/>
      <c r="X65" s="24"/>
      <c r="Y65" s="24"/>
      <c r="Z65" s="24"/>
      <c r="AA65" s="24"/>
      <c r="AB65" s="24"/>
      <c r="AC65" s="24"/>
    </row>
    <row r="66" spans="1:29" s="103" customFormat="1" ht="28.5" thickBot="1" x14ac:dyDescent="0.55000000000000004">
      <c r="A66" s="83"/>
      <c r="B66" s="84" t="s">
        <v>61</v>
      </c>
      <c r="C66" s="51">
        <f>SUM(C54:C65)</f>
        <v>70</v>
      </c>
      <c r="D66" s="51">
        <f>SUM(D54:D65)</f>
        <v>200</v>
      </c>
      <c r="E66" s="51">
        <f>SUM(E54:E65)</f>
        <v>270</v>
      </c>
      <c r="F66" s="51">
        <f>SUM(F54:F65)</f>
        <v>15</v>
      </c>
      <c r="G66" s="51">
        <f>SUM(G54:G65)</f>
        <v>0</v>
      </c>
      <c r="H66" s="100">
        <f t="shared" si="8"/>
        <v>555</v>
      </c>
      <c r="I66" s="86">
        <f t="shared" si="9"/>
        <v>1</v>
      </c>
      <c r="J66" s="101"/>
      <c r="K66" s="102"/>
    </row>
    <row r="67" spans="1:29" s="21" customFormat="1" ht="21.95" customHeight="1" thickBot="1" x14ac:dyDescent="0.25">
      <c r="B67" s="87"/>
      <c r="I67" s="89"/>
      <c r="K67" s="22"/>
    </row>
    <row r="68" spans="1:29" s="68" customFormat="1" ht="28.5" thickBot="1" x14ac:dyDescent="0.55000000000000004">
      <c r="A68" s="230"/>
      <c r="B68" s="231" t="s">
        <v>128</v>
      </c>
      <c r="C68" s="118" t="s">
        <v>65</v>
      </c>
      <c r="D68" s="118" t="s">
        <v>68</v>
      </c>
      <c r="E68" s="118" t="s">
        <v>113</v>
      </c>
      <c r="F68" s="118" t="s">
        <v>114</v>
      </c>
      <c r="G68" s="118" t="s">
        <v>111</v>
      </c>
      <c r="H68" s="118" t="s">
        <v>61</v>
      </c>
      <c r="I68" s="119" t="s">
        <v>110</v>
      </c>
      <c r="J68" s="66"/>
      <c r="K68" s="67"/>
    </row>
    <row r="69" spans="1:29" ht="21.95" customHeight="1" x14ac:dyDescent="0.2">
      <c r="A69" s="113"/>
      <c r="B69" s="93" t="s">
        <v>97</v>
      </c>
      <c r="C69" s="94">
        <v>10</v>
      </c>
      <c r="D69" s="94"/>
      <c r="E69" s="94">
        <v>10</v>
      </c>
      <c r="F69" s="94"/>
      <c r="G69" s="94"/>
      <c r="H69" s="69">
        <f>SUM(C69:G69)</f>
        <v>20</v>
      </c>
      <c r="I69" s="70">
        <f>H69/H$78</f>
        <v>3.669724770642202E-2</v>
      </c>
      <c r="J69" s="21"/>
    </row>
    <row r="70" spans="1:29" ht="21.95" customHeight="1" x14ac:dyDescent="0.2">
      <c r="A70" s="120"/>
      <c r="B70" s="121" t="s">
        <v>18</v>
      </c>
      <c r="C70" s="122">
        <v>20</v>
      </c>
      <c r="D70" s="122"/>
      <c r="E70" s="122">
        <v>60</v>
      </c>
      <c r="F70" s="122"/>
      <c r="G70" s="122"/>
      <c r="H70" s="74">
        <f t="shared" ref="H70:H77" si="10">SUM(C70:G70)</f>
        <v>80</v>
      </c>
      <c r="I70" s="75">
        <f>H70/H$78</f>
        <v>0.14678899082568808</v>
      </c>
      <c r="J70" s="21"/>
    </row>
    <row r="71" spans="1:29" ht="21.95" customHeight="1" x14ac:dyDescent="0.2">
      <c r="A71" s="117"/>
      <c r="B71" s="39" t="s">
        <v>105</v>
      </c>
      <c r="C71" s="40">
        <v>30</v>
      </c>
      <c r="D71" s="40"/>
      <c r="E71" s="40"/>
      <c r="F71" s="40"/>
      <c r="G71" s="40"/>
      <c r="H71" s="69">
        <f t="shared" si="10"/>
        <v>30</v>
      </c>
      <c r="I71" s="70">
        <f>H71/H$78</f>
        <v>5.5045871559633031E-2</v>
      </c>
      <c r="J71" s="21"/>
    </row>
    <row r="72" spans="1:29" ht="21.95" customHeight="1" x14ac:dyDescent="0.2">
      <c r="A72" s="120"/>
      <c r="B72" s="121" t="s">
        <v>19</v>
      </c>
      <c r="C72" s="122">
        <v>50</v>
      </c>
      <c r="D72" s="122"/>
      <c r="E72" s="122"/>
      <c r="F72" s="122"/>
      <c r="G72" s="122">
        <v>20</v>
      </c>
      <c r="H72" s="74">
        <f t="shared" si="10"/>
        <v>70</v>
      </c>
      <c r="I72" s="75">
        <f t="shared" ref="I72:I78" si="11">H72/H$78</f>
        <v>0.12844036697247707</v>
      </c>
      <c r="J72" s="21"/>
    </row>
    <row r="73" spans="1:29" ht="21.95" customHeight="1" x14ac:dyDescent="0.2">
      <c r="A73" s="117"/>
      <c r="B73" s="39" t="s">
        <v>20</v>
      </c>
      <c r="C73" s="40"/>
      <c r="D73" s="40"/>
      <c r="E73" s="40"/>
      <c r="F73" s="40">
        <v>65</v>
      </c>
      <c r="G73" s="40"/>
      <c r="H73" s="69">
        <f>SUM(C73:G73)</f>
        <v>65</v>
      </c>
      <c r="I73" s="70">
        <f t="shared" si="11"/>
        <v>0.11926605504587157</v>
      </c>
      <c r="J73" s="21"/>
    </row>
    <row r="74" spans="1:29" ht="21.95" customHeight="1" x14ac:dyDescent="0.2">
      <c r="A74" s="120"/>
      <c r="B74" s="121" t="s">
        <v>21</v>
      </c>
      <c r="C74" s="122"/>
      <c r="D74" s="122">
        <v>100</v>
      </c>
      <c r="E74" s="122"/>
      <c r="F74" s="122"/>
      <c r="G74" s="122"/>
      <c r="H74" s="74">
        <f t="shared" si="10"/>
        <v>100</v>
      </c>
      <c r="I74" s="75">
        <f t="shared" si="11"/>
        <v>0.1834862385321101</v>
      </c>
      <c r="J74" s="21"/>
    </row>
    <row r="75" spans="1:29" ht="21.95" customHeight="1" x14ac:dyDescent="0.2">
      <c r="A75" s="117"/>
      <c r="B75" s="39" t="s">
        <v>22</v>
      </c>
      <c r="C75" s="40"/>
      <c r="D75" s="40"/>
      <c r="E75" s="40"/>
      <c r="F75" s="40">
        <v>40</v>
      </c>
      <c r="G75" s="40"/>
      <c r="H75" s="69">
        <f t="shared" si="10"/>
        <v>40</v>
      </c>
      <c r="I75" s="70">
        <f t="shared" si="11"/>
        <v>7.3394495412844041E-2</v>
      </c>
      <c r="J75" s="21"/>
    </row>
    <row r="76" spans="1:29" ht="21.95" customHeight="1" x14ac:dyDescent="0.2">
      <c r="A76" s="120"/>
      <c r="B76" s="121" t="s">
        <v>50</v>
      </c>
      <c r="C76" s="122">
        <v>50</v>
      </c>
      <c r="D76" s="122"/>
      <c r="E76" s="122"/>
      <c r="F76" s="122"/>
      <c r="G76" s="122"/>
      <c r="H76" s="74">
        <f>SUM(C76:G76)</f>
        <v>50</v>
      </c>
      <c r="I76" s="75">
        <f t="shared" si="11"/>
        <v>9.1743119266055051E-2</v>
      </c>
      <c r="J76" s="21"/>
    </row>
    <row r="77" spans="1:29" s="23" customFormat="1" ht="21.95" customHeight="1" thickBot="1" x14ac:dyDescent="0.25">
      <c r="A77" s="117"/>
      <c r="B77" s="39" t="s">
        <v>2</v>
      </c>
      <c r="C77" s="40"/>
      <c r="D77" s="40"/>
      <c r="E77" s="40"/>
      <c r="F77" s="40"/>
      <c r="G77" s="40">
        <v>90</v>
      </c>
      <c r="H77" s="69">
        <f t="shared" si="10"/>
        <v>90</v>
      </c>
      <c r="I77" s="70">
        <f t="shared" si="11"/>
        <v>0.16513761467889909</v>
      </c>
      <c r="J77" s="21"/>
      <c r="K77" s="22"/>
      <c r="L77" s="24"/>
      <c r="M77" s="24"/>
      <c r="V77" s="24"/>
      <c r="W77" s="24"/>
      <c r="X77" s="24"/>
      <c r="Y77" s="24"/>
      <c r="Z77" s="24"/>
      <c r="AA77" s="24"/>
      <c r="AB77" s="24"/>
      <c r="AC77" s="24"/>
    </row>
    <row r="78" spans="1:29" ht="28.5" thickBot="1" x14ac:dyDescent="0.55000000000000004">
      <c r="A78" s="83"/>
      <c r="B78" s="84" t="s">
        <v>61</v>
      </c>
      <c r="C78" s="51">
        <f>SUM(C69:C77)</f>
        <v>160</v>
      </c>
      <c r="D78" s="51">
        <f>SUM(D69:D77)</f>
        <v>100</v>
      </c>
      <c r="E78" s="51">
        <f>SUM(E69:E77)</f>
        <v>70</v>
      </c>
      <c r="F78" s="51">
        <f>SUM(F69:F77)</f>
        <v>105</v>
      </c>
      <c r="G78" s="51">
        <f>SUM(G69:G77)</f>
        <v>110</v>
      </c>
      <c r="H78" s="100">
        <f>SUM(C78:G78)</f>
        <v>545</v>
      </c>
      <c r="I78" s="86">
        <f t="shared" si="11"/>
        <v>1</v>
      </c>
      <c r="J78" s="21"/>
    </row>
    <row r="79" spans="1:29" s="21" customFormat="1" ht="21.95" customHeight="1" thickBot="1" x14ac:dyDescent="0.25">
      <c r="B79" s="87"/>
      <c r="I79" s="110"/>
      <c r="K79" s="22"/>
    </row>
    <row r="80" spans="1:29" s="68" customFormat="1" ht="28.5" thickBot="1" x14ac:dyDescent="0.55000000000000004">
      <c r="A80" s="232"/>
      <c r="B80" s="232" t="s">
        <v>129</v>
      </c>
      <c r="C80" s="123" t="s">
        <v>65</v>
      </c>
      <c r="D80" s="123" t="s">
        <v>68</v>
      </c>
      <c r="E80" s="123" t="s">
        <v>113</v>
      </c>
      <c r="F80" s="123" t="s">
        <v>114</v>
      </c>
      <c r="G80" s="123" t="s">
        <v>111</v>
      </c>
      <c r="H80" s="123" t="s">
        <v>61</v>
      </c>
      <c r="I80" s="124" t="s">
        <v>110</v>
      </c>
      <c r="J80" s="66"/>
      <c r="K80" s="67"/>
    </row>
    <row r="81" spans="1:29" ht="21.95" customHeight="1" x14ac:dyDescent="0.2">
      <c r="A81" s="113"/>
      <c r="B81" s="93" t="s">
        <v>24</v>
      </c>
      <c r="C81" s="94"/>
      <c r="D81" s="94"/>
      <c r="E81" s="94">
        <v>30</v>
      </c>
      <c r="F81" s="94">
        <v>210</v>
      </c>
      <c r="G81" s="94"/>
      <c r="H81" s="69">
        <f>SUM(C81:F81)</f>
        <v>240</v>
      </c>
      <c r="I81" s="70">
        <f>H81/H$89</f>
        <v>0.47244094488188976</v>
      </c>
      <c r="J81" s="21"/>
    </row>
    <row r="82" spans="1:29" ht="21.95" customHeight="1" x14ac:dyDescent="0.2">
      <c r="A82" s="125"/>
      <c r="B82" s="126" t="s">
        <v>52</v>
      </c>
      <c r="C82" s="127">
        <v>20</v>
      </c>
      <c r="D82" s="127"/>
      <c r="E82" s="127">
        <v>5</v>
      </c>
      <c r="F82" s="127"/>
      <c r="G82" s="127"/>
      <c r="H82" s="74">
        <f t="shared" ref="H82:H87" si="12">SUM(C82:F82)</f>
        <v>25</v>
      </c>
      <c r="I82" s="75">
        <f t="shared" ref="I82:I89" si="13">H82/H$89</f>
        <v>4.9212598425196853E-2</v>
      </c>
      <c r="J82" s="21"/>
    </row>
    <row r="83" spans="1:29" ht="21.95" customHeight="1" x14ac:dyDescent="0.2">
      <c r="A83" s="117"/>
      <c r="B83" s="128" t="s">
        <v>51</v>
      </c>
      <c r="C83" s="40"/>
      <c r="D83" s="40"/>
      <c r="E83" s="40"/>
      <c r="F83" s="40">
        <v>240</v>
      </c>
      <c r="G83" s="40"/>
      <c r="H83" s="69">
        <f t="shared" si="12"/>
        <v>240</v>
      </c>
      <c r="I83" s="70">
        <f t="shared" si="13"/>
        <v>0.47244094488188976</v>
      </c>
      <c r="J83" s="21"/>
    </row>
    <row r="84" spans="1:29" ht="21.95" customHeight="1" x14ac:dyDescent="0.2">
      <c r="A84" s="125"/>
      <c r="B84" s="126" t="s">
        <v>98</v>
      </c>
      <c r="C84" s="127"/>
      <c r="D84" s="127"/>
      <c r="E84" s="127">
        <v>3</v>
      </c>
      <c r="F84" s="127"/>
      <c r="G84" s="127"/>
      <c r="H84" s="74">
        <f t="shared" si="12"/>
        <v>3</v>
      </c>
      <c r="I84" s="75">
        <f t="shared" si="13"/>
        <v>5.905511811023622E-3</v>
      </c>
      <c r="J84" s="21"/>
      <c r="N84" s="129"/>
    </row>
    <row r="85" spans="1:29" ht="21.95" customHeight="1" x14ac:dyDescent="0.2">
      <c r="A85" s="117"/>
      <c r="B85" s="128" t="s">
        <v>25</v>
      </c>
      <c r="C85" s="40"/>
      <c r="D85" s="40"/>
      <c r="E85" s="40"/>
      <c r="F85" s="40"/>
      <c r="G85" s="40"/>
      <c r="H85" s="69">
        <f t="shared" si="12"/>
        <v>0</v>
      </c>
      <c r="I85" s="70">
        <f t="shared" si="13"/>
        <v>0</v>
      </c>
      <c r="J85" s="21"/>
    </row>
    <row r="86" spans="1:29" ht="21.95" customHeight="1" x14ac:dyDescent="0.2">
      <c r="A86" s="125"/>
      <c r="B86" s="126" t="s">
        <v>26</v>
      </c>
      <c r="C86" s="127"/>
      <c r="D86" s="127"/>
      <c r="E86" s="127"/>
      <c r="F86" s="127"/>
      <c r="G86" s="127"/>
      <c r="H86" s="74">
        <f t="shared" si="12"/>
        <v>0</v>
      </c>
      <c r="I86" s="75">
        <f t="shared" si="13"/>
        <v>0</v>
      </c>
      <c r="J86" s="21"/>
    </row>
    <row r="87" spans="1:29" ht="21.95" customHeight="1" x14ac:dyDescent="0.2">
      <c r="A87" s="117"/>
      <c r="B87" s="128" t="s">
        <v>130</v>
      </c>
      <c r="C87" s="40"/>
      <c r="D87" s="40"/>
      <c r="E87" s="40"/>
      <c r="F87" s="40"/>
      <c r="G87" s="40"/>
      <c r="H87" s="69">
        <f t="shared" si="12"/>
        <v>0</v>
      </c>
      <c r="I87" s="70">
        <f t="shared" si="13"/>
        <v>0</v>
      </c>
      <c r="J87" s="21"/>
    </row>
    <row r="88" spans="1:29" ht="48.75" thickBot="1" x14ac:dyDescent="0.25">
      <c r="A88" s="125"/>
      <c r="B88" s="126" t="s">
        <v>131</v>
      </c>
      <c r="C88" s="127"/>
      <c r="D88" s="127"/>
      <c r="E88" s="127"/>
      <c r="F88" s="127"/>
      <c r="G88" s="127"/>
      <c r="H88" s="74"/>
      <c r="I88" s="75">
        <f>H88/H$89</f>
        <v>0</v>
      </c>
      <c r="J88" s="21"/>
    </row>
    <row r="89" spans="1:29" ht="28.5" thickBot="1" x14ac:dyDescent="0.55000000000000004">
      <c r="A89" s="83"/>
      <c r="B89" s="84" t="s">
        <v>61</v>
      </c>
      <c r="C89" s="51">
        <f>SUM(C81:C88)</f>
        <v>20</v>
      </c>
      <c r="D89" s="51">
        <f>SUM(D81:D88)</f>
        <v>0</v>
      </c>
      <c r="E89" s="51">
        <f>SUM(E81:E88)</f>
        <v>38</v>
      </c>
      <c r="F89" s="51">
        <f>SUM(F81:F88)</f>
        <v>450</v>
      </c>
      <c r="G89" s="51">
        <f>SUM(G81:G88)</f>
        <v>0</v>
      </c>
      <c r="H89" s="100">
        <f>SUM(C89:G89)</f>
        <v>508</v>
      </c>
      <c r="I89" s="86">
        <f t="shared" si="13"/>
        <v>1</v>
      </c>
      <c r="J89" s="21"/>
    </row>
    <row r="90" spans="1:29" s="21" customFormat="1" ht="21.95" customHeight="1" thickBot="1" x14ac:dyDescent="0.25">
      <c r="B90" s="87"/>
      <c r="I90" s="89"/>
      <c r="K90" s="22"/>
    </row>
    <row r="91" spans="1:29" s="68" customFormat="1" ht="28.5" thickBot="1" x14ac:dyDescent="0.55000000000000004">
      <c r="A91" s="233"/>
      <c r="B91" s="234" t="s">
        <v>136</v>
      </c>
      <c r="C91" s="130" t="s">
        <v>65</v>
      </c>
      <c r="D91" s="130" t="s">
        <v>68</v>
      </c>
      <c r="E91" s="130" t="s">
        <v>113</v>
      </c>
      <c r="F91" s="130" t="s">
        <v>114</v>
      </c>
      <c r="G91" s="130" t="s">
        <v>111</v>
      </c>
      <c r="H91" s="130" t="s">
        <v>61</v>
      </c>
      <c r="I91" s="131" t="s">
        <v>110</v>
      </c>
      <c r="J91" s="66"/>
      <c r="K91" s="67"/>
    </row>
    <row r="92" spans="1:29" s="134" customFormat="1" ht="21.95" customHeight="1" x14ac:dyDescent="0.2">
      <c r="A92" s="132"/>
      <c r="B92" s="93" t="s">
        <v>56</v>
      </c>
      <c r="C92" s="133"/>
      <c r="D92" s="133"/>
      <c r="E92" s="133"/>
      <c r="F92" s="133"/>
      <c r="G92" s="133"/>
      <c r="H92" s="69">
        <f t="shared" ref="H92:H97" si="14">SUM(C92:G92)</f>
        <v>0</v>
      </c>
      <c r="I92" s="70">
        <f t="shared" ref="I92:I97" si="15">H92/H$97</f>
        <v>0</v>
      </c>
      <c r="J92" s="21"/>
      <c r="K92" s="22"/>
      <c r="L92" s="24"/>
      <c r="M92" s="24"/>
      <c r="V92" s="24"/>
      <c r="W92" s="24"/>
      <c r="X92" s="24"/>
      <c r="Y92" s="24"/>
      <c r="Z92" s="24"/>
      <c r="AA92" s="24"/>
      <c r="AB92" s="24"/>
      <c r="AC92" s="24"/>
    </row>
    <row r="93" spans="1:29" s="134" customFormat="1" ht="21.95" customHeight="1" x14ac:dyDescent="0.2">
      <c r="A93" s="135"/>
      <c r="B93" s="136" t="s">
        <v>139</v>
      </c>
      <c r="C93" s="137"/>
      <c r="D93" s="137"/>
      <c r="E93" s="137"/>
      <c r="F93" s="137"/>
      <c r="G93" s="137"/>
      <c r="H93" s="74">
        <f t="shared" si="14"/>
        <v>0</v>
      </c>
      <c r="I93" s="75">
        <f t="shared" si="15"/>
        <v>0</v>
      </c>
      <c r="J93" s="21"/>
      <c r="K93" s="22"/>
      <c r="L93" s="24"/>
      <c r="M93" s="24"/>
      <c r="V93" s="24"/>
      <c r="W93" s="24"/>
      <c r="X93" s="24"/>
      <c r="Y93" s="24"/>
      <c r="Z93" s="24"/>
      <c r="AA93" s="24"/>
      <c r="AB93" s="24"/>
      <c r="AC93" s="24"/>
    </row>
    <row r="94" spans="1:29" s="134" customFormat="1" ht="21.95" customHeight="1" x14ac:dyDescent="0.2">
      <c r="A94" s="138"/>
      <c r="B94" s="39" t="s">
        <v>138</v>
      </c>
      <c r="C94" s="139"/>
      <c r="D94" s="139"/>
      <c r="E94" s="139"/>
      <c r="F94" s="139"/>
      <c r="G94" s="139"/>
      <c r="H94" s="69">
        <f t="shared" si="14"/>
        <v>0</v>
      </c>
      <c r="I94" s="70">
        <f t="shared" si="15"/>
        <v>0</v>
      </c>
      <c r="J94" s="21"/>
      <c r="K94" s="22"/>
      <c r="L94" s="24"/>
      <c r="M94" s="24"/>
      <c r="V94" s="24"/>
      <c r="W94" s="24"/>
      <c r="X94" s="24"/>
      <c r="Y94" s="24"/>
      <c r="Z94" s="24"/>
      <c r="AA94" s="24"/>
      <c r="AB94" s="24"/>
      <c r="AC94" s="24"/>
    </row>
    <row r="95" spans="1:29" s="134" customFormat="1" ht="21.95" customHeight="1" x14ac:dyDescent="0.2">
      <c r="A95" s="135"/>
      <c r="B95" s="136" t="s">
        <v>137</v>
      </c>
      <c r="C95" s="137"/>
      <c r="D95" s="137">
        <v>200</v>
      </c>
      <c r="E95" s="137"/>
      <c r="F95" s="137"/>
      <c r="G95" s="137"/>
      <c r="H95" s="74">
        <f t="shared" si="14"/>
        <v>200</v>
      </c>
      <c r="I95" s="75">
        <f t="shared" si="15"/>
        <v>1</v>
      </c>
      <c r="J95" s="21"/>
      <c r="K95" s="22"/>
      <c r="L95" s="24"/>
      <c r="M95" s="24"/>
      <c r="V95" s="24"/>
      <c r="W95" s="24"/>
      <c r="X95" s="24"/>
      <c r="Y95" s="24"/>
      <c r="Z95" s="24"/>
      <c r="AA95" s="24"/>
      <c r="AB95" s="24"/>
      <c r="AC95" s="24"/>
    </row>
    <row r="96" spans="1:29" s="134" customFormat="1" ht="21.95" customHeight="1" thickBot="1" x14ac:dyDescent="0.25">
      <c r="A96" s="138"/>
      <c r="B96" s="39" t="s">
        <v>2</v>
      </c>
      <c r="C96" s="139"/>
      <c r="D96" s="139"/>
      <c r="E96" s="139"/>
      <c r="F96" s="139"/>
      <c r="G96" s="139"/>
      <c r="H96" s="69">
        <f t="shared" si="14"/>
        <v>0</v>
      </c>
      <c r="I96" s="70">
        <f t="shared" si="15"/>
        <v>0</v>
      </c>
      <c r="J96" s="21"/>
      <c r="K96" s="22"/>
      <c r="L96" s="24"/>
      <c r="M96" s="24"/>
      <c r="V96" s="24"/>
      <c r="W96" s="24"/>
      <c r="X96" s="24"/>
      <c r="Y96" s="24"/>
      <c r="Z96" s="24"/>
      <c r="AA96" s="24"/>
      <c r="AB96" s="24"/>
      <c r="AC96" s="24"/>
    </row>
    <row r="97" spans="1:14" ht="28.5" thickBot="1" x14ac:dyDescent="0.55000000000000004">
      <c r="A97" s="83"/>
      <c r="B97" s="84" t="s">
        <v>61</v>
      </c>
      <c r="C97" s="51">
        <f>SUM(C92:C96)</f>
        <v>0</v>
      </c>
      <c r="D97" s="51">
        <f>SUM(D92:D96)</f>
        <v>200</v>
      </c>
      <c r="E97" s="51">
        <f>SUM(E92:E96)</f>
        <v>0</v>
      </c>
      <c r="F97" s="51">
        <f>SUM(F92:F96)</f>
        <v>0</v>
      </c>
      <c r="G97" s="51">
        <f>SUM(G92:G96)</f>
        <v>0</v>
      </c>
      <c r="H97" s="100">
        <f t="shared" si="14"/>
        <v>200</v>
      </c>
      <c r="I97" s="86">
        <f t="shared" si="15"/>
        <v>1</v>
      </c>
      <c r="J97" s="21"/>
    </row>
    <row r="98" spans="1:14" s="21" customFormat="1" ht="21.95" customHeight="1" thickBot="1" x14ac:dyDescent="0.25">
      <c r="B98" s="140"/>
      <c r="C98" s="141"/>
      <c r="D98" s="141"/>
      <c r="E98" s="141"/>
      <c r="F98" s="141"/>
      <c r="G98" s="141"/>
      <c r="H98" s="141"/>
      <c r="I98" s="142"/>
      <c r="K98" s="22"/>
    </row>
    <row r="99" spans="1:14" s="68" customFormat="1" ht="28.5" thickBot="1" x14ac:dyDescent="0.25">
      <c r="A99" s="235"/>
      <c r="B99" s="236" t="s">
        <v>140</v>
      </c>
      <c r="C99" s="143" t="s">
        <v>65</v>
      </c>
      <c r="D99" s="143" t="s">
        <v>68</v>
      </c>
      <c r="E99" s="143" t="s">
        <v>113</v>
      </c>
      <c r="F99" s="143" t="s">
        <v>114</v>
      </c>
      <c r="G99" s="143" t="s">
        <v>111</v>
      </c>
      <c r="H99" s="143" t="s">
        <v>61</v>
      </c>
      <c r="I99" s="144" t="s">
        <v>110</v>
      </c>
      <c r="J99" s="66"/>
      <c r="K99" s="67"/>
    </row>
    <row r="100" spans="1:14" ht="21.95" customHeight="1" x14ac:dyDescent="0.2">
      <c r="A100" s="145"/>
      <c r="B100" s="146" t="s">
        <v>28</v>
      </c>
      <c r="C100" s="147"/>
      <c r="D100" s="148"/>
      <c r="E100" s="148"/>
      <c r="F100" s="148"/>
      <c r="G100" s="148"/>
      <c r="H100" s="149">
        <f>SUM(C$100:G$100)</f>
        <v>0</v>
      </c>
      <c r="I100" s="150">
        <f>H100/H$110</f>
        <v>0</v>
      </c>
      <c r="J100" s="21"/>
    </row>
    <row r="101" spans="1:14" ht="21.95" customHeight="1" x14ac:dyDescent="0.2">
      <c r="A101" s="151"/>
      <c r="B101" s="152" t="s">
        <v>145</v>
      </c>
      <c r="C101" s="153"/>
      <c r="D101" s="153"/>
      <c r="E101" s="153"/>
      <c r="F101" s="153"/>
      <c r="G101" s="153"/>
      <c r="H101" s="154">
        <f t="shared" ref="H101:H110" si="16">SUM(C101:G101)</f>
        <v>0</v>
      </c>
      <c r="I101" s="155">
        <f t="shared" ref="I101:I110" si="17">H101/H$110</f>
        <v>0</v>
      </c>
      <c r="J101" s="21"/>
    </row>
    <row r="102" spans="1:14" ht="21.95" customHeight="1" x14ac:dyDescent="0.2">
      <c r="A102" s="156"/>
      <c r="B102" s="157" t="s">
        <v>144</v>
      </c>
      <c r="C102" s="158"/>
      <c r="D102" s="158"/>
      <c r="E102" s="158"/>
      <c r="F102" s="158"/>
      <c r="G102" s="158"/>
      <c r="H102" s="159">
        <f t="shared" si="16"/>
        <v>0</v>
      </c>
      <c r="I102" s="160">
        <f t="shared" si="17"/>
        <v>0</v>
      </c>
      <c r="J102" s="21"/>
    </row>
    <row r="103" spans="1:14" ht="21.95" customHeight="1" x14ac:dyDescent="0.2">
      <c r="A103" s="151"/>
      <c r="B103" s="152" t="s">
        <v>33</v>
      </c>
      <c r="C103" s="153"/>
      <c r="D103" s="153"/>
      <c r="E103" s="153"/>
      <c r="F103" s="153"/>
      <c r="G103" s="153"/>
      <c r="H103" s="154">
        <f t="shared" si="16"/>
        <v>0</v>
      </c>
      <c r="I103" s="155">
        <f t="shared" si="17"/>
        <v>0</v>
      </c>
      <c r="J103" s="21"/>
      <c r="N103" s="161"/>
    </row>
    <row r="104" spans="1:14" ht="21.95" customHeight="1" x14ac:dyDescent="0.2">
      <c r="A104" s="156"/>
      <c r="B104" s="157" t="s">
        <v>29</v>
      </c>
      <c r="C104" s="158"/>
      <c r="D104" s="158"/>
      <c r="E104" s="158"/>
      <c r="F104" s="158"/>
      <c r="G104" s="158"/>
      <c r="H104" s="159">
        <f t="shared" si="16"/>
        <v>0</v>
      </c>
      <c r="I104" s="160">
        <f t="shared" si="17"/>
        <v>0</v>
      </c>
      <c r="J104" s="21"/>
    </row>
    <row r="105" spans="1:14" ht="21.95" customHeight="1" x14ac:dyDescent="0.2">
      <c r="A105" s="151"/>
      <c r="B105" s="152" t="s">
        <v>32</v>
      </c>
      <c r="C105" s="153"/>
      <c r="D105" s="153"/>
      <c r="E105" s="153"/>
      <c r="F105" s="153"/>
      <c r="G105" s="153"/>
      <c r="H105" s="154">
        <f t="shared" si="16"/>
        <v>0</v>
      </c>
      <c r="I105" s="155">
        <f t="shared" si="17"/>
        <v>0</v>
      </c>
      <c r="J105" s="21"/>
    </row>
    <row r="106" spans="1:14" ht="21.95" customHeight="1" x14ac:dyDescent="0.2">
      <c r="A106" s="156"/>
      <c r="B106" s="157" t="s">
        <v>19</v>
      </c>
      <c r="C106" s="158"/>
      <c r="D106" s="158"/>
      <c r="E106" s="158"/>
      <c r="F106" s="158"/>
      <c r="G106" s="158"/>
      <c r="H106" s="159">
        <f t="shared" si="16"/>
        <v>0</v>
      </c>
      <c r="I106" s="160">
        <f t="shared" si="17"/>
        <v>0</v>
      </c>
      <c r="J106" s="21"/>
    </row>
    <row r="107" spans="1:14" ht="21.95" customHeight="1" x14ac:dyDescent="0.2">
      <c r="A107" s="151"/>
      <c r="B107" s="152" t="s">
        <v>34</v>
      </c>
      <c r="C107" s="153"/>
      <c r="D107" s="153"/>
      <c r="E107" s="153"/>
      <c r="F107" s="153"/>
      <c r="G107" s="153"/>
      <c r="H107" s="154">
        <f t="shared" si="16"/>
        <v>0</v>
      </c>
      <c r="I107" s="155">
        <f t="shared" si="17"/>
        <v>0</v>
      </c>
      <c r="J107" s="21"/>
    </row>
    <row r="108" spans="1:14" ht="21.95" customHeight="1" x14ac:dyDescent="0.2">
      <c r="A108" s="156"/>
      <c r="B108" s="157" t="s">
        <v>57</v>
      </c>
      <c r="C108" s="158"/>
      <c r="D108" s="158"/>
      <c r="E108" s="158"/>
      <c r="F108" s="158"/>
      <c r="G108" s="158"/>
      <c r="H108" s="159">
        <f t="shared" si="16"/>
        <v>0</v>
      </c>
      <c r="I108" s="160">
        <f t="shared" si="17"/>
        <v>0</v>
      </c>
      <c r="J108" s="21"/>
    </row>
    <row r="109" spans="1:14" ht="21.75" customHeight="1" thickBot="1" x14ac:dyDescent="0.25">
      <c r="A109" s="162"/>
      <c r="B109" s="163" t="s">
        <v>143</v>
      </c>
      <c r="C109" s="164"/>
      <c r="D109" s="164">
        <v>500</v>
      </c>
      <c r="E109" s="164"/>
      <c r="F109" s="164"/>
      <c r="G109" s="164"/>
      <c r="H109" s="165">
        <f t="shared" si="16"/>
        <v>500</v>
      </c>
      <c r="I109" s="166">
        <f t="shared" si="17"/>
        <v>1</v>
      </c>
      <c r="J109" s="21"/>
    </row>
    <row r="110" spans="1:14" ht="28.5" thickBot="1" x14ac:dyDescent="0.55000000000000004">
      <c r="A110" s="83"/>
      <c r="B110" s="84" t="s">
        <v>61</v>
      </c>
      <c r="C110" s="51">
        <f>SUM(C100:C109)</f>
        <v>0</v>
      </c>
      <c r="D110" s="51">
        <f>SUM(D100:D109)</f>
        <v>500</v>
      </c>
      <c r="E110" s="51">
        <f>SUM(E100:E109)</f>
        <v>0</v>
      </c>
      <c r="F110" s="51">
        <f>SUM(F100:F109)</f>
        <v>0</v>
      </c>
      <c r="G110" s="51">
        <f>SUM(G100:G109)</f>
        <v>0</v>
      </c>
      <c r="H110" s="100">
        <f t="shared" si="16"/>
        <v>500</v>
      </c>
      <c r="I110" s="86">
        <f t="shared" si="17"/>
        <v>1</v>
      </c>
      <c r="J110" s="21"/>
    </row>
    <row r="111" spans="1:14" s="21" customFormat="1" ht="21.95" customHeight="1" thickBot="1" x14ac:dyDescent="0.25">
      <c r="B111" s="140"/>
      <c r="C111" s="141"/>
      <c r="D111" s="141"/>
      <c r="E111" s="141"/>
      <c r="F111" s="141"/>
      <c r="G111" s="141"/>
      <c r="H111" s="141"/>
      <c r="I111" s="89"/>
      <c r="K111" s="22"/>
    </row>
    <row r="112" spans="1:14" s="202" customFormat="1" ht="28.5" thickBot="1" x14ac:dyDescent="0.55000000000000004">
      <c r="A112" s="237"/>
      <c r="B112" s="238" t="s">
        <v>146</v>
      </c>
      <c r="C112" s="198" t="s">
        <v>65</v>
      </c>
      <c r="D112" s="198" t="s">
        <v>68</v>
      </c>
      <c r="E112" s="198" t="s">
        <v>113</v>
      </c>
      <c r="F112" s="198" t="s">
        <v>114</v>
      </c>
      <c r="G112" s="198" t="s">
        <v>111</v>
      </c>
      <c r="H112" s="198" t="s">
        <v>61</v>
      </c>
      <c r="I112" s="199" t="s">
        <v>110</v>
      </c>
      <c r="J112" s="200"/>
      <c r="K112" s="201"/>
    </row>
    <row r="113" spans="1:13" ht="21.95" customHeight="1" x14ac:dyDescent="0.2">
      <c r="A113" s="167"/>
      <c r="B113" s="146" t="s">
        <v>142</v>
      </c>
      <c r="C113" s="168"/>
      <c r="D113" s="168"/>
      <c r="E113" s="168">
        <v>70</v>
      </c>
      <c r="F113" s="168"/>
      <c r="G113" s="168"/>
      <c r="H113" s="159">
        <f t="shared" ref="H113:H118" si="18">SUM(C113:F113)</f>
        <v>70</v>
      </c>
      <c r="I113" s="160">
        <f>H113/H$119</f>
        <v>0.28000000000000003</v>
      </c>
      <c r="J113" s="21"/>
    </row>
    <row r="114" spans="1:13" ht="21.95" customHeight="1" x14ac:dyDescent="0.2">
      <c r="A114" s="169"/>
      <c r="B114" s="170" t="s">
        <v>58</v>
      </c>
      <c r="C114" s="171"/>
      <c r="D114" s="171"/>
      <c r="E114" s="171">
        <v>100</v>
      </c>
      <c r="F114" s="171"/>
      <c r="G114" s="171"/>
      <c r="H114" s="154">
        <f t="shared" si="18"/>
        <v>100</v>
      </c>
      <c r="I114" s="155">
        <f t="shared" ref="I114:I119" si="19">H114/H$119</f>
        <v>0.4</v>
      </c>
      <c r="J114" s="21"/>
    </row>
    <row r="115" spans="1:13" ht="21.95" customHeight="1" x14ac:dyDescent="0.2">
      <c r="A115" s="156"/>
      <c r="B115" s="157" t="s">
        <v>59</v>
      </c>
      <c r="C115" s="172"/>
      <c r="D115" s="172"/>
      <c r="E115" s="172"/>
      <c r="F115" s="172"/>
      <c r="G115" s="172"/>
      <c r="H115" s="159">
        <f t="shared" si="18"/>
        <v>0</v>
      </c>
      <c r="I115" s="160">
        <f t="shared" si="19"/>
        <v>0</v>
      </c>
      <c r="J115" s="21"/>
    </row>
    <row r="116" spans="1:13" ht="21.95" customHeight="1" x14ac:dyDescent="0.2">
      <c r="A116" s="169"/>
      <c r="B116" s="170" t="s">
        <v>10</v>
      </c>
      <c r="C116" s="171"/>
      <c r="D116" s="171"/>
      <c r="E116" s="171"/>
      <c r="F116" s="171"/>
      <c r="G116" s="171"/>
      <c r="H116" s="154">
        <f t="shared" si="18"/>
        <v>0</v>
      </c>
      <c r="I116" s="155">
        <f t="shared" si="19"/>
        <v>0</v>
      </c>
      <c r="J116" s="21"/>
    </row>
    <row r="117" spans="1:13" ht="21.95" customHeight="1" x14ac:dyDescent="0.2">
      <c r="A117" s="156"/>
      <c r="B117" s="157" t="s">
        <v>60</v>
      </c>
      <c r="C117" s="172"/>
      <c r="D117" s="172"/>
      <c r="E117" s="172">
        <v>80</v>
      </c>
      <c r="F117" s="172"/>
      <c r="G117" s="172"/>
      <c r="H117" s="159">
        <f t="shared" si="18"/>
        <v>80</v>
      </c>
      <c r="I117" s="160">
        <f t="shared" si="19"/>
        <v>0.32</v>
      </c>
      <c r="J117" s="21"/>
    </row>
    <row r="118" spans="1:13" ht="21.95" customHeight="1" thickBot="1" x14ac:dyDescent="0.25">
      <c r="A118" s="169"/>
      <c r="B118" s="170" t="s">
        <v>141</v>
      </c>
      <c r="C118" s="171"/>
      <c r="D118" s="171"/>
      <c r="E118" s="171"/>
      <c r="F118" s="171"/>
      <c r="G118" s="171"/>
      <c r="H118" s="154">
        <f t="shared" si="18"/>
        <v>0</v>
      </c>
      <c r="I118" s="155">
        <f t="shared" si="19"/>
        <v>0</v>
      </c>
      <c r="J118" s="21"/>
    </row>
    <row r="119" spans="1:13" ht="28.5" thickBot="1" x14ac:dyDescent="0.55000000000000004">
      <c r="A119" s="83"/>
      <c r="B119" s="84" t="s">
        <v>61</v>
      </c>
      <c r="C119" s="51">
        <f>SUM(C113:C118)</f>
        <v>0</v>
      </c>
      <c r="D119" s="51">
        <f>SUM(D113:D118)</f>
        <v>0</v>
      </c>
      <c r="E119" s="51">
        <f>SUM(E113:E118)</f>
        <v>250</v>
      </c>
      <c r="F119" s="51">
        <f>SUM(F113:F118)</f>
        <v>0</v>
      </c>
      <c r="G119" s="51">
        <f>SUM(G113:G118)</f>
        <v>0</v>
      </c>
      <c r="H119" s="100">
        <f>SUM(C119:G119)</f>
        <v>250</v>
      </c>
      <c r="I119" s="86">
        <f t="shared" si="19"/>
        <v>1</v>
      </c>
      <c r="J119" s="21"/>
    </row>
    <row r="120" spans="1:13" s="21" customFormat="1" ht="21.95" customHeight="1" x14ac:dyDescent="0.2">
      <c r="A120" s="62"/>
      <c r="B120" s="173"/>
      <c r="C120" s="63"/>
      <c r="D120" s="63"/>
      <c r="E120" s="63"/>
      <c r="F120" s="63"/>
      <c r="G120" s="63"/>
      <c r="H120" s="63"/>
      <c r="I120" s="174"/>
      <c r="K120" s="22"/>
    </row>
    <row r="121" spans="1:13" s="21" customFormat="1" ht="21.95" customHeight="1" thickBot="1" x14ac:dyDescent="0.25">
      <c r="A121" s="61"/>
      <c r="B121" s="175"/>
      <c r="I121" s="174"/>
      <c r="K121" s="22"/>
    </row>
    <row r="122" spans="1:13" ht="24.75" thickBot="1" x14ac:dyDescent="0.25">
      <c r="A122" s="61"/>
      <c r="B122" s="210" t="s">
        <v>36</v>
      </c>
      <c r="C122" s="211" t="s">
        <v>0</v>
      </c>
      <c r="D122" s="176"/>
      <c r="E122" s="176"/>
      <c r="F122" s="176"/>
      <c r="G122" s="176"/>
      <c r="H122" s="176"/>
      <c r="I122" s="174"/>
      <c r="J122" s="61"/>
      <c r="K122" s="177"/>
      <c r="L122" s="178"/>
      <c r="M122" s="178"/>
    </row>
    <row r="123" spans="1:13" x14ac:dyDescent="0.2">
      <c r="A123" s="61"/>
      <c r="B123" s="212" t="s">
        <v>14</v>
      </c>
      <c r="C123" s="213">
        <f>E11</f>
        <v>8830</v>
      </c>
      <c r="D123" s="179"/>
      <c r="E123" s="179"/>
      <c r="F123" s="179"/>
      <c r="G123" s="179"/>
      <c r="H123" s="179"/>
      <c r="I123" s="20"/>
      <c r="J123" s="61"/>
      <c r="K123" s="177"/>
      <c r="L123" s="178"/>
      <c r="M123" s="178"/>
    </row>
    <row r="124" spans="1:13" ht="24.75" thickBot="1" x14ac:dyDescent="0.25">
      <c r="A124" s="61"/>
      <c r="B124" s="209" t="s">
        <v>16</v>
      </c>
      <c r="C124" s="214">
        <f>SUM(H24,H40,H51,H66,H78,H89,H97,H110,H119)</f>
        <v>8803</v>
      </c>
      <c r="D124" s="179"/>
      <c r="E124" s="179"/>
      <c r="F124" s="179"/>
      <c r="G124" s="179"/>
      <c r="H124" s="179"/>
      <c r="I124" s="174"/>
      <c r="J124" s="61"/>
      <c r="K124" s="177"/>
      <c r="L124" s="178"/>
      <c r="M124" s="178"/>
    </row>
    <row r="125" spans="1:13" x14ac:dyDescent="0.2">
      <c r="A125" s="61"/>
      <c r="B125" s="208" t="s">
        <v>103</v>
      </c>
      <c r="C125" s="241">
        <f>C123-C124</f>
        <v>27</v>
      </c>
      <c r="D125" s="179"/>
      <c r="E125" s="179"/>
      <c r="F125" s="179"/>
      <c r="G125" s="179"/>
      <c r="H125" s="180"/>
      <c r="I125" s="174"/>
      <c r="J125" s="61"/>
      <c r="K125" s="177"/>
      <c r="L125" s="178"/>
      <c r="M125" s="178"/>
    </row>
    <row r="126" spans="1:13" ht="24.75" thickBot="1" x14ac:dyDescent="0.25">
      <c r="A126" s="61"/>
      <c r="B126" s="207" t="s">
        <v>104</v>
      </c>
      <c r="C126" s="242">
        <f>+Outubro!C126+Novembro!C125</f>
        <v>1930</v>
      </c>
      <c r="D126" s="179"/>
      <c r="E126" s="179"/>
      <c r="F126" s="179"/>
      <c r="G126" s="179"/>
      <c r="H126" s="180"/>
      <c r="I126" s="174"/>
      <c r="J126" s="61"/>
      <c r="K126" s="177"/>
      <c r="L126" s="178"/>
      <c r="M126" s="178"/>
    </row>
    <row r="127" spans="1:13" s="134" customFormat="1" ht="21.95" customHeight="1" x14ac:dyDescent="0.2">
      <c r="A127" s="61"/>
      <c r="B127" s="173"/>
      <c r="C127" s="204"/>
      <c r="D127" s="63"/>
      <c r="E127" s="63"/>
      <c r="F127" s="63"/>
      <c r="G127" s="63"/>
      <c r="H127" s="63"/>
      <c r="I127" s="174"/>
      <c r="J127" s="61"/>
      <c r="K127" s="177"/>
      <c r="L127" s="178"/>
      <c r="M127" s="178"/>
    </row>
    <row r="128" spans="1:13" ht="21.95" customHeight="1" thickBot="1" x14ac:dyDescent="0.25">
      <c r="A128" s="21"/>
      <c r="B128" s="87"/>
      <c r="C128" s="205"/>
      <c r="D128" s="21"/>
      <c r="E128" s="21"/>
      <c r="F128" s="21"/>
      <c r="G128" s="21"/>
      <c r="H128" s="21"/>
      <c r="I128" s="20"/>
      <c r="J128" s="21"/>
    </row>
    <row r="129" spans="1:16" ht="21.95" customHeight="1" x14ac:dyDescent="0.2">
      <c r="A129" s="21"/>
      <c r="B129" s="215" t="s">
        <v>35</v>
      </c>
      <c r="C129" s="216"/>
      <c r="D129" s="21"/>
      <c r="E129" s="21"/>
      <c r="F129" s="21"/>
      <c r="G129" s="21"/>
      <c r="H129" s="21"/>
      <c r="I129" s="20"/>
      <c r="J129" s="21"/>
    </row>
    <row r="130" spans="1:16" ht="21.95" customHeight="1" x14ac:dyDescent="0.2">
      <c r="A130" s="21"/>
      <c r="B130" s="217" t="s">
        <v>148</v>
      </c>
      <c r="C130" s="206">
        <f>E11</f>
        <v>8830</v>
      </c>
      <c r="D130" s="21"/>
      <c r="E130" s="21"/>
      <c r="F130" s="21"/>
      <c r="G130" s="21"/>
      <c r="H130" s="21"/>
      <c r="I130" s="20"/>
      <c r="J130" s="21"/>
    </row>
    <row r="131" spans="1:16" ht="21.95" customHeight="1" x14ac:dyDescent="0.2">
      <c r="A131" s="21"/>
      <c r="B131" s="217" t="s">
        <v>112</v>
      </c>
      <c r="C131" s="206">
        <f>H24</f>
        <v>2750</v>
      </c>
      <c r="D131" s="21"/>
      <c r="E131" s="21"/>
      <c r="F131" s="21"/>
      <c r="G131" s="21"/>
      <c r="H131" s="21"/>
      <c r="I131" s="20"/>
      <c r="J131" s="21"/>
    </row>
    <row r="132" spans="1:16" ht="21.95" customHeight="1" x14ac:dyDescent="0.2">
      <c r="A132" s="21"/>
      <c r="B132" s="217" t="s">
        <v>115</v>
      </c>
      <c r="C132" s="206">
        <f>H40</f>
        <v>2895</v>
      </c>
      <c r="D132" s="21"/>
      <c r="E132" s="21"/>
      <c r="F132" s="21"/>
      <c r="G132" s="21"/>
      <c r="H132" s="21"/>
      <c r="I132" s="20"/>
      <c r="J132" s="21"/>
    </row>
    <row r="133" spans="1:16" ht="21.95" customHeight="1" x14ac:dyDescent="0.2">
      <c r="A133" s="21"/>
      <c r="B133" s="217" t="s">
        <v>121</v>
      </c>
      <c r="C133" s="206">
        <f>H51</f>
        <v>600</v>
      </c>
      <c r="D133" s="21"/>
      <c r="E133" s="21"/>
      <c r="F133" s="21"/>
      <c r="G133" s="21"/>
      <c r="H133" s="21"/>
      <c r="I133" s="20"/>
      <c r="J133" s="21"/>
    </row>
    <row r="134" spans="1:16" ht="21.95" customHeight="1" x14ac:dyDescent="0.2">
      <c r="A134" s="21"/>
      <c r="B134" s="217" t="s">
        <v>57</v>
      </c>
      <c r="C134" s="206">
        <f>H66</f>
        <v>555</v>
      </c>
      <c r="D134" s="21"/>
      <c r="E134" s="21"/>
      <c r="F134" s="21"/>
      <c r="G134" s="21"/>
      <c r="H134" s="21"/>
      <c r="I134" s="20"/>
      <c r="J134" s="21"/>
    </row>
    <row r="135" spans="1:16" ht="21.95" customHeight="1" x14ac:dyDescent="0.2">
      <c r="A135" s="21"/>
      <c r="B135" s="217" t="s">
        <v>128</v>
      </c>
      <c r="C135" s="206">
        <f>H78</f>
        <v>545</v>
      </c>
      <c r="D135" s="21"/>
      <c r="E135" s="21"/>
      <c r="F135" s="21"/>
      <c r="G135" s="21"/>
      <c r="H135" s="21"/>
      <c r="I135" s="20"/>
      <c r="J135" s="21"/>
    </row>
    <row r="136" spans="1:16" ht="21.95" customHeight="1" x14ac:dyDescent="0.2">
      <c r="A136" s="21"/>
      <c r="B136" s="217" t="s">
        <v>129</v>
      </c>
      <c r="C136" s="206">
        <f>H89</f>
        <v>508</v>
      </c>
      <c r="D136" s="21"/>
      <c r="E136" s="21"/>
      <c r="F136" s="21"/>
      <c r="G136" s="21"/>
      <c r="H136" s="21"/>
      <c r="I136" s="20"/>
      <c r="J136" s="21"/>
    </row>
    <row r="137" spans="1:16" ht="21.95" customHeight="1" x14ac:dyDescent="0.2">
      <c r="A137" s="21"/>
      <c r="B137" s="217" t="s">
        <v>136</v>
      </c>
      <c r="C137" s="206">
        <f>H97</f>
        <v>200</v>
      </c>
      <c r="D137" s="21"/>
      <c r="E137" s="21"/>
      <c r="F137" s="21"/>
      <c r="G137" s="183"/>
      <c r="H137" s="183"/>
      <c r="I137" s="18"/>
      <c r="J137" s="63"/>
      <c r="K137" s="184"/>
      <c r="L137" s="181"/>
      <c r="M137" s="181"/>
      <c r="N137" s="181"/>
      <c r="O137" s="181"/>
      <c r="P137" s="178"/>
    </row>
    <row r="138" spans="1:16" ht="21.95" customHeight="1" x14ac:dyDescent="0.2">
      <c r="A138" s="21"/>
      <c r="B138" s="217" t="s">
        <v>140</v>
      </c>
      <c r="C138" s="206">
        <f>H110</f>
        <v>500</v>
      </c>
      <c r="D138" s="21"/>
      <c r="E138" s="21"/>
      <c r="F138" s="21"/>
      <c r="G138" s="61"/>
      <c r="H138" s="61"/>
      <c r="I138" s="42"/>
      <c r="J138" s="31"/>
      <c r="K138" s="185"/>
      <c r="L138" s="186"/>
      <c r="M138" s="187"/>
      <c r="N138" s="187"/>
      <c r="O138" s="181"/>
      <c r="P138" s="178"/>
    </row>
    <row r="139" spans="1:16" ht="21.95" customHeight="1" thickBot="1" x14ac:dyDescent="0.25">
      <c r="A139" s="21"/>
      <c r="B139" s="218" t="s">
        <v>149</v>
      </c>
      <c r="C139" s="219">
        <f>H119</f>
        <v>250</v>
      </c>
      <c r="D139" s="21"/>
      <c r="E139" s="21"/>
      <c r="F139" s="21"/>
      <c r="G139" s="61"/>
      <c r="H139" s="61"/>
      <c r="I139" s="42"/>
      <c r="J139" s="31"/>
      <c r="K139" s="185"/>
      <c r="L139" s="187"/>
      <c r="M139" s="187"/>
      <c r="N139" s="187"/>
      <c r="O139" s="181"/>
      <c r="P139" s="178"/>
    </row>
    <row r="140" spans="1:16" s="21" customFormat="1" ht="21.95" customHeight="1" x14ac:dyDescent="0.2">
      <c r="B140" s="87"/>
      <c r="D140" s="141"/>
      <c r="G140" s="62"/>
      <c r="H140" s="63"/>
      <c r="I140" s="18"/>
      <c r="J140" s="63"/>
      <c r="K140" s="184"/>
      <c r="L140" s="63"/>
      <c r="M140" s="63"/>
      <c r="N140" s="63"/>
      <c r="O140" s="63"/>
      <c r="P140" s="61"/>
    </row>
    <row r="141" spans="1:16" s="21" customFormat="1" ht="21.95" customHeight="1" x14ac:dyDescent="0.2">
      <c r="B141" s="87"/>
      <c r="C141" s="88"/>
      <c r="D141" s="141"/>
      <c r="I141" s="20"/>
      <c r="K141" s="22"/>
    </row>
    <row r="142" spans="1:16" s="21" customFormat="1" ht="21.95" customHeight="1" x14ac:dyDescent="0.2">
      <c r="A142" s="188"/>
      <c r="B142" s="189"/>
      <c r="C142" s="188"/>
      <c r="D142" s="190"/>
      <c r="I142" s="20"/>
      <c r="K142" s="22"/>
    </row>
    <row r="143" spans="1:16" ht="21.95" hidden="1" customHeight="1" x14ac:dyDescent="0.2">
      <c r="A143" s="191"/>
      <c r="B143" s="192"/>
      <c r="C143" s="191"/>
      <c r="D143" s="193"/>
      <c r="J143" s="21"/>
    </row>
    <row r="144" spans="1:16" ht="21.95" hidden="1" customHeight="1" x14ac:dyDescent="0.2">
      <c r="A144" s="191"/>
      <c r="B144" s="192"/>
      <c r="C144" s="191"/>
      <c r="D144" s="193"/>
    </row>
    <row r="145" spans="1:6" ht="21.95" hidden="1" customHeight="1" x14ac:dyDescent="0.2">
      <c r="A145" s="191"/>
      <c r="B145" s="192"/>
      <c r="C145" s="191"/>
      <c r="D145" s="193"/>
    </row>
    <row r="146" spans="1:6" ht="21.95" hidden="1" customHeight="1" x14ac:dyDescent="0.2">
      <c r="A146" s="191"/>
      <c r="B146" s="192"/>
      <c r="C146" s="191"/>
      <c r="D146" s="193"/>
    </row>
    <row r="147" spans="1:6" ht="21.95" hidden="1" customHeight="1" x14ac:dyDescent="0.2">
      <c r="A147" s="191"/>
      <c r="B147" s="192"/>
      <c r="C147" s="191"/>
      <c r="D147" s="195"/>
      <c r="E147" s="196"/>
      <c r="F147" s="196"/>
    </row>
    <row r="148" spans="1:6" hidden="1" x14ac:dyDescent="0.2">
      <c r="A148" s="191"/>
      <c r="B148" s="192"/>
      <c r="C148" s="191"/>
      <c r="D148" s="191"/>
    </row>
    <row r="149" spans="1:6" hidden="1" x14ac:dyDescent="0.2">
      <c r="A149" s="191"/>
      <c r="B149" s="192"/>
      <c r="C149" s="191"/>
      <c r="D149" s="191"/>
    </row>
    <row r="150" spans="1:6" hidden="1" x14ac:dyDescent="0.2">
      <c r="A150" s="191"/>
      <c r="B150" s="192"/>
      <c r="C150" s="197"/>
      <c r="D150" s="191"/>
    </row>
    <row r="151" spans="1:6" hidden="1" x14ac:dyDescent="0.2">
      <c r="A151" s="191"/>
      <c r="B151" s="192"/>
      <c r="C151" s="191"/>
      <c r="D151" s="191"/>
    </row>
    <row r="152" spans="1:6" hidden="1" x14ac:dyDescent="0.2">
      <c r="A152" s="191"/>
      <c r="B152" s="192"/>
      <c r="C152" s="191"/>
      <c r="D152" s="191"/>
    </row>
    <row r="153" spans="1:6" hidden="1" x14ac:dyDescent="0.2">
      <c r="A153" s="191"/>
      <c r="B153" s="192"/>
      <c r="C153" s="191"/>
      <c r="D153" s="191"/>
    </row>
    <row r="154" spans="1:6" hidden="1" x14ac:dyDescent="0.2">
      <c r="A154" s="191"/>
      <c r="B154" s="192"/>
      <c r="C154" s="191"/>
      <c r="D154" s="191"/>
    </row>
    <row r="155" spans="1:6" hidden="1" x14ac:dyDescent="0.2">
      <c r="A155" s="191"/>
      <c r="B155" s="192"/>
      <c r="C155" s="191"/>
      <c r="D155" s="191"/>
    </row>
    <row r="156" spans="1:6" hidden="1" x14ac:dyDescent="0.2">
      <c r="A156" s="191"/>
      <c r="B156" s="192"/>
      <c r="C156" s="191"/>
      <c r="D156" s="191"/>
    </row>
    <row r="157" spans="1:6" hidden="1" x14ac:dyDescent="0.2"/>
    <row r="158" spans="1:6" hidden="1" x14ac:dyDescent="0.2"/>
    <row r="159" spans="1:6" hidden="1" x14ac:dyDescent="0.2"/>
    <row r="160" spans="1:6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t="24" customHeight="1" x14ac:dyDescent="0.2"/>
    <row r="167" ht="24" customHeight="1" x14ac:dyDescent="0.2"/>
  </sheetData>
  <mergeCells count="1">
    <mergeCell ref="C2:J2"/>
  </mergeCells>
  <conditionalFormatting sqref="C125">
    <cfRule type="cellIs" dxfId="7" priority="3" operator="lessThanOrEqual">
      <formula>0</formula>
    </cfRule>
    <cfRule type="cellIs" dxfId="6" priority="4" operator="greaterThan">
      <formula>0</formula>
    </cfRule>
  </conditionalFormatting>
  <conditionalFormatting sqref="C126">
    <cfRule type="cellIs" dxfId="5" priority="1" operator="lessThanOrEqual">
      <formula>0</formula>
    </cfRule>
    <cfRule type="cellIs" dxfId="4" priority="2" operator="greaterThan">
      <formula>0</formula>
    </cfRule>
  </conditionalFormatting>
  <printOptions horizontalCentered="1"/>
  <pageMargins left="0.2" right="0.2" top="0.24" bottom="0.28999999999999998" header="0.17" footer="0.21"/>
  <pageSetup scale="75" orientation="landscape" horizontalDpi="360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975E2-8BAC-47C4-AB13-E9C682B055B4}">
  <sheetPr codeName="Plan12">
    <tabColor theme="4" tint="0.79998168889431442"/>
    <outlinePr applyStyles="1" summaryBelow="0"/>
  </sheetPr>
  <dimension ref="A1:AC167"/>
  <sheetViews>
    <sheetView showGridLines="0" zoomScale="60" zoomScaleNormal="60" workbookViewId="0">
      <pane xSplit="2" ySplit="2" topLeftCell="C120" activePane="bottomRight" state="frozen"/>
      <selection pane="topRight" activeCell="C1" sqref="C1"/>
      <selection pane="bottomLeft" activeCell="A4" sqref="A4"/>
      <selection pane="bottomRight" activeCell="B2" sqref="B2"/>
    </sheetView>
  </sheetViews>
  <sheetFormatPr defaultColWidth="0" defaultRowHeight="24" customHeight="1" zeroHeight="1" x14ac:dyDescent="0.2"/>
  <cols>
    <col min="1" max="1" width="6.85546875" style="24" customWidth="1"/>
    <col min="2" max="2" width="67.5703125" style="182" bestFit="1" customWidth="1"/>
    <col min="3" max="3" width="34.7109375" style="24" customWidth="1"/>
    <col min="4" max="4" width="38.85546875" style="24" bestFit="1" customWidth="1"/>
    <col min="5" max="6" width="31.5703125" style="24" customWidth="1"/>
    <col min="7" max="7" width="61" style="24" bestFit="1" customWidth="1"/>
    <col min="8" max="8" width="24.42578125" style="24" bestFit="1" customWidth="1"/>
    <col min="9" max="9" width="20.85546875" style="194" bestFit="1" customWidth="1"/>
    <col min="10" max="10" width="5.42578125" style="24" customWidth="1"/>
    <col min="11" max="11" width="41.5703125" style="22" customWidth="1"/>
    <col min="12" max="29" width="0" style="24" hidden="1"/>
    <col min="30" max="16383" width="11.42578125" style="24" hidden="1"/>
    <col min="16384" max="16384" width="11.42578125" style="24" hidden="1" customWidth="1"/>
  </cols>
  <sheetData>
    <row r="1" spans="1:25" s="7" customFormat="1" ht="14.25" customHeight="1" thickBot="1" x14ac:dyDescent="0.25">
      <c r="A1" s="2"/>
      <c r="B1" s="3"/>
      <c r="C1" s="4"/>
      <c r="D1" s="4"/>
      <c r="E1" s="4"/>
      <c r="F1" s="4"/>
      <c r="G1" s="4"/>
      <c r="H1" s="4"/>
      <c r="I1" s="5"/>
      <c r="J1" s="6"/>
      <c r="K1" s="6"/>
    </row>
    <row r="2" spans="1:25" s="7" customFormat="1" ht="45.75" customHeight="1" thickBot="1" x14ac:dyDescent="0.25">
      <c r="A2" s="239"/>
      <c r="B2" s="240" t="s">
        <v>116</v>
      </c>
      <c r="C2" s="286" t="s">
        <v>72</v>
      </c>
      <c r="D2" s="287"/>
      <c r="E2" s="287"/>
      <c r="F2" s="287"/>
      <c r="G2" s="287"/>
      <c r="H2" s="287"/>
      <c r="I2" s="287"/>
      <c r="J2" s="288"/>
      <c r="K2" s="6"/>
    </row>
    <row r="3" spans="1:25" s="7" customFormat="1" ht="15.75" customHeight="1" thickBot="1" x14ac:dyDescent="0.25">
      <c r="A3" s="8"/>
      <c r="B3" s="9"/>
      <c r="C3" s="10"/>
      <c r="D3" s="10"/>
      <c r="E3" s="10"/>
      <c r="F3" s="10"/>
      <c r="G3" s="10"/>
      <c r="H3" s="11"/>
      <c r="I3" s="12"/>
      <c r="J3" s="13"/>
      <c r="K3" s="6"/>
    </row>
    <row r="4" spans="1:25" s="23" customFormat="1" ht="28.5" thickBot="1" x14ac:dyDescent="0.25">
      <c r="A4" s="220"/>
      <c r="B4" s="221" t="s">
        <v>148</v>
      </c>
      <c r="C4" s="14" t="s">
        <v>65</v>
      </c>
      <c r="D4" s="15" t="s">
        <v>69</v>
      </c>
      <c r="E4" s="16" t="s">
        <v>61</v>
      </c>
      <c r="F4" s="17" t="s">
        <v>110</v>
      </c>
      <c r="G4" s="18"/>
      <c r="H4" s="19"/>
      <c r="I4" s="20"/>
      <c r="J4" s="21"/>
      <c r="K4" s="22"/>
      <c r="Q4" s="24"/>
      <c r="R4" s="24"/>
      <c r="S4" s="24"/>
      <c r="T4" s="24"/>
      <c r="U4" s="24"/>
      <c r="V4" s="24"/>
      <c r="W4" s="24"/>
      <c r="X4" s="24"/>
      <c r="Y4" s="24"/>
    </row>
    <row r="5" spans="1:25" ht="21.95" customHeight="1" x14ac:dyDescent="0.2">
      <c r="A5" s="25"/>
      <c r="B5" s="26" t="s">
        <v>31</v>
      </c>
      <c r="C5" s="27"/>
      <c r="D5" s="28">
        <v>8000</v>
      </c>
      <c r="E5" s="29">
        <f>IF(AND(C5="",D5=""),"",SUM(C5:D5))</f>
        <v>8000</v>
      </c>
      <c r="F5" s="30">
        <f>IFERROR(E5/E$11,"-")</f>
        <v>0.9060022650056625</v>
      </c>
      <c r="G5" s="31"/>
      <c r="H5" s="21"/>
      <c r="I5" s="20"/>
      <c r="J5" s="21"/>
    </row>
    <row r="6" spans="1:25" ht="21.95" customHeight="1" x14ac:dyDescent="0.2">
      <c r="A6" s="32"/>
      <c r="B6" s="33" t="s">
        <v>107</v>
      </c>
      <c r="C6" s="34"/>
      <c r="D6" s="35"/>
      <c r="E6" s="36" t="str">
        <f t="shared" ref="E6:E10" si="0">IF(AND(C6="",D6=""),"",SUM(C6:D6))</f>
        <v/>
      </c>
      <c r="F6" s="37" t="str">
        <f t="shared" ref="F6:F10" si="1">IFERROR(E6/E$11,"-")</f>
        <v>-</v>
      </c>
      <c r="G6" s="31"/>
      <c r="H6" s="21"/>
      <c r="I6" s="20"/>
      <c r="J6" s="21"/>
    </row>
    <row r="7" spans="1:25" ht="21.95" customHeight="1" x14ac:dyDescent="0.2">
      <c r="A7" s="38"/>
      <c r="B7" s="39" t="s">
        <v>1</v>
      </c>
      <c r="C7" s="40"/>
      <c r="D7" s="41"/>
      <c r="E7" s="29" t="str">
        <f t="shared" si="0"/>
        <v/>
      </c>
      <c r="F7" s="30" t="str">
        <f t="shared" si="1"/>
        <v>-</v>
      </c>
      <c r="G7" s="31"/>
      <c r="H7" s="21"/>
      <c r="I7" s="20"/>
      <c r="J7" s="21"/>
    </row>
    <row r="8" spans="1:25" ht="21.95" customHeight="1" x14ac:dyDescent="0.2">
      <c r="A8" s="32"/>
      <c r="B8" s="33" t="s">
        <v>147</v>
      </c>
      <c r="C8" s="34">
        <v>800</v>
      </c>
      <c r="D8" s="35">
        <v>30</v>
      </c>
      <c r="E8" s="36">
        <f t="shared" si="0"/>
        <v>830</v>
      </c>
      <c r="F8" s="37">
        <f t="shared" si="1"/>
        <v>9.3997734994337487E-2</v>
      </c>
      <c r="G8" s="31"/>
      <c r="H8" s="21"/>
      <c r="I8" s="20"/>
      <c r="J8" s="21"/>
    </row>
    <row r="9" spans="1:25" ht="21.95" customHeight="1" x14ac:dyDescent="0.2">
      <c r="A9" s="38"/>
      <c r="B9" s="39" t="s">
        <v>108</v>
      </c>
      <c r="C9" s="40"/>
      <c r="D9" s="41"/>
      <c r="E9" s="29" t="str">
        <f t="shared" si="0"/>
        <v/>
      </c>
      <c r="F9" s="30" t="str">
        <f t="shared" si="1"/>
        <v>-</v>
      </c>
      <c r="G9" s="42"/>
      <c r="H9" s="21"/>
      <c r="I9" s="20"/>
      <c r="J9" s="21"/>
    </row>
    <row r="10" spans="1:25" ht="72.75" thickBot="1" x14ac:dyDescent="0.25">
      <c r="A10" s="43"/>
      <c r="B10" s="44" t="s">
        <v>109</v>
      </c>
      <c r="C10" s="45"/>
      <c r="D10" s="46"/>
      <c r="E10" s="47" t="str">
        <f t="shared" si="0"/>
        <v/>
      </c>
      <c r="F10" s="48" t="str">
        <f t="shared" si="1"/>
        <v>-</v>
      </c>
      <c r="G10" s="31"/>
      <c r="H10" s="21"/>
      <c r="I10" s="20"/>
      <c r="J10" s="21"/>
    </row>
    <row r="11" spans="1:25" s="60" customFormat="1" ht="28.5" thickBot="1" x14ac:dyDescent="0.55000000000000004">
      <c r="A11" s="49"/>
      <c r="B11" s="50" t="s">
        <v>66</v>
      </c>
      <c r="C11" s="51">
        <f>SUM(C5:C10)</f>
        <v>800</v>
      </c>
      <c r="D11" s="52">
        <f>SUM(D5:D10)</f>
        <v>8030</v>
      </c>
      <c r="E11" s="53">
        <f>SUM(C11:D11)</f>
        <v>8830</v>
      </c>
      <c r="F11" s="54">
        <v>1</v>
      </c>
      <c r="G11" s="55"/>
      <c r="H11" s="56"/>
      <c r="I11" s="57"/>
      <c r="J11" s="58"/>
      <c r="K11" s="59"/>
    </row>
    <row r="12" spans="1:25" ht="33.75" customHeight="1" thickBot="1" x14ac:dyDescent="0.25">
      <c r="A12" s="61"/>
      <c r="B12" s="62"/>
      <c r="C12" s="63"/>
      <c r="D12" s="63"/>
      <c r="E12" s="63"/>
      <c r="F12" s="63"/>
      <c r="G12" s="63"/>
      <c r="H12" s="63"/>
      <c r="I12" s="20"/>
      <c r="J12" s="21"/>
    </row>
    <row r="13" spans="1:25" s="68" customFormat="1" ht="28.5" thickBot="1" x14ac:dyDescent="0.55000000000000004">
      <c r="A13" s="222"/>
      <c r="B13" s="223" t="s">
        <v>112</v>
      </c>
      <c r="C13" s="64" t="s">
        <v>65</v>
      </c>
      <c r="D13" s="64" t="s">
        <v>68</v>
      </c>
      <c r="E13" s="64" t="s">
        <v>113</v>
      </c>
      <c r="F13" s="64" t="s">
        <v>114</v>
      </c>
      <c r="G13" s="64" t="s">
        <v>111</v>
      </c>
      <c r="H13" s="64" t="s">
        <v>61</v>
      </c>
      <c r="I13" s="65" t="s">
        <v>110</v>
      </c>
      <c r="J13" s="66"/>
      <c r="K13" s="67"/>
    </row>
    <row r="14" spans="1:25" ht="21.95" customHeight="1" x14ac:dyDescent="0.2">
      <c r="A14" s="38"/>
      <c r="B14" s="39" t="s">
        <v>83</v>
      </c>
      <c r="C14" s="40"/>
      <c r="D14" s="40">
        <v>2000</v>
      </c>
      <c r="E14" s="40"/>
      <c r="F14" s="40"/>
      <c r="G14" s="40"/>
      <c r="H14" s="69">
        <f>SUM(C14:G14)</f>
        <v>2000</v>
      </c>
      <c r="I14" s="70">
        <f t="shared" ref="I14:I23" si="2">H14/H$24</f>
        <v>0.72727272727272729</v>
      </c>
      <c r="J14" s="21"/>
    </row>
    <row r="15" spans="1:25" ht="21.95" customHeight="1" x14ac:dyDescent="0.2">
      <c r="A15" s="71"/>
      <c r="B15" s="72" t="s">
        <v>132</v>
      </c>
      <c r="C15" s="73"/>
      <c r="D15" s="73"/>
      <c r="E15" s="73"/>
      <c r="F15" s="73"/>
      <c r="G15" s="73"/>
      <c r="H15" s="74"/>
      <c r="I15" s="75"/>
      <c r="J15" s="21"/>
    </row>
    <row r="16" spans="1:25" ht="21.95" customHeight="1" x14ac:dyDescent="0.2">
      <c r="A16" s="38"/>
      <c r="B16" s="39" t="s">
        <v>135</v>
      </c>
      <c r="C16" s="40"/>
      <c r="D16" s="40"/>
      <c r="E16" s="40"/>
      <c r="F16" s="40"/>
      <c r="G16" s="40"/>
      <c r="H16" s="69"/>
      <c r="I16" s="70"/>
      <c r="J16" s="21"/>
    </row>
    <row r="17" spans="1:25" ht="21.95" customHeight="1" x14ac:dyDescent="0.2">
      <c r="A17" s="71"/>
      <c r="B17" s="72" t="s">
        <v>53</v>
      </c>
      <c r="C17" s="73"/>
      <c r="D17" s="73"/>
      <c r="E17" s="73"/>
      <c r="F17" s="73"/>
      <c r="G17" s="73"/>
      <c r="H17" s="74">
        <f t="shared" ref="H17:H23" si="3">SUM(C17:G17)</f>
        <v>0</v>
      </c>
      <c r="I17" s="75">
        <f t="shared" si="2"/>
        <v>0</v>
      </c>
      <c r="J17" s="21"/>
    </row>
    <row r="18" spans="1:25" ht="21.95" customHeight="1" x14ac:dyDescent="0.2">
      <c r="A18" s="38"/>
      <c r="B18" s="39" t="s">
        <v>82</v>
      </c>
      <c r="C18" s="40"/>
      <c r="D18" s="40"/>
      <c r="E18" s="40"/>
      <c r="F18" s="40"/>
      <c r="G18" s="40"/>
      <c r="H18" s="69">
        <f t="shared" si="3"/>
        <v>0</v>
      </c>
      <c r="I18" s="70">
        <f t="shared" si="2"/>
        <v>0</v>
      </c>
      <c r="J18" s="21"/>
    </row>
    <row r="19" spans="1:25" ht="21.95" customHeight="1" x14ac:dyDescent="0.2">
      <c r="A19" s="71"/>
      <c r="B19" s="72" t="s">
        <v>133</v>
      </c>
      <c r="C19" s="73"/>
      <c r="D19" s="73">
        <v>500</v>
      </c>
      <c r="E19" s="73"/>
      <c r="F19" s="73"/>
      <c r="G19" s="73"/>
      <c r="H19" s="74">
        <f t="shared" si="3"/>
        <v>500</v>
      </c>
      <c r="I19" s="75">
        <f>H19/H$24</f>
        <v>0.18181818181818182</v>
      </c>
      <c r="J19" s="21"/>
    </row>
    <row r="20" spans="1:25" ht="21.95" customHeight="1" x14ac:dyDescent="0.2">
      <c r="A20" s="38"/>
      <c r="B20" s="39" t="s">
        <v>54</v>
      </c>
      <c r="C20" s="40"/>
      <c r="D20" s="40"/>
      <c r="E20" s="40"/>
      <c r="F20" s="40"/>
      <c r="G20" s="40"/>
      <c r="H20" s="69">
        <f t="shared" si="3"/>
        <v>0</v>
      </c>
      <c r="I20" s="70">
        <f t="shared" si="2"/>
        <v>0</v>
      </c>
      <c r="J20" s="21"/>
    </row>
    <row r="21" spans="1:25" ht="21.95" customHeight="1" x14ac:dyDescent="0.2">
      <c r="A21" s="71"/>
      <c r="B21" s="72" t="s">
        <v>70</v>
      </c>
      <c r="C21" s="73">
        <v>20</v>
      </c>
      <c r="D21" s="73">
        <v>200</v>
      </c>
      <c r="E21" s="73"/>
      <c r="F21" s="73"/>
      <c r="G21" s="73"/>
      <c r="H21" s="74">
        <f t="shared" si="3"/>
        <v>220</v>
      </c>
      <c r="I21" s="75">
        <f t="shared" si="2"/>
        <v>0.08</v>
      </c>
      <c r="J21" s="21"/>
    </row>
    <row r="22" spans="1:25" ht="21.95" customHeight="1" x14ac:dyDescent="0.2">
      <c r="A22" s="38"/>
      <c r="B22" s="39" t="s">
        <v>134</v>
      </c>
      <c r="C22" s="40"/>
      <c r="D22" s="40">
        <v>30</v>
      </c>
      <c r="E22" s="40"/>
      <c r="F22" s="76"/>
      <c r="G22" s="40"/>
      <c r="H22" s="69">
        <f t="shared" si="3"/>
        <v>30</v>
      </c>
      <c r="I22" s="70">
        <f t="shared" si="2"/>
        <v>1.090909090909091E-2</v>
      </c>
      <c r="J22" s="21"/>
    </row>
    <row r="23" spans="1:25" ht="21.75" customHeight="1" thickBot="1" x14ac:dyDescent="0.25">
      <c r="A23" s="77"/>
      <c r="B23" s="78" t="s">
        <v>84</v>
      </c>
      <c r="C23" s="79"/>
      <c r="D23" s="79"/>
      <c r="E23" s="79"/>
      <c r="F23" s="79"/>
      <c r="G23" s="79"/>
      <c r="H23" s="80">
        <f t="shared" si="3"/>
        <v>0</v>
      </c>
      <c r="I23" s="81">
        <f t="shared" si="2"/>
        <v>0</v>
      </c>
      <c r="J23" s="21"/>
      <c r="L23" s="82"/>
    </row>
    <row r="24" spans="1:25" s="60" customFormat="1" ht="28.5" thickBot="1" x14ac:dyDescent="0.55000000000000004">
      <c r="A24" s="83"/>
      <c r="B24" s="84" t="s">
        <v>61</v>
      </c>
      <c r="C24" s="51">
        <f>SUM(C14:C23)</f>
        <v>20</v>
      </c>
      <c r="D24" s="51">
        <f>SUM(D14:D23)</f>
        <v>2730</v>
      </c>
      <c r="E24" s="51">
        <f>SUM(E14:E23)</f>
        <v>0</v>
      </c>
      <c r="F24" s="51">
        <f>SUM(F14:F23)</f>
        <v>0</v>
      </c>
      <c r="G24" s="51">
        <f>SUM(G14:G23)</f>
        <v>0</v>
      </c>
      <c r="H24" s="85">
        <f>SUM(C24:G24)</f>
        <v>2750</v>
      </c>
      <c r="I24" s="86">
        <f>H24/H$24</f>
        <v>1</v>
      </c>
      <c r="J24" s="58"/>
      <c r="K24" s="59"/>
    </row>
    <row r="25" spans="1:25" s="21" customFormat="1" ht="21.95" customHeight="1" thickBot="1" x14ac:dyDescent="0.25">
      <c r="B25" s="87"/>
      <c r="F25" s="88"/>
      <c r="I25" s="89"/>
      <c r="K25" s="22"/>
    </row>
    <row r="26" spans="1:25" s="68" customFormat="1" ht="28.5" thickBot="1" x14ac:dyDescent="0.55000000000000004">
      <c r="A26" s="224"/>
      <c r="B26" s="225" t="s">
        <v>115</v>
      </c>
      <c r="C26" s="90" t="s">
        <v>65</v>
      </c>
      <c r="D26" s="90" t="s">
        <v>68</v>
      </c>
      <c r="E26" s="90" t="s">
        <v>113</v>
      </c>
      <c r="F26" s="90" t="s">
        <v>114</v>
      </c>
      <c r="G26" s="90" t="s">
        <v>111</v>
      </c>
      <c r="H26" s="90" t="s">
        <v>61</v>
      </c>
      <c r="I26" s="91" t="s">
        <v>110</v>
      </c>
      <c r="J26" s="66"/>
      <c r="K26" s="67"/>
    </row>
    <row r="27" spans="1:25" ht="21.95" customHeight="1" x14ac:dyDescent="0.2">
      <c r="A27" s="92"/>
      <c r="B27" s="93" t="s">
        <v>4</v>
      </c>
      <c r="C27" s="94"/>
      <c r="D27" s="94">
        <v>500</v>
      </c>
      <c r="E27" s="94"/>
      <c r="F27" s="94"/>
      <c r="G27" s="94"/>
      <c r="H27" s="69">
        <f>SUM(C27:G27)</f>
        <v>500</v>
      </c>
      <c r="I27" s="70">
        <f t="shared" ref="I27:I40" si="4">H27/H$40</f>
        <v>0.17271157167530224</v>
      </c>
      <c r="J27" s="21"/>
    </row>
    <row r="28" spans="1:25" ht="21.95" customHeight="1" x14ac:dyDescent="0.2">
      <c r="A28" s="95"/>
      <c r="B28" s="96" t="s">
        <v>5</v>
      </c>
      <c r="C28" s="97"/>
      <c r="D28" s="98">
        <v>250</v>
      </c>
      <c r="E28" s="98"/>
      <c r="F28" s="98"/>
      <c r="G28" s="98"/>
      <c r="H28" s="74">
        <f t="shared" ref="H28:H39" si="5">SUM(C28:G28)</f>
        <v>250</v>
      </c>
      <c r="I28" s="75">
        <f t="shared" si="4"/>
        <v>8.6355785837651119E-2</v>
      </c>
      <c r="J28" s="21"/>
    </row>
    <row r="29" spans="1:25" ht="21.95" customHeight="1" x14ac:dyDescent="0.2">
      <c r="A29" s="99"/>
      <c r="B29" s="39" t="s">
        <v>41</v>
      </c>
      <c r="C29" s="40"/>
      <c r="D29" s="40">
        <v>280</v>
      </c>
      <c r="E29" s="40"/>
      <c r="F29" s="40"/>
      <c r="G29" s="40"/>
      <c r="H29" s="69">
        <f t="shared" si="5"/>
        <v>280</v>
      </c>
      <c r="I29" s="70">
        <f t="shared" si="4"/>
        <v>9.6718480138169263E-2</v>
      </c>
      <c r="J29" s="21"/>
    </row>
    <row r="30" spans="1:25" ht="21.95" customHeight="1" x14ac:dyDescent="0.2">
      <c r="A30" s="95"/>
      <c r="B30" s="96" t="s">
        <v>6</v>
      </c>
      <c r="C30" s="98"/>
      <c r="D30" s="98">
        <v>120</v>
      </c>
      <c r="E30" s="98"/>
      <c r="F30" s="98"/>
      <c r="G30" s="98"/>
      <c r="H30" s="74">
        <f t="shared" si="5"/>
        <v>120</v>
      </c>
      <c r="I30" s="75">
        <f t="shared" si="4"/>
        <v>4.145077720207254E-2</v>
      </c>
      <c r="J30" s="21"/>
    </row>
    <row r="31" spans="1:25" s="23" customFormat="1" ht="21.95" customHeight="1" x14ac:dyDescent="0.2">
      <c r="A31" s="99"/>
      <c r="B31" s="39" t="s">
        <v>37</v>
      </c>
      <c r="C31" s="40"/>
      <c r="D31" s="40">
        <v>30</v>
      </c>
      <c r="E31" s="40"/>
      <c r="F31" s="40"/>
      <c r="G31" s="40"/>
      <c r="H31" s="69">
        <f t="shared" si="5"/>
        <v>30</v>
      </c>
      <c r="I31" s="70">
        <f t="shared" si="4"/>
        <v>1.0362694300518135E-2</v>
      </c>
      <c r="J31" s="21"/>
      <c r="K31" s="22"/>
      <c r="L31" s="24"/>
      <c r="M31" s="24"/>
      <c r="V31" s="24"/>
      <c r="W31" s="24"/>
      <c r="X31" s="24"/>
      <c r="Y31" s="24"/>
    </row>
    <row r="32" spans="1:25" ht="21.95" customHeight="1" x14ac:dyDescent="0.2">
      <c r="A32" s="95"/>
      <c r="B32" s="96" t="s">
        <v>117</v>
      </c>
      <c r="C32" s="98"/>
      <c r="D32" s="98">
        <v>150</v>
      </c>
      <c r="E32" s="98" t="s">
        <v>39</v>
      </c>
      <c r="F32" s="98"/>
      <c r="G32" s="98"/>
      <c r="H32" s="74">
        <f t="shared" si="5"/>
        <v>150</v>
      </c>
      <c r="I32" s="75">
        <f t="shared" si="4"/>
        <v>5.181347150259067E-2</v>
      </c>
      <c r="J32" s="21"/>
    </row>
    <row r="33" spans="1:11" ht="21.95" customHeight="1" x14ac:dyDescent="0.2">
      <c r="A33" s="99"/>
      <c r="B33" s="39" t="s">
        <v>38</v>
      </c>
      <c r="C33" s="40"/>
      <c r="D33" s="40">
        <v>30</v>
      </c>
      <c r="E33" s="40"/>
      <c r="F33" s="40"/>
      <c r="G33" s="40"/>
      <c r="H33" s="69">
        <f t="shared" si="5"/>
        <v>30</v>
      </c>
      <c r="I33" s="70">
        <f t="shared" si="4"/>
        <v>1.0362694300518135E-2</v>
      </c>
      <c r="J33" s="21"/>
    </row>
    <row r="34" spans="1:11" ht="21.95" customHeight="1" x14ac:dyDescent="0.2">
      <c r="A34" s="95"/>
      <c r="B34" s="96" t="s">
        <v>118</v>
      </c>
      <c r="C34" s="98"/>
      <c r="D34" s="98"/>
      <c r="E34" s="98">
        <v>15</v>
      </c>
      <c r="F34" s="98"/>
      <c r="G34" s="98"/>
      <c r="H34" s="74">
        <f t="shared" si="5"/>
        <v>15</v>
      </c>
      <c r="I34" s="75">
        <f t="shared" si="4"/>
        <v>5.1813471502590676E-3</v>
      </c>
      <c r="J34" s="21"/>
    </row>
    <row r="35" spans="1:11" ht="21.95" customHeight="1" x14ac:dyDescent="0.2">
      <c r="A35" s="99"/>
      <c r="B35" s="39" t="s">
        <v>42</v>
      </c>
      <c r="C35" s="40">
        <v>300</v>
      </c>
      <c r="D35" s="40"/>
      <c r="E35" s="40">
        <v>600</v>
      </c>
      <c r="F35" s="40"/>
      <c r="G35" s="40"/>
      <c r="H35" s="69">
        <f t="shared" si="5"/>
        <v>900</v>
      </c>
      <c r="I35" s="70">
        <f t="shared" si="4"/>
        <v>0.31088082901554404</v>
      </c>
      <c r="J35" s="21"/>
    </row>
    <row r="36" spans="1:11" ht="21.95" customHeight="1" x14ac:dyDescent="0.2">
      <c r="A36" s="95"/>
      <c r="B36" s="96" t="s">
        <v>40</v>
      </c>
      <c r="C36" s="98">
        <v>320</v>
      </c>
      <c r="D36" s="98"/>
      <c r="E36" s="98"/>
      <c r="F36" s="98"/>
      <c r="G36" s="98"/>
      <c r="H36" s="74">
        <f t="shared" si="5"/>
        <v>320</v>
      </c>
      <c r="I36" s="75">
        <f t="shared" si="4"/>
        <v>0.11053540587219343</v>
      </c>
      <c r="J36" s="21"/>
    </row>
    <row r="37" spans="1:11" ht="21.95" customHeight="1" x14ac:dyDescent="0.2">
      <c r="A37" s="99"/>
      <c r="B37" s="39" t="s">
        <v>7</v>
      </c>
      <c r="C37" s="40"/>
      <c r="D37" s="40"/>
      <c r="E37" s="40"/>
      <c r="F37" s="40"/>
      <c r="G37" s="40"/>
      <c r="H37" s="69">
        <f t="shared" si="5"/>
        <v>0</v>
      </c>
      <c r="I37" s="70">
        <f t="shared" si="4"/>
        <v>0</v>
      </c>
      <c r="J37" s="21"/>
    </row>
    <row r="38" spans="1:11" ht="21.95" customHeight="1" x14ac:dyDescent="0.2">
      <c r="A38" s="95"/>
      <c r="B38" s="96" t="s">
        <v>119</v>
      </c>
      <c r="C38" s="98"/>
      <c r="D38" s="98">
        <v>20</v>
      </c>
      <c r="E38" s="98"/>
      <c r="F38" s="98"/>
      <c r="G38" s="98"/>
      <c r="H38" s="74">
        <f t="shared" si="5"/>
        <v>20</v>
      </c>
      <c r="I38" s="75">
        <f t="shared" si="4"/>
        <v>6.9084628670120895E-3</v>
      </c>
      <c r="J38" s="21"/>
    </row>
    <row r="39" spans="1:11" ht="48.75" thickBot="1" x14ac:dyDescent="0.25">
      <c r="A39" s="99"/>
      <c r="B39" s="39" t="s">
        <v>120</v>
      </c>
      <c r="C39" s="40"/>
      <c r="D39" s="40"/>
      <c r="E39" s="40"/>
      <c r="F39" s="40">
        <v>180</v>
      </c>
      <c r="G39" s="40">
        <v>100</v>
      </c>
      <c r="H39" s="69">
        <f t="shared" si="5"/>
        <v>280</v>
      </c>
      <c r="I39" s="70">
        <f t="shared" si="4"/>
        <v>9.6718480138169263E-2</v>
      </c>
      <c r="J39" s="21"/>
    </row>
    <row r="40" spans="1:11" s="103" customFormat="1" ht="28.5" thickBot="1" x14ac:dyDescent="0.55000000000000004">
      <c r="A40" s="83"/>
      <c r="B40" s="84" t="s">
        <v>61</v>
      </c>
      <c r="C40" s="51">
        <f>SUM(C27:C39)</f>
        <v>620</v>
      </c>
      <c r="D40" s="51">
        <f>SUM(D27:D39)</f>
        <v>1380</v>
      </c>
      <c r="E40" s="51">
        <f>SUM(E27:E39)</f>
        <v>615</v>
      </c>
      <c r="F40" s="51">
        <f>SUM(F27:F39)</f>
        <v>180</v>
      </c>
      <c r="G40" s="51">
        <f>SUM(G27:G39)</f>
        <v>100</v>
      </c>
      <c r="H40" s="100">
        <f>SUM(C40:G40)</f>
        <v>2895</v>
      </c>
      <c r="I40" s="86">
        <f t="shared" si="4"/>
        <v>1</v>
      </c>
      <c r="J40" s="101"/>
      <c r="K40" s="102"/>
    </row>
    <row r="41" spans="1:11" s="21" customFormat="1" ht="21.75" customHeight="1" thickBot="1" x14ac:dyDescent="0.25">
      <c r="B41" s="87"/>
      <c r="I41" s="89"/>
      <c r="K41" s="22"/>
    </row>
    <row r="42" spans="1:11" s="68" customFormat="1" ht="28.5" thickBot="1" x14ac:dyDescent="0.55000000000000004">
      <c r="A42" s="226"/>
      <c r="B42" s="227" t="s">
        <v>121</v>
      </c>
      <c r="C42" s="104" t="s">
        <v>65</v>
      </c>
      <c r="D42" s="104" t="s">
        <v>68</v>
      </c>
      <c r="E42" s="104" t="s">
        <v>113</v>
      </c>
      <c r="F42" s="104" t="s">
        <v>114</v>
      </c>
      <c r="G42" s="104" t="s">
        <v>111</v>
      </c>
      <c r="H42" s="104" t="s">
        <v>61</v>
      </c>
      <c r="I42" s="105" t="s">
        <v>110</v>
      </c>
      <c r="J42" s="66"/>
      <c r="K42" s="67"/>
    </row>
    <row r="43" spans="1:11" ht="21.95" customHeight="1" x14ac:dyDescent="0.2">
      <c r="A43" s="106"/>
      <c r="B43" s="26" t="s">
        <v>122</v>
      </c>
      <c r="C43" s="27"/>
      <c r="D43" s="27">
        <v>300</v>
      </c>
      <c r="E43" s="27"/>
      <c r="F43" s="27"/>
      <c r="G43" s="27"/>
      <c r="H43" s="69">
        <f t="shared" ref="H43:H51" si="6">SUM(C43:G43)</f>
        <v>300</v>
      </c>
      <c r="I43" s="70">
        <f>H43/H$51</f>
        <v>0.5</v>
      </c>
      <c r="J43" s="21"/>
    </row>
    <row r="44" spans="1:11" ht="21.95" customHeight="1" x14ac:dyDescent="0.2">
      <c r="A44" s="107"/>
      <c r="B44" s="108" t="s">
        <v>123</v>
      </c>
      <c r="C44" s="109"/>
      <c r="D44" s="109"/>
      <c r="E44" s="109"/>
      <c r="F44" s="109"/>
      <c r="G44" s="109">
        <v>150</v>
      </c>
      <c r="H44" s="74">
        <f t="shared" si="6"/>
        <v>150</v>
      </c>
      <c r="I44" s="75">
        <f t="shared" ref="I44:I51" si="7">H44/H$51</f>
        <v>0.25</v>
      </c>
      <c r="J44" s="21"/>
    </row>
    <row r="45" spans="1:11" ht="21.95" customHeight="1" x14ac:dyDescent="0.2">
      <c r="A45" s="106"/>
      <c r="B45" s="26" t="s">
        <v>44</v>
      </c>
      <c r="C45" s="27"/>
      <c r="D45" s="27"/>
      <c r="E45" s="27"/>
      <c r="F45" s="27"/>
      <c r="G45" s="27"/>
      <c r="H45" s="69">
        <f t="shared" si="6"/>
        <v>0</v>
      </c>
      <c r="I45" s="70">
        <f t="shared" si="7"/>
        <v>0</v>
      </c>
      <c r="J45" s="21"/>
    </row>
    <row r="46" spans="1:11" ht="21.95" customHeight="1" x14ac:dyDescent="0.2">
      <c r="A46" s="107"/>
      <c r="B46" s="108" t="s">
        <v>9</v>
      </c>
      <c r="C46" s="109"/>
      <c r="D46" s="109"/>
      <c r="E46" s="109"/>
      <c r="F46" s="109"/>
      <c r="G46" s="109"/>
      <c r="H46" s="74">
        <f t="shared" si="6"/>
        <v>0</v>
      </c>
      <c r="I46" s="75">
        <f t="shared" si="7"/>
        <v>0</v>
      </c>
      <c r="J46" s="21"/>
    </row>
    <row r="47" spans="1:11" ht="21.95" customHeight="1" x14ac:dyDescent="0.2">
      <c r="A47" s="106"/>
      <c r="B47" s="26" t="s">
        <v>10</v>
      </c>
      <c r="C47" s="27">
        <v>10</v>
      </c>
      <c r="D47" s="27"/>
      <c r="E47" s="27">
        <v>60</v>
      </c>
      <c r="F47" s="27"/>
      <c r="G47" s="27"/>
      <c r="H47" s="69">
        <f t="shared" si="6"/>
        <v>70</v>
      </c>
      <c r="I47" s="70">
        <f t="shared" si="7"/>
        <v>0.11666666666666667</v>
      </c>
      <c r="J47" s="21"/>
    </row>
    <row r="48" spans="1:11" ht="21.75" customHeight="1" x14ac:dyDescent="0.2">
      <c r="A48" s="107"/>
      <c r="B48" s="108" t="s">
        <v>43</v>
      </c>
      <c r="C48" s="109"/>
      <c r="D48" s="109"/>
      <c r="E48" s="109"/>
      <c r="F48" s="109"/>
      <c r="G48" s="109"/>
      <c r="H48" s="74">
        <f t="shared" si="6"/>
        <v>0</v>
      </c>
      <c r="I48" s="75">
        <f t="shared" si="7"/>
        <v>0</v>
      </c>
      <c r="J48" s="21"/>
    </row>
    <row r="49" spans="1:25" ht="21.95" customHeight="1" x14ac:dyDescent="0.2">
      <c r="A49" s="106"/>
      <c r="B49" s="26" t="s">
        <v>124</v>
      </c>
      <c r="C49" s="27"/>
      <c r="D49" s="27"/>
      <c r="E49" s="27"/>
      <c r="F49" s="27"/>
      <c r="G49" s="27"/>
      <c r="H49" s="69">
        <f t="shared" si="6"/>
        <v>0</v>
      </c>
      <c r="I49" s="70">
        <f t="shared" si="7"/>
        <v>0</v>
      </c>
      <c r="J49" s="21"/>
    </row>
    <row r="50" spans="1:25" ht="21.95" customHeight="1" thickBot="1" x14ac:dyDescent="0.25">
      <c r="A50" s="107"/>
      <c r="B50" s="108" t="s">
        <v>125</v>
      </c>
      <c r="C50" s="109">
        <v>0</v>
      </c>
      <c r="D50" s="109"/>
      <c r="E50" s="109"/>
      <c r="F50" s="109">
        <v>80</v>
      </c>
      <c r="G50" s="109"/>
      <c r="H50" s="74">
        <f t="shared" si="6"/>
        <v>80</v>
      </c>
      <c r="I50" s="75">
        <f t="shared" si="7"/>
        <v>0.13333333333333333</v>
      </c>
      <c r="J50" s="21"/>
    </row>
    <row r="51" spans="1:25" s="103" customFormat="1" ht="28.5" thickBot="1" x14ac:dyDescent="0.55000000000000004">
      <c r="A51" s="83"/>
      <c r="B51" s="84" t="s">
        <v>61</v>
      </c>
      <c r="C51" s="51">
        <f>SUM(C43:C50)</f>
        <v>10</v>
      </c>
      <c r="D51" s="51">
        <f>SUM(D43:D50)</f>
        <v>300</v>
      </c>
      <c r="E51" s="51">
        <f>SUM(E43:E50)</f>
        <v>60</v>
      </c>
      <c r="F51" s="51">
        <f>SUM(F43:F50)</f>
        <v>80</v>
      </c>
      <c r="G51" s="51">
        <f>SUM(G43:G50)</f>
        <v>150</v>
      </c>
      <c r="H51" s="100">
        <f t="shared" si="6"/>
        <v>600</v>
      </c>
      <c r="I51" s="86">
        <f t="shared" si="7"/>
        <v>1</v>
      </c>
      <c r="J51" s="101"/>
      <c r="K51" s="102"/>
    </row>
    <row r="52" spans="1:25" s="21" customFormat="1" ht="21.95" customHeight="1" thickBot="1" x14ac:dyDescent="0.25">
      <c r="B52" s="87"/>
      <c r="E52" s="88"/>
      <c r="I52" s="110"/>
      <c r="K52" s="22"/>
    </row>
    <row r="53" spans="1:25" s="68" customFormat="1" ht="28.5" thickBot="1" x14ac:dyDescent="0.55000000000000004">
      <c r="A53" s="228"/>
      <c r="B53" s="229" t="s">
        <v>57</v>
      </c>
      <c r="C53" s="111" t="s">
        <v>65</v>
      </c>
      <c r="D53" s="111" t="s">
        <v>68</v>
      </c>
      <c r="E53" s="111" t="s">
        <v>113</v>
      </c>
      <c r="F53" s="111" t="s">
        <v>114</v>
      </c>
      <c r="G53" s="111" t="s">
        <v>111</v>
      </c>
      <c r="H53" s="111" t="s">
        <v>61</v>
      </c>
      <c r="I53" s="112" t="s">
        <v>110</v>
      </c>
      <c r="J53" s="66"/>
      <c r="K53" s="67"/>
    </row>
    <row r="54" spans="1:25" ht="21.95" customHeight="1" x14ac:dyDescent="0.2">
      <c r="A54" s="113"/>
      <c r="B54" s="93" t="s">
        <v>45</v>
      </c>
      <c r="C54" s="94">
        <v>20</v>
      </c>
      <c r="D54" s="94"/>
      <c r="E54" s="94"/>
      <c r="F54" s="94"/>
      <c r="G54" s="94"/>
      <c r="H54" s="69">
        <f>SUM(C54:G$54)</f>
        <v>20</v>
      </c>
      <c r="I54" s="70">
        <f>H54/H$66</f>
        <v>3.6036036036036036E-2</v>
      </c>
      <c r="J54" s="21"/>
    </row>
    <row r="55" spans="1:25" ht="21.95" customHeight="1" x14ac:dyDescent="0.2">
      <c r="A55" s="114"/>
      <c r="B55" s="115" t="s">
        <v>46</v>
      </c>
      <c r="C55" s="116"/>
      <c r="D55" s="116"/>
      <c r="E55" s="116">
        <v>50</v>
      </c>
      <c r="F55" s="116"/>
      <c r="G55" s="116"/>
      <c r="H55" s="74">
        <f t="shared" ref="H55:H66" si="8">SUM(C55:G55)</f>
        <v>50</v>
      </c>
      <c r="I55" s="75">
        <f t="shared" ref="I55:I66" si="9">H55/H$66</f>
        <v>9.0090090090090086E-2</v>
      </c>
      <c r="J55" s="21"/>
    </row>
    <row r="56" spans="1:25" ht="21.95" customHeight="1" x14ac:dyDescent="0.2">
      <c r="A56" s="117"/>
      <c r="B56" s="39" t="s">
        <v>11</v>
      </c>
      <c r="C56" s="40"/>
      <c r="D56" s="40"/>
      <c r="E56" s="40"/>
      <c r="F56" s="40"/>
      <c r="G56" s="40"/>
      <c r="H56" s="69">
        <f t="shared" si="8"/>
        <v>0</v>
      </c>
      <c r="I56" s="70">
        <f t="shared" si="9"/>
        <v>0</v>
      </c>
      <c r="J56" s="21"/>
    </row>
    <row r="57" spans="1:25" s="23" customFormat="1" ht="21.95" customHeight="1" x14ac:dyDescent="0.2">
      <c r="A57" s="114"/>
      <c r="B57" s="115" t="s">
        <v>126</v>
      </c>
      <c r="C57" s="116"/>
      <c r="D57" s="116">
        <v>200</v>
      </c>
      <c r="E57" s="116"/>
      <c r="F57" s="116"/>
      <c r="G57" s="116"/>
      <c r="H57" s="74">
        <f t="shared" si="8"/>
        <v>200</v>
      </c>
      <c r="I57" s="75">
        <f t="shared" si="9"/>
        <v>0.36036036036036034</v>
      </c>
      <c r="J57" s="21"/>
      <c r="K57" s="22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25" ht="21.95" customHeight="1" x14ac:dyDescent="0.2">
      <c r="A58" s="117"/>
      <c r="B58" s="39" t="s">
        <v>12</v>
      </c>
      <c r="C58" s="40"/>
      <c r="D58" s="40"/>
      <c r="E58" s="40">
        <v>200</v>
      </c>
      <c r="F58" s="40"/>
      <c r="G58" s="40"/>
      <c r="H58" s="69">
        <f t="shared" si="8"/>
        <v>200</v>
      </c>
      <c r="I58" s="70">
        <f t="shared" si="9"/>
        <v>0.36036036036036034</v>
      </c>
      <c r="J58" s="21"/>
    </row>
    <row r="59" spans="1:25" ht="21.95" customHeight="1" x14ac:dyDescent="0.2">
      <c r="A59" s="114"/>
      <c r="B59" s="115" t="s">
        <v>13</v>
      </c>
      <c r="C59" s="116"/>
      <c r="D59" s="116"/>
      <c r="E59" s="116"/>
      <c r="F59" s="116">
        <v>15</v>
      </c>
      <c r="G59" s="116"/>
      <c r="H59" s="74">
        <f t="shared" si="8"/>
        <v>15</v>
      </c>
      <c r="I59" s="75">
        <f t="shared" si="9"/>
        <v>2.7027027027027029E-2</v>
      </c>
      <c r="J59" s="21"/>
    </row>
    <row r="60" spans="1:25" ht="21.95" customHeight="1" x14ac:dyDescent="0.2">
      <c r="A60" s="117"/>
      <c r="B60" s="39" t="s">
        <v>48</v>
      </c>
      <c r="C60" s="40"/>
      <c r="D60" s="40"/>
      <c r="E60" s="40"/>
      <c r="F60" s="40"/>
      <c r="G60" s="40"/>
      <c r="H60" s="69">
        <f t="shared" si="8"/>
        <v>0</v>
      </c>
      <c r="I60" s="70">
        <f t="shared" si="9"/>
        <v>0</v>
      </c>
      <c r="J60" s="21"/>
    </row>
    <row r="61" spans="1:25" ht="21.95" customHeight="1" x14ac:dyDescent="0.2">
      <c r="A61" s="114"/>
      <c r="B61" s="115" t="s">
        <v>15</v>
      </c>
      <c r="C61" s="116"/>
      <c r="D61" s="116"/>
      <c r="E61" s="116"/>
      <c r="F61" s="116"/>
      <c r="G61" s="116"/>
      <c r="H61" s="74">
        <f t="shared" si="8"/>
        <v>0</v>
      </c>
      <c r="I61" s="75">
        <f t="shared" si="9"/>
        <v>0</v>
      </c>
      <c r="J61" s="21"/>
    </row>
    <row r="62" spans="1:25" ht="21.95" customHeight="1" x14ac:dyDescent="0.2">
      <c r="A62" s="117"/>
      <c r="B62" s="39" t="s">
        <v>17</v>
      </c>
      <c r="C62" s="40"/>
      <c r="D62" s="40"/>
      <c r="E62" s="40"/>
      <c r="F62" s="40"/>
      <c r="G62" s="40"/>
      <c r="H62" s="69">
        <f t="shared" si="8"/>
        <v>0</v>
      </c>
      <c r="I62" s="70">
        <f t="shared" si="9"/>
        <v>0</v>
      </c>
      <c r="J62" s="21"/>
    </row>
    <row r="63" spans="1:25" ht="21.95" customHeight="1" x14ac:dyDescent="0.2">
      <c r="A63" s="114"/>
      <c r="B63" s="115" t="s">
        <v>49</v>
      </c>
      <c r="C63" s="116">
        <v>50</v>
      </c>
      <c r="D63" s="116"/>
      <c r="E63" s="116">
        <v>20</v>
      </c>
      <c r="F63" s="116"/>
      <c r="G63" s="116"/>
      <c r="H63" s="74">
        <f t="shared" si="8"/>
        <v>70</v>
      </c>
      <c r="I63" s="75">
        <f t="shared" si="9"/>
        <v>0.12612612612612611</v>
      </c>
      <c r="J63" s="21"/>
    </row>
    <row r="64" spans="1:25" ht="21.95" customHeight="1" x14ac:dyDescent="0.2">
      <c r="A64" s="117"/>
      <c r="B64" s="39" t="s">
        <v>47</v>
      </c>
      <c r="C64" s="40"/>
      <c r="D64" s="40"/>
      <c r="E64" s="40"/>
      <c r="F64" s="40"/>
      <c r="G64" s="40"/>
      <c r="H64" s="69">
        <f t="shared" si="8"/>
        <v>0</v>
      </c>
      <c r="I64" s="70">
        <f t="shared" si="9"/>
        <v>0</v>
      </c>
      <c r="J64" s="21"/>
    </row>
    <row r="65" spans="1:29" s="23" customFormat="1" ht="21.95" customHeight="1" thickBot="1" x14ac:dyDescent="0.25">
      <c r="A65" s="114"/>
      <c r="B65" s="115" t="s">
        <v>127</v>
      </c>
      <c r="C65" s="116"/>
      <c r="D65" s="116"/>
      <c r="E65" s="116"/>
      <c r="F65" s="116"/>
      <c r="G65" s="116"/>
      <c r="H65" s="74">
        <f t="shared" si="8"/>
        <v>0</v>
      </c>
      <c r="I65" s="75">
        <f t="shared" si="9"/>
        <v>0</v>
      </c>
      <c r="J65" s="21"/>
      <c r="K65" s="22"/>
      <c r="L65" s="24"/>
      <c r="M65" s="24"/>
      <c r="V65" s="24"/>
      <c r="W65" s="24"/>
      <c r="X65" s="24"/>
      <c r="Y65" s="24"/>
      <c r="Z65" s="24"/>
      <c r="AA65" s="24"/>
      <c r="AB65" s="24"/>
      <c r="AC65" s="24"/>
    </row>
    <row r="66" spans="1:29" s="103" customFormat="1" ht="28.5" thickBot="1" x14ac:dyDescent="0.55000000000000004">
      <c r="A66" s="83"/>
      <c r="B66" s="84" t="s">
        <v>61</v>
      </c>
      <c r="C66" s="51">
        <f>SUM(C54:C65)</f>
        <v>70</v>
      </c>
      <c r="D66" s="51">
        <f>SUM(D54:D65)</f>
        <v>200</v>
      </c>
      <c r="E66" s="51">
        <f>SUM(E54:E65)</f>
        <v>270</v>
      </c>
      <c r="F66" s="51">
        <f>SUM(F54:F65)</f>
        <v>15</v>
      </c>
      <c r="G66" s="51">
        <f>SUM(G54:G65)</f>
        <v>0</v>
      </c>
      <c r="H66" s="100">
        <f t="shared" si="8"/>
        <v>555</v>
      </c>
      <c r="I66" s="86">
        <f t="shared" si="9"/>
        <v>1</v>
      </c>
      <c r="J66" s="101"/>
      <c r="K66" s="102"/>
    </row>
    <row r="67" spans="1:29" s="21" customFormat="1" ht="21.95" customHeight="1" thickBot="1" x14ac:dyDescent="0.25">
      <c r="B67" s="87"/>
      <c r="I67" s="89"/>
      <c r="K67" s="22"/>
    </row>
    <row r="68" spans="1:29" s="68" customFormat="1" ht="28.5" thickBot="1" x14ac:dyDescent="0.55000000000000004">
      <c r="A68" s="230"/>
      <c r="B68" s="231" t="s">
        <v>128</v>
      </c>
      <c r="C68" s="118" t="s">
        <v>65</v>
      </c>
      <c r="D68" s="118" t="s">
        <v>68</v>
      </c>
      <c r="E68" s="118" t="s">
        <v>113</v>
      </c>
      <c r="F68" s="118" t="s">
        <v>114</v>
      </c>
      <c r="G68" s="118" t="s">
        <v>111</v>
      </c>
      <c r="H68" s="118" t="s">
        <v>61</v>
      </c>
      <c r="I68" s="119" t="s">
        <v>110</v>
      </c>
      <c r="J68" s="66"/>
      <c r="K68" s="67"/>
    </row>
    <row r="69" spans="1:29" ht="21.95" customHeight="1" x14ac:dyDescent="0.2">
      <c r="A69" s="113"/>
      <c r="B69" s="93" t="s">
        <v>97</v>
      </c>
      <c r="C69" s="94">
        <v>10</v>
      </c>
      <c r="D69" s="94"/>
      <c r="E69" s="94">
        <v>10</v>
      </c>
      <c r="F69" s="94"/>
      <c r="G69" s="94"/>
      <c r="H69" s="69">
        <f>SUM(C69:G69)</f>
        <v>20</v>
      </c>
      <c r="I69" s="70">
        <f>H69/H$78</f>
        <v>3.669724770642202E-2</v>
      </c>
      <c r="J69" s="21"/>
    </row>
    <row r="70" spans="1:29" ht="21.95" customHeight="1" x14ac:dyDescent="0.2">
      <c r="A70" s="120"/>
      <c r="B70" s="121" t="s">
        <v>18</v>
      </c>
      <c r="C70" s="122">
        <v>20</v>
      </c>
      <c r="D70" s="122"/>
      <c r="E70" s="122">
        <v>60</v>
      </c>
      <c r="F70" s="122"/>
      <c r="G70" s="122"/>
      <c r="H70" s="74">
        <f t="shared" ref="H70:H77" si="10">SUM(C70:G70)</f>
        <v>80</v>
      </c>
      <c r="I70" s="75">
        <f>H70/H$78</f>
        <v>0.14678899082568808</v>
      </c>
      <c r="J70" s="21"/>
    </row>
    <row r="71" spans="1:29" ht="21.95" customHeight="1" x14ac:dyDescent="0.2">
      <c r="A71" s="117"/>
      <c r="B71" s="39" t="s">
        <v>105</v>
      </c>
      <c r="C71" s="40">
        <v>30</v>
      </c>
      <c r="D71" s="40"/>
      <c r="E71" s="40"/>
      <c r="F71" s="40"/>
      <c r="G71" s="40"/>
      <c r="H71" s="69">
        <f t="shared" si="10"/>
        <v>30</v>
      </c>
      <c r="I71" s="70">
        <f>H71/H$78</f>
        <v>5.5045871559633031E-2</v>
      </c>
      <c r="J71" s="21"/>
    </row>
    <row r="72" spans="1:29" ht="21.95" customHeight="1" x14ac:dyDescent="0.2">
      <c r="A72" s="120"/>
      <c r="B72" s="121" t="s">
        <v>19</v>
      </c>
      <c r="C72" s="122">
        <v>50</v>
      </c>
      <c r="D72" s="122"/>
      <c r="E72" s="122"/>
      <c r="F72" s="122"/>
      <c r="G72" s="122">
        <v>20</v>
      </c>
      <c r="H72" s="74">
        <f t="shared" si="10"/>
        <v>70</v>
      </c>
      <c r="I72" s="75">
        <f t="shared" ref="I72:I78" si="11">H72/H$78</f>
        <v>0.12844036697247707</v>
      </c>
      <c r="J72" s="21"/>
    </row>
    <row r="73" spans="1:29" ht="21.95" customHeight="1" x14ac:dyDescent="0.2">
      <c r="A73" s="117"/>
      <c r="B73" s="39" t="s">
        <v>20</v>
      </c>
      <c r="C73" s="40"/>
      <c r="D73" s="40"/>
      <c r="E73" s="40"/>
      <c r="F73" s="40">
        <v>65</v>
      </c>
      <c r="G73" s="40"/>
      <c r="H73" s="69">
        <f>SUM(C73:G73)</f>
        <v>65</v>
      </c>
      <c r="I73" s="70">
        <f t="shared" si="11"/>
        <v>0.11926605504587157</v>
      </c>
      <c r="J73" s="21"/>
    </row>
    <row r="74" spans="1:29" ht="21.95" customHeight="1" x14ac:dyDescent="0.2">
      <c r="A74" s="120"/>
      <c r="B74" s="121" t="s">
        <v>21</v>
      </c>
      <c r="C74" s="122"/>
      <c r="D74" s="122">
        <v>100</v>
      </c>
      <c r="E74" s="122"/>
      <c r="F74" s="122"/>
      <c r="G74" s="122"/>
      <c r="H74" s="74">
        <f t="shared" si="10"/>
        <v>100</v>
      </c>
      <c r="I74" s="75">
        <f t="shared" si="11"/>
        <v>0.1834862385321101</v>
      </c>
      <c r="J74" s="21"/>
    </row>
    <row r="75" spans="1:29" ht="21.95" customHeight="1" x14ac:dyDescent="0.2">
      <c r="A75" s="117"/>
      <c r="B75" s="39" t="s">
        <v>22</v>
      </c>
      <c r="C75" s="40"/>
      <c r="D75" s="40"/>
      <c r="E75" s="40"/>
      <c r="F75" s="40">
        <v>40</v>
      </c>
      <c r="G75" s="40"/>
      <c r="H75" s="69">
        <f t="shared" si="10"/>
        <v>40</v>
      </c>
      <c r="I75" s="70">
        <f t="shared" si="11"/>
        <v>7.3394495412844041E-2</v>
      </c>
      <c r="J75" s="21"/>
    </row>
    <row r="76" spans="1:29" ht="21.95" customHeight="1" x14ac:dyDescent="0.2">
      <c r="A76" s="120"/>
      <c r="B76" s="121" t="s">
        <v>50</v>
      </c>
      <c r="C76" s="122">
        <v>50</v>
      </c>
      <c r="D76" s="122"/>
      <c r="E76" s="122"/>
      <c r="F76" s="122"/>
      <c r="G76" s="122"/>
      <c r="H76" s="74">
        <f>SUM(C76:G76)</f>
        <v>50</v>
      </c>
      <c r="I76" s="75">
        <f t="shared" si="11"/>
        <v>9.1743119266055051E-2</v>
      </c>
      <c r="J76" s="21"/>
    </row>
    <row r="77" spans="1:29" s="23" customFormat="1" ht="21.95" customHeight="1" thickBot="1" x14ac:dyDescent="0.25">
      <c r="A77" s="117"/>
      <c r="B77" s="39" t="s">
        <v>2</v>
      </c>
      <c r="C77" s="40"/>
      <c r="D77" s="40"/>
      <c r="E77" s="40"/>
      <c r="F77" s="40"/>
      <c r="G77" s="40">
        <v>90</v>
      </c>
      <c r="H77" s="69">
        <f t="shared" si="10"/>
        <v>90</v>
      </c>
      <c r="I77" s="70">
        <f t="shared" si="11"/>
        <v>0.16513761467889909</v>
      </c>
      <c r="J77" s="21"/>
      <c r="K77" s="22"/>
      <c r="L77" s="24"/>
      <c r="M77" s="24"/>
      <c r="V77" s="24"/>
      <c r="W77" s="24"/>
      <c r="X77" s="24"/>
      <c r="Y77" s="24"/>
      <c r="Z77" s="24"/>
      <c r="AA77" s="24"/>
      <c r="AB77" s="24"/>
      <c r="AC77" s="24"/>
    </row>
    <row r="78" spans="1:29" ht="28.5" thickBot="1" x14ac:dyDescent="0.55000000000000004">
      <c r="A78" s="83"/>
      <c r="B78" s="84" t="s">
        <v>61</v>
      </c>
      <c r="C78" s="51">
        <f>SUM(C69:C77)</f>
        <v>160</v>
      </c>
      <c r="D78" s="51">
        <f>SUM(D69:D77)</f>
        <v>100</v>
      </c>
      <c r="E78" s="51">
        <f>SUM(E69:E77)</f>
        <v>70</v>
      </c>
      <c r="F78" s="51">
        <f>SUM(F69:F77)</f>
        <v>105</v>
      </c>
      <c r="G78" s="51">
        <f>SUM(G69:G77)</f>
        <v>110</v>
      </c>
      <c r="H78" s="100">
        <f>SUM(C78:G78)</f>
        <v>545</v>
      </c>
      <c r="I78" s="86">
        <f t="shared" si="11"/>
        <v>1</v>
      </c>
      <c r="J78" s="21"/>
    </row>
    <row r="79" spans="1:29" s="21" customFormat="1" ht="21.95" customHeight="1" thickBot="1" x14ac:dyDescent="0.25">
      <c r="B79" s="87"/>
      <c r="I79" s="110"/>
      <c r="K79" s="22"/>
    </row>
    <row r="80" spans="1:29" s="68" customFormat="1" ht="28.5" thickBot="1" x14ac:dyDescent="0.55000000000000004">
      <c r="A80" s="232"/>
      <c r="B80" s="232" t="s">
        <v>129</v>
      </c>
      <c r="C80" s="123" t="s">
        <v>65</v>
      </c>
      <c r="D80" s="123" t="s">
        <v>68</v>
      </c>
      <c r="E80" s="123" t="s">
        <v>113</v>
      </c>
      <c r="F80" s="123" t="s">
        <v>114</v>
      </c>
      <c r="G80" s="123" t="s">
        <v>111</v>
      </c>
      <c r="H80" s="123" t="s">
        <v>61</v>
      </c>
      <c r="I80" s="124" t="s">
        <v>110</v>
      </c>
      <c r="J80" s="66"/>
      <c r="K80" s="67"/>
    </row>
    <row r="81" spans="1:29" ht="21.95" customHeight="1" x14ac:dyDescent="0.2">
      <c r="A81" s="113"/>
      <c r="B81" s="93" t="s">
        <v>24</v>
      </c>
      <c r="C81" s="94"/>
      <c r="D81" s="94"/>
      <c r="E81" s="94">
        <v>30</v>
      </c>
      <c r="F81" s="94">
        <v>210</v>
      </c>
      <c r="G81" s="94"/>
      <c r="H81" s="69">
        <f>SUM(C81:F81)</f>
        <v>240</v>
      </c>
      <c r="I81" s="70">
        <f>H81/H$89</f>
        <v>0.47244094488188976</v>
      </c>
      <c r="J81" s="21"/>
    </row>
    <row r="82" spans="1:29" ht="21.95" customHeight="1" x14ac:dyDescent="0.2">
      <c r="A82" s="125"/>
      <c r="B82" s="126" t="s">
        <v>52</v>
      </c>
      <c r="C82" s="127">
        <v>20</v>
      </c>
      <c r="D82" s="127"/>
      <c r="E82" s="127">
        <v>5</v>
      </c>
      <c r="F82" s="127"/>
      <c r="G82" s="127"/>
      <c r="H82" s="74">
        <f t="shared" ref="H82:H87" si="12">SUM(C82:F82)</f>
        <v>25</v>
      </c>
      <c r="I82" s="75">
        <f t="shared" ref="I82:I89" si="13">H82/H$89</f>
        <v>4.9212598425196853E-2</v>
      </c>
      <c r="J82" s="21"/>
    </row>
    <row r="83" spans="1:29" ht="21.95" customHeight="1" x14ac:dyDescent="0.2">
      <c r="A83" s="117"/>
      <c r="B83" s="128" t="s">
        <v>51</v>
      </c>
      <c r="C83" s="40"/>
      <c r="D83" s="40"/>
      <c r="E83" s="40"/>
      <c r="F83" s="40">
        <v>240</v>
      </c>
      <c r="G83" s="40"/>
      <c r="H83" s="69">
        <f t="shared" si="12"/>
        <v>240</v>
      </c>
      <c r="I83" s="70">
        <f t="shared" si="13"/>
        <v>0.47244094488188976</v>
      </c>
      <c r="J83" s="21"/>
    </row>
    <row r="84" spans="1:29" ht="21.95" customHeight="1" x14ac:dyDescent="0.2">
      <c r="A84" s="125"/>
      <c r="B84" s="126" t="s">
        <v>98</v>
      </c>
      <c r="C84" s="127"/>
      <c r="D84" s="127"/>
      <c r="E84" s="127">
        <v>3</v>
      </c>
      <c r="F84" s="127"/>
      <c r="G84" s="127"/>
      <c r="H84" s="74">
        <f t="shared" si="12"/>
        <v>3</v>
      </c>
      <c r="I84" s="75">
        <f t="shared" si="13"/>
        <v>5.905511811023622E-3</v>
      </c>
      <c r="J84" s="21"/>
      <c r="N84" s="129"/>
    </row>
    <row r="85" spans="1:29" ht="21.95" customHeight="1" x14ac:dyDescent="0.2">
      <c r="A85" s="117"/>
      <c r="B85" s="128" t="s">
        <v>25</v>
      </c>
      <c r="C85" s="40"/>
      <c r="D85" s="40"/>
      <c r="E85" s="40"/>
      <c r="F85" s="40"/>
      <c r="G85" s="40"/>
      <c r="H85" s="69">
        <f t="shared" si="12"/>
        <v>0</v>
      </c>
      <c r="I85" s="70">
        <f t="shared" si="13"/>
        <v>0</v>
      </c>
      <c r="J85" s="21"/>
    </row>
    <row r="86" spans="1:29" ht="21.95" customHeight="1" x14ac:dyDescent="0.2">
      <c r="A86" s="125"/>
      <c r="B86" s="126" t="s">
        <v>26</v>
      </c>
      <c r="C86" s="127"/>
      <c r="D86" s="127"/>
      <c r="E86" s="127"/>
      <c r="F86" s="127"/>
      <c r="G86" s="127"/>
      <c r="H86" s="74">
        <f t="shared" si="12"/>
        <v>0</v>
      </c>
      <c r="I86" s="75">
        <f t="shared" si="13"/>
        <v>0</v>
      </c>
      <c r="J86" s="21"/>
    </row>
    <row r="87" spans="1:29" ht="21.95" customHeight="1" x14ac:dyDescent="0.2">
      <c r="A87" s="117"/>
      <c r="B87" s="128" t="s">
        <v>130</v>
      </c>
      <c r="C87" s="40"/>
      <c r="D87" s="40"/>
      <c r="E87" s="40"/>
      <c r="F87" s="40"/>
      <c r="G87" s="40"/>
      <c r="H87" s="69">
        <f t="shared" si="12"/>
        <v>0</v>
      </c>
      <c r="I87" s="70">
        <f t="shared" si="13"/>
        <v>0</v>
      </c>
      <c r="J87" s="21"/>
    </row>
    <row r="88" spans="1:29" ht="48.75" thickBot="1" x14ac:dyDescent="0.25">
      <c r="A88" s="125"/>
      <c r="B88" s="126" t="s">
        <v>131</v>
      </c>
      <c r="C88" s="127"/>
      <c r="D88" s="127"/>
      <c r="E88" s="127"/>
      <c r="F88" s="127"/>
      <c r="G88" s="127"/>
      <c r="H88" s="74"/>
      <c r="I88" s="75">
        <f>H88/H$89</f>
        <v>0</v>
      </c>
      <c r="J88" s="21"/>
    </row>
    <row r="89" spans="1:29" ht="28.5" thickBot="1" x14ac:dyDescent="0.55000000000000004">
      <c r="A89" s="83"/>
      <c r="B89" s="84" t="s">
        <v>61</v>
      </c>
      <c r="C89" s="51">
        <f>SUM(C81:C88)</f>
        <v>20</v>
      </c>
      <c r="D89" s="51">
        <f>SUM(D81:D88)</f>
        <v>0</v>
      </c>
      <c r="E89" s="51">
        <f>SUM(E81:E88)</f>
        <v>38</v>
      </c>
      <c r="F89" s="51">
        <f>SUM(F81:F88)</f>
        <v>450</v>
      </c>
      <c r="G89" s="51">
        <f>SUM(G81:G88)</f>
        <v>0</v>
      </c>
      <c r="H89" s="100">
        <f>SUM(C89:G89)</f>
        <v>508</v>
      </c>
      <c r="I89" s="86">
        <f t="shared" si="13"/>
        <v>1</v>
      </c>
      <c r="J89" s="21"/>
    </row>
    <row r="90" spans="1:29" s="21" customFormat="1" ht="21.95" customHeight="1" thickBot="1" x14ac:dyDescent="0.25">
      <c r="B90" s="87"/>
      <c r="I90" s="89"/>
      <c r="K90" s="22"/>
    </row>
    <row r="91" spans="1:29" s="68" customFormat="1" ht="28.5" thickBot="1" x14ac:dyDescent="0.55000000000000004">
      <c r="A91" s="233"/>
      <c r="B91" s="234" t="s">
        <v>136</v>
      </c>
      <c r="C91" s="130" t="s">
        <v>65</v>
      </c>
      <c r="D91" s="130" t="s">
        <v>68</v>
      </c>
      <c r="E91" s="130" t="s">
        <v>113</v>
      </c>
      <c r="F91" s="130" t="s">
        <v>114</v>
      </c>
      <c r="G91" s="130" t="s">
        <v>111</v>
      </c>
      <c r="H91" s="130" t="s">
        <v>61</v>
      </c>
      <c r="I91" s="131" t="s">
        <v>110</v>
      </c>
      <c r="J91" s="66"/>
      <c r="K91" s="67"/>
    </row>
    <row r="92" spans="1:29" s="134" customFormat="1" ht="21.95" customHeight="1" x14ac:dyDescent="0.2">
      <c r="A92" s="132"/>
      <c r="B92" s="93" t="s">
        <v>56</v>
      </c>
      <c r="C92" s="133"/>
      <c r="D92" s="133"/>
      <c r="E92" s="133"/>
      <c r="F92" s="133"/>
      <c r="G92" s="133"/>
      <c r="H92" s="69">
        <f t="shared" ref="H92:H97" si="14">SUM(C92:G92)</f>
        <v>0</v>
      </c>
      <c r="I92" s="70">
        <f t="shared" ref="I92:I97" si="15">H92/H$97</f>
        <v>0</v>
      </c>
      <c r="J92" s="21"/>
      <c r="K92" s="22"/>
      <c r="L92" s="24"/>
      <c r="M92" s="24"/>
      <c r="V92" s="24"/>
      <c r="W92" s="24"/>
      <c r="X92" s="24"/>
      <c r="Y92" s="24"/>
      <c r="Z92" s="24"/>
      <c r="AA92" s="24"/>
      <c r="AB92" s="24"/>
      <c r="AC92" s="24"/>
    </row>
    <row r="93" spans="1:29" s="134" customFormat="1" ht="21.95" customHeight="1" x14ac:dyDescent="0.2">
      <c r="A93" s="135"/>
      <c r="B93" s="136" t="s">
        <v>139</v>
      </c>
      <c r="C93" s="137"/>
      <c r="D93" s="137"/>
      <c r="E93" s="137"/>
      <c r="F93" s="137"/>
      <c r="G93" s="137"/>
      <c r="H93" s="74">
        <f t="shared" si="14"/>
        <v>0</v>
      </c>
      <c r="I93" s="75">
        <f t="shared" si="15"/>
        <v>0</v>
      </c>
      <c r="J93" s="21"/>
      <c r="K93" s="22"/>
      <c r="L93" s="24"/>
      <c r="M93" s="24"/>
      <c r="V93" s="24"/>
      <c r="W93" s="24"/>
      <c r="X93" s="24"/>
      <c r="Y93" s="24"/>
      <c r="Z93" s="24"/>
      <c r="AA93" s="24"/>
      <c r="AB93" s="24"/>
      <c r="AC93" s="24"/>
    </row>
    <row r="94" spans="1:29" s="134" customFormat="1" ht="21.95" customHeight="1" x14ac:dyDescent="0.2">
      <c r="A94" s="138"/>
      <c r="B94" s="39" t="s">
        <v>138</v>
      </c>
      <c r="C94" s="139"/>
      <c r="D94" s="139"/>
      <c r="E94" s="139"/>
      <c r="F94" s="139"/>
      <c r="G94" s="139"/>
      <c r="H94" s="69">
        <f t="shared" si="14"/>
        <v>0</v>
      </c>
      <c r="I94" s="70">
        <f t="shared" si="15"/>
        <v>0</v>
      </c>
      <c r="J94" s="21"/>
      <c r="K94" s="22"/>
      <c r="L94" s="24"/>
      <c r="M94" s="24"/>
      <c r="V94" s="24"/>
      <c r="W94" s="24"/>
      <c r="X94" s="24"/>
      <c r="Y94" s="24"/>
      <c r="Z94" s="24"/>
      <c r="AA94" s="24"/>
      <c r="AB94" s="24"/>
      <c r="AC94" s="24"/>
    </row>
    <row r="95" spans="1:29" s="134" customFormat="1" ht="21.95" customHeight="1" x14ac:dyDescent="0.2">
      <c r="A95" s="135"/>
      <c r="B95" s="136" t="s">
        <v>137</v>
      </c>
      <c r="C95" s="137"/>
      <c r="D95" s="137">
        <v>200</v>
      </c>
      <c r="E95" s="137"/>
      <c r="F95" s="137"/>
      <c r="G95" s="137"/>
      <c r="H95" s="74">
        <f t="shared" si="14"/>
        <v>200</v>
      </c>
      <c r="I95" s="75">
        <f t="shared" si="15"/>
        <v>1</v>
      </c>
      <c r="J95" s="21"/>
      <c r="K95" s="22"/>
      <c r="L95" s="24"/>
      <c r="M95" s="24"/>
      <c r="V95" s="24"/>
      <c r="W95" s="24"/>
      <c r="X95" s="24"/>
      <c r="Y95" s="24"/>
      <c r="Z95" s="24"/>
      <c r="AA95" s="24"/>
      <c r="AB95" s="24"/>
      <c r="AC95" s="24"/>
    </row>
    <row r="96" spans="1:29" s="134" customFormat="1" ht="21.95" customHeight="1" thickBot="1" x14ac:dyDescent="0.25">
      <c r="A96" s="138"/>
      <c r="B96" s="39" t="s">
        <v>2</v>
      </c>
      <c r="C96" s="139"/>
      <c r="D96" s="139"/>
      <c r="E96" s="139"/>
      <c r="F96" s="139"/>
      <c r="G96" s="139"/>
      <c r="H96" s="69">
        <f t="shared" si="14"/>
        <v>0</v>
      </c>
      <c r="I96" s="70">
        <f t="shared" si="15"/>
        <v>0</v>
      </c>
      <c r="J96" s="21"/>
      <c r="K96" s="22"/>
      <c r="L96" s="24"/>
      <c r="M96" s="24"/>
      <c r="V96" s="24"/>
      <c r="W96" s="24"/>
      <c r="X96" s="24"/>
      <c r="Y96" s="24"/>
      <c r="Z96" s="24"/>
      <c r="AA96" s="24"/>
      <c r="AB96" s="24"/>
      <c r="AC96" s="24"/>
    </row>
    <row r="97" spans="1:14" ht="28.5" thickBot="1" x14ac:dyDescent="0.55000000000000004">
      <c r="A97" s="83"/>
      <c r="B97" s="84" t="s">
        <v>61</v>
      </c>
      <c r="C97" s="51">
        <f>SUM(C92:C96)</f>
        <v>0</v>
      </c>
      <c r="D97" s="51">
        <f>SUM(D92:D96)</f>
        <v>200</v>
      </c>
      <c r="E97" s="51">
        <f>SUM(E92:E96)</f>
        <v>0</v>
      </c>
      <c r="F97" s="51">
        <f>SUM(F92:F96)</f>
        <v>0</v>
      </c>
      <c r="G97" s="51">
        <f>SUM(G92:G96)</f>
        <v>0</v>
      </c>
      <c r="H97" s="100">
        <f t="shared" si="14"/>
        <v>200</v>
      </c>
      <c r="I97" s="86">
        <f t="shared" si="15"/>
        <v>1</v>
      </c>
      <c r="J97" s="21"/>
    </row>
    <row r="98" spans="1:14" s="21" customFormat="1" ht="21.95" customHeight="1" thickBot="1" x14ac:dyDescent="0.25">
      <c r="B98" s="140"/>
      <c r="C98" s="141"/>
      <c r="D98" s="141"/>
      <c r="E98" s="141"/>
      <c r="F98" s="141"/>
      <c r="G98" s="141"/>
      <c r="H98" s="141"/>
      <c r="I98" s="142"/>
      <c r="K98" s="22"/>
    </row>
    <row r="99" spans="1:14" s="68" customFormat="1" ht="28.5" thickBot="1" x14ac:dyDescent="0.25">
      <c r="A99" s="235"/>
      <c r="B99" s="236" t="s">
        <v>140</v>
      </c>
      <c r="C99" s="143" t="s">
        <v>65</v>
      </c>
      <c r="D99" s="143" t="s">
        <v>68</v>
      </c>
      <c r="E99" s="143" t="s">
        <v>113</v>
      </c>
      <c r="F99" s="143" t="s">
        <v>114</v>
      </c>
      <c r="G99" s="143" t="s">
        <v>111</v>
      </c>
      <c r="H99" s="143" t="s">
        <v>61</v>
      </c>
      <c r="I99" s="144" t="s">
        <v>110</v>
      </c>
      <c r="J99" s="66"/>
      <c r="K99" s="67"/>
    </row>
    <row r="100" spans="1:14" ht="21.95" customHeight="1" x14ac:dyDescent="0.2">
      <c r="A100" s="145"/>
      <c r="B100" s="146" t="s">
        <v>28</v>
      </c>
      <c r="C100" s="147"/>
      <c r="D100" s="148"/>
      <c r="E100" s="148"/>
      <c r="F100" s="148"/>
      <c r="G100" s="148"/>
      <c r="H100" s="149">
        <f>SUM(C$100:G$100)</f>
        <v>0</v>
      </c>
      <c r="I100" s="150">
        <f>H100/H$110</f>
        <v>0</v>
      </c>
      <c r="J100" s="21"/>
    </row>
    <row r="101" spans="1:14" ht="21.95" customHeight="1" x14ac:dyDescent="0.2">
      <c r="A101" s="151"/>
      <c r="B101" s="152" t="s">
        <v>145</v>
      </c>
      <c r="C101" s="153"/>
      <c r="D101" s="153"/>
      <c r="E101" s="153"/>
      <c r="F101" s="153"/>
      <c r="G101" s="153"/>
      <c r="H101" s="154">
        <f t="shared" ref="H101:H110" si="16">SUM(C101:G101)</f>
        <v>0</v>
      </c>
      <c r="I101" s="155">
        <f t="shared" ref="I101:I110" si="17">H101/H$110</f>
        <v>0</v>
      </c>
      <c r="J101" s="21"/>
    </row>
    <row r="102" spans="1:14" ht="21.95" customHeight="1" x14ac:dyDescent="0.2">
      <c r="A102" s="156"/>
      <c r="B102" s="157" t="s">
        <v>144</v>
      </c>
      <c r="C102" s="158"/>
      <c r="D102" s="158"/>
      <c r="E102" s="158"/>
      <c r="F102" s="158"/>
      <c r="G102" s="158"/>
      <c r="H102" s="159">
        <f t="shared" si="16"/>
        <v>0</v>
      </c>
      <c r="I102" s="160">
        <f t="shared" si="17"/>
        <v>0</v>
      </c>
      <c r="J102" s="21"/>
    </row>
    <row r="103" spans="1:14" ht="21.95" customHeight="1" x14ac:dyDescent="0.2">
      <c r="A103" s="151"/>
      <c r="B103" s="152" t="s">
        <v>33</v>
      </c>
      <c r="C103" s="153"/>
      <c r="D103" s="153"/>
      <c r="E103" s="153"/>
      <c r="F103" s="153"/>
      <c r="G103" s="153"/>
      <c r="H103" s="154">
        <f t="shared" si="16"/>
        <v>0</v>
      </c>
      <c r="I103" s="155">
        <f t="shared" si="17"/>
        <v>0</v>
      </c>
      <c r="J103" s="21"/>
      <c r="N103" s="161"/>
    </row>
    <row r="104" spans="1:14" ht="21.95" customHeight="1" x14ac:dyDescent="0.2">
      <c r="A104" s="156"/>
      <c r="B104" s="157" t="s">
        <v>29</v>
      </c>
      <c r="C104" s="158"/>
      <c r="D104" s="158"/>
      <c r="E104" s="158"/>
      <c r="F104" s="158"/>
      <c r="G104" s="158"/>
      <c r="H104" s="159">
        <f t="shared" si="16"/>
        <v>0</v>
      </c>
      <c r="I104" s="160">
        <f t="shared" si="17"/>
        <v>0</v>
      </c>
      <c r="J104" s="21"/>
    </row>
    <row r="105" spans="1:14" ht="21.95" customHeight="1" x14ac:dyDescent="0.2">
      <c r="A105" s="151"/>
      <c r="B105" s="152" t="s">
        <v>32</v>
      </c>
      <c r="C105" s="153"/>
      <c r="D105" s="153"/>
      <c r="E105" s="153"/>
      <c r="F105" s="153"/>
      <c r="G105" s="153"/>
      <c r="H105" s="154">
        <f t="shared" si="16"/>
        <v>0</v>
      </c>
      <c r="I105" s="155">
        <f t="shared" si="17"/>
        <v>0</v>
      </c>
      <c r="J105" s="21"/>
    </row>
    <row r="106" spans="1:14" ht="21.95" customHeight="1" x14ac:dyDescent="0.2">
      <c r="A106" s="156"/>
      <c r="B106" s="157" t="s">
        <v>19</v>
      </c>
      <c r="C106" s="158"/>
      <c r="D106" s="158"/>
      <c r="E106" s="158"/>
      <c r="F106" s="158"/>
      <c r="G106" s="158"/>
      <c r="H106" s="159">
        <f t="shared" si="16"/>
        <v>0</v>
      </c>
      <c r="I106" s="160">
        <f t="shared" si="17"/>
        <v>0</v>
      </c>
      <c r="J106" s="21"/>
    </row>
    <row r="107" spans="1:14" ht="21.95" customHeight="1" x14ac:dyDescent="0.2">
      <c r="A107" s="151"/>
      <c r="B107" s="152" t="s">
        <v>34</v>
      </c>
      <c r="C107" s="153"/>
      <c r="D107" s="153"/>
      <c r="E107" s="153"/>
      <c r="F107" s="153"/>
      <c r="G107" s="153"/>
      <c r="H107" s="154">
        <f t="shared" si="16"/>
        <v>0</v>
      </c>
      <c r="I107" s="155">
        <f t="shared" si="17"/>
        <v>0</v>
      </c>
      <c r="J107" s="21"/>
    </row>
    <row r="108" spans="1:14" ht="21.95" customHeight="1" x14ac:dyDescent="0.2">
      <c r="A108" s="156"/>
      <c r="B108" s="157" t="s">
        <v>57</v>
      </c>
      <c r="C108" s="158"/>
      <c r="D108" s="158"/>
      <c r="E108" s="158"/>
      <c r="F108" s="158"/>
      <c r="G108" s="158"/>
      <c r="H108" s="159">
        <f t="shared" si="16"/>
        <v>0</v>
      </c>
      <c r="I108" s="160">
        <f t="shared" si="17"/>
        <v>0</v>
      </c>
      <c r="J108" s="21"/>
    </row>
    <row r="109" spans="1:14" ht="21.75" customHeight="1" thickBot="1" x14ac:dyDescent="0.25">
      <c r="A109" s="162"/>
      <c r="B109" s="163" t="s">
        <v>143</v>
      </c>
      <c r="C109" s="164"/>
      <c r="D109" s="164">
        <v>500</v>
      </c>
      <c r="E109" s="164"/>
      <c r="F109" s="164"/>
      <c r="G109" s="164"/>
      <c r="H109" s="165">
        <f t="shared" si="16"/>
        <v>500</v>
      </c>
      <c r="I109" s="166">
        <f t="shared" si="17"/>
        <v>1</v>
      </c>
      <c r="J109" s="21"/>
    </row>
    <row r="110" spans="1:14" ht="28.5" thickBot="1" x14ac:dyDescent="0.55000000000000004">
      <c r="A110" s="83"/>
      <c r="B110" s="84" t="s">
        <v>61</v>
      </c>
      <c r="C110" s="51">
        <f>SUM(C100:C109)</f>
        <v>0</v>
      </c>
      <c r="D110" s="51">
        <f>SUM(D100:D109)</f>
        <v>500</v>
      </c>
      <c r="E110" s="51">
        <f>SUM(E100:E109)</f>
        <v>0</v>
      </c>
      <c r="F110" s="51">
        <f>SUM(F100:F109)</f>
        <v>0</v>
      </c>
      <c r="G110" s="51">
        <f>SUM(G100:G109)</f>
        <v>0</v>
      </c>
      <c r="H110" s="100">
        <f t="shared" si="16"/>
        <v>500</v>
      </c>
      <c r="I110" s="86">
        <f t="shared" si="17"/>
        <v>1</v>
      </c>
      <c r="J110" s="21"/>
    </row>
    <row r="111" spans="1:14" s="21" customFormat="1" ht="21.95" customHeight="1" thickBot="1" x14ac:dyDescent="0.25">
      <c r="B111" s="140"/>
      <c r="C111" s="141"/>
      <c r="D111" s="141"/>
      <c r="E111" s="141"/>
      <c r="F111" s="141"/>
      <c r="G111" s="141"/>
      <c r="H111" s="141"/>
      <c r="I111" s="89"/>
      <c r="K111" s="22"/>
    </row>
    <row r="112" spans="1:14" s="202" customFormat="1" ht="28.5" thickBot="1" x14ac:dyDescent="0.55000000000000004">
      <c r="A112" s="237"/>
      <c r="B112" s="238" t="s">
        <v>146</v>
      </c>
      <c r="C112" s="198" t="s">
        <v>65</v>
      </c>
      <c r="D112" s="198" t="s">
        <v>68</v>
      </c>
      <c r="E112" s="198" t="s">
        <v>113</v>
      </c>
      <c r="F112" s="198" t="s">
        <v>114</v>
      </c>
      <c r="G112" s="198" t="s">
        <v>111</v>
      </c>
      <c r="H112" s="198" t="s">
        <v>61</v>
      </c>
      <c r="I112" s="199" t="s">
        <v>110</v>
      </c>
      <c r="J112" s="200"/>
      <c r="K112" s="201"/>
    </row>
    <row r="113" spans="1:13" ht="21.95" customHeight="1" x14ac:dyDescent="0.2">
      <c r="A113" s="167"/>
      <c r="B113" s="146" t="s">
        <v>142</v>
      </c>
      <c r="C113" s="168"/>
      <c r="D113" s="168"/>
      <c r="E113" s="168">
        <v>70</v>
      </c>
      <c r="F113" s="168"/>
      <c r="G113" s="168"/>
      <c r="H113" s="159">
        <f t="shared" ref="H113:H118" si="18">SUM(C113:F113)</f>
        <v>70</v>
      </c>
      <c r="I113" s="160">
        <f>H113/H$119</f>
        <v>0.28000000000000003</v>
      </c>
      <c r="J113" s="21"/>
    </row>
    <row r="114" spans="1:13" ht="21.95" customHeight="1" x14ac:dyDescent="0.2">
      <c r="A114" s="169"/>
      <c r="B114" s="170" t="s">
        <v>58</v>
      </c>
      <c r="C114" s="171"/>
      <c r="D114" s="171"/>
      <c r="E114" s="171">
        <v>100</v>
      </c>
      <c r="F114" s="171"/>
      <c r="G114" s="171"/>
      <c r="H114" s="154">
        <f t="shared" si="18"/>
        <v>100</v>
      </c>
      <c r="I114" s="155">
        <f t="shared" ref="I114:I119" si="19">H114/H$119</f>
        <v>0.4</v>
      </c>
      <c r="J114" s="21"/>
    </row>
    <row r="115" spans="1:13" ht="21.95" customHeight="1" x14ac:dyDescent="0.2">
      <c r="A115" s="156"/>
      <c r="B115" s="157" t="s">
        <v>59</v>
      </c>
      <c r="C115" s="172"/>
      <c r="D115" s="172"/>
      <c r="E115" s="172"/>
      <c r="F115" s="172"/>
      <c r="G115" s="172"/>
      <c r="H115" s="159">
        <f t="shared" si="18"/>
        <v>0</v>
      </c>
      <c r="I115" s="160">
        <f t="shared" si="19"/>
        <v>0</v>
      </c>
      <c r="J115" s="21"/>
    </row>
    <row r="116" spans="1:13" ht="21.95" customHeight="1" x14ac:dyDescent="0.2">
      <c r="A116" s="169"/>
      <c r="B116" s="170" t="s">
        <v>10</v>
      </c>
      <c r="C116" s="171"/>
      <c r="D116" s="171"/>
      <c r="E116" s="171"/>
      <c r="F116" s="171"/>
      <c r="G116" s="171"/>
      <c r="H116" s="154">
        <f t="shared" si="18"/>
        <v>0</v>
      </c>
      <c r="I116" s="155">
        <f t="shared" si="19"/>
        <v>0</v>
      </c>
      <c r="J116" s="21"/>
    </row>
    <row r="117" spans="1:13" ht="21.95" customHeight="1" x14ac:dyDescent="0.2">
      <c r="A117" s="156"/>
      <c r="B117" s="157" t="s">
        <v>60</v>
      </c>
      <c r="C117" s="172"/>
      <c r="D117" s="172"/>
      <c r="E117" s="172">
        <v>80</v>
      </c>
      <c r="F117" s="172"/>
      <c r="G117" s="172"/>
      <c r="H117" s="159">
        <f t="shared" si="18"/>
        <v>80</v>
      </c>
      <c r="I117" s="160">
        <f t="shared" si="19"/>
        <v>0.32</v>
      </c>
      <c r="J117" s="21"/>
    </row>
    <row r="118" spans="1:13" ht="21.95" customHeight="1" thickBot="1" x14ac:dyDescent="0.25">
      <c r="A118" s="169"/>
      <c r="B118" s="170" t="s">
        <v>141</v>
      </c>
      <c r="C118" s="171"/>
      <c r="D118" s="171"/>
      <c r="E118" s="171"/>
      <c r="F118" s="171"/>
      <c r="G118" s="171"/>
      <c r="H118" s="154">
        <f t="shared" si="18"/>
        <v>0</v>
      </c>
      <c r="I118" s="155">
        <f t="shared" si="19"/>
        <v>0</v>
      </c>
      <c r="J118" s="21"/>
    </row>
    <row r="119" spans="1:13" ht="28.5" thickBot="1" x14ac:dyDescent="0.55000000000000004">
      <c r="A119" s="83"/>
      <c r="B119" s="84" t="s">
        <v>61</v>
      </c>
      <c r="C119" s="51">
        <f>SUM(C113:C118)</f>
        <v>0</v>
      </c>
      <c r="D119" s="51">
        <f>SUM(D113:D118)</f>
        <v>0</v>
      </c>
      <c r="E119" s="51">
        <f>SUM(E113:E118)</f>
        <v>250</v>
      </c>
      <c r="F119" s="51">
        <f>SUM(F113:F118)</f>
        <v>0</v>
      </c>
      <c r="G119" s="51">
        <f>SUM(G113:G118)</f>
        <v>0</v>
      </c>
      <c r="H119" s="100">
        <f>SUM(C119:G119)</f>
        <v>250</v>
      </c>
      <c r="I119" s="86">
        <f t="shared" si="19"/>
        <v>1</v>
      </c>
      <c r="J119" s="21"/>
    </row>
    <row r="120" spans="1:13" s="21" customFormat="1" ht="21.95" customHeight="1" x14ac:dyDescent="0.2">
      <c r="A120" s="62"/>
      <c r="B120" s="173"/>
      <c r="C120" s="63"/>
      <c r="D120" s="63"/>
      <c r="E120" s="63"/>
      <c r="F120" s="63"/>
      <c r="G120" s="63"/>
      <c r="H120" s="63"/>
      <c r="I120" s="174"/>
      <c r="K120" s="22"/>
    </row>
    <row r="121" spans="1:13" s="21" customFormat="1" ht="21.95" customHeight="1" thickBot="1" x14ac:dyDescent="0.25">
      <c r="A121" s="61"/>
      <c r="B121" s="175"/>
      <c r="I121" s="174"/>
      <c r="K121" s="22"/>
    </row>
    <row r="122" spans="1:13" ht="24.75" thickBot="1" x14ac:dyDescent="0.25">
      <c r="A122" s="61"/>
      <c r="B122" s="210" t="s">
        <v>36</v>
      </c>
      <c r="C122" s="211" t="s">
        <v>0</v>
      </c>
      <c r="D122" s="176"/>
      <c r="E122" s="176"/>
      <c r="F122" s="176"/>
      <c r="G122" s="176"/>
      <c r="H122" s="176"/>
      <c r="I122" s="174"/>
      <c r="J122" s="61"/>
      <c r="K122" s="177"/>
      <c r="L122" s="178"/>
      <c r="M122" s="178"/>
    </row>
    <row r="123" spans="1:13" x14ac:dyDescent="0.2">
      <c r="A123" s="61"/>
      <c r="B123" s="212" t="s">
        <v>14</v>
      </c>
      <c r="C123" s="213">
        <f>E11</f>
        <v>8830</v>
      </c>
      <c r="D123" s="179"/>
      <c r="E123" s="179"/>
      <c r="F123" s="179"/>
      <c r="G123" s="179"/>
      <c r="H123" s="179"/>
      <c r="I123" s="20"/>
      <c r="J123" s="61"/>
      <c r="K123" s="177"/>
      <c r="L123" s="178"/>
      <c r="M123" s="178"/>
    </row>
    <row r="124" spans="1:13" ht="24.75" thickBot="1" x14ac:dyDescent="0.25">
      <c r="A124" s="61"/>
      <c r="B124" s="209" t="s">
        <v>16</v>
      </c>
      <c r="C124" s="214">
        <f>SUM(H24,H40,H51,H66,H78,H89,H97,H110,H119)</f>
        <v>8803</v>
      </c>
      <c r="D124" s="179"/>
      <c r="E124" s="179"/>
      <c r="F124" s="179"/>
      <c r="G124" s="179"/>
      <c r="H124" s="179"/>
      <c r="I124" s="174"/>
      <c r="J124" s="61"/>
      <c r="K124" s="177"/>
      <c r="L124" s="178"/>
      <c r="M124" s="178"/>
    </row>
    <row r="125" spans="1:13" x14ac:dyDescent="0.2">
      <c r="A125" s="61"/>
      <c r="B125" s="208" t="s">
        <v>103</v>
      </c>
      <c r="C125" s="241">
        <f>C123-C124</f>
        <v>27</v>
      </c>
      <c r="D125" s="179"/>
      <c r="E125" s="179"/>
      <c r="F125" s="179"/>
      <c r="G125" s="179"/>
      <c r="H125" s="180"/>
      <c r="I125" s="174"/>
      <c r="J125" s="61"/>
      <c r="K125" s="177"/>
      <c r="L125" s="178"/>
      <c r="M125" s="178"/>
    </row>
    <row r="126" spans="1:13" ht="24.75" thickBot="1" x14ac:dyDescent="0.25">
      <c r="A126" s="61"/>
      <c r="B126" s="207" t="s">
        <v>104</v>
      </c>
      <c r="C126" s="242">
        <f>Novembro!C126+Dezembro!C125</f>
        <v>1957</v>
      </c>
      <c r="D126" s="179"/>
      <c r="E126" s="179"/>
      <c r="F126" s="179"/>
      <c r="G126" s="179"/>
      <c r="H126" s="180"/>
      <c r="I126" s="174"/>
      <c r="J126" s="61"/>
      <c r="K126" s="177"/>
      <c r="L126" s="178"/>
      <c r="M126" s="178"/>
    </row>
    <row r="127" spans="1:13" s="134" customFormat="1" ht="21.95" customHeight="1" x14ac:dyDescent="0.2">
      <c r="A127" s="61"/>
      <c r="B127" s="173"/>
      <c r="C127" s="204"/>
      <c r="D127" s="63"/>
      <c r="E127" s="63"/>
      <c r="F127" s="63"/>
      <c r="G127" s="63"/>
      <c r="H127" s="63"/>
      <c r="I127" s="174"/>
      <c r="J127" s="61"/>
      <c r="K127" s="177"/>
      <c r="L127" s="178"/>
      <c r="M127" s="178"/>
    </row>
    <row r="128" spans="1:13" ht="21.95" customHeight="1" thickBot="1" x14ac:dyDescent="0.25">
      <c r="A128" s="21"/>
      <c r="B128" s="87"/>
      <c r="C128" s="205"/>
      <c r="D128" s="21"/>
      <c r="E128" s="21"/>
      <c r="F128" s="21"/>
      <c r="G128" s="21"/>
      <c r="H128" s="21"/>
      <c r="I128" s="20"/>
      <c r="J128" s="21"/>
    </row>
    <row r="129" spans="1:16" ht="21.95" customHeight="1" x14ac:dyDescent="0.2">
      <c r="A129" s="21"/>
      <c r="B129" s="215" t="s">
        <v>35</v>
      </c>
      <c r="C129" s="216"/>
      <c r="D129" s="21"/>
      <c r="E129" s="21"/>
      <c r="F129" s="21"/>
      <c r="G129" s="21"/>
      <c r="H129" s="21"/>
      <c r="I129" s="20"/>
      <c r="J129" s="21"/>
    </row>
    <row r="130" spans="1:16" ht="21.95" customHeight="1" x14ac:dyDescent="0.2">
      <c r="A130" s="21"/>
      <c r="B130" s="217" t="s">
        <v>148</v>
      </c>
      <c r="C130" s="206">
        <f>E11</f>
        <v>8830</v>
      </c>
      <c r="D130" s="21"/>
      <c r="E130" s="21"/>
      <c r="F130" s="21"/>
      <c r="G130" s="21"/>
      <c r="H130" s="21"/>
      <c r="I130" s="20"/>
      <c r="J130" s="21"/>
    </row>
    <row r="131" spans="1:16" ht="21.95" customHeight="1" x14ac:dyDescent="0.2">
      <c r="A131" s="21"/>
      <c r="B131" s="217" t="s">
        <v>112</v>
      </c>
      <c r="C131" s="206">
        <f>H24</f>
        <v>2750</v>
      </c>
      <c r="D131" s="21"/>
      <c r="E131" s="21"/>
      <c r="F131" s="21"/>
      <c r="G131" s="21"/>
      <c r="H131" s="21"/>
      <c r="I131" s="20"/>
      <c r="J131" s="21"/>
    </row>
    <row r="132" spans="1:16" ht="21.95" customHeight="1" x14ac:dyDescent="0.2">
      <c r="A132" s="21"/>
      <c r="B132" s="217" t="s">
        <v>115</v>
      </c>
      <c r="C132" s="206">
        <f>H40</f>
        <v>2895</v>
      </c>
      <c r="D132" s="21"/>
      <c r="E132" s="21"/>
      <c r="F132" s="21"/>
      <c r="G132" s="21"/>
      <c r="H132" s="21"/>
      <c r="I132" s="20"/>
      <c r="J132" s="21"/>
    </row>
    <row r="133" spans="1:16" ht="21.95" customHeight="1" x14ac:dyDescent="0.2">
      <c r="A133" s="21"/>
      <c r="B133" s="217" t="s">
        <v>121</v>
      </c>
      <c r="C133" s="206">
        <f>H51</f>
        <v>600</v>
      </c>
      <c r="D133" s="21"/>
      <c r="E133" s="21"/>
      <c r="F133" s="21"/>
      <c r="G133" s="21"/>
      <c r="H133" s="21"/>
      <c r="I133" s="20"/>
      <c r="J133" s="21"/>
    </row>
    <row r="134" spans="1:16" ht="21.95" customHeight="1" x14ac:dyDescent="0.2">
      <c r="A134" s="21"/>
      <c r="B134" s="217" t="s">
        <v>57</v>
      </c>
      <c r="C134" s="206">
        <f>H66</f>
        <v>555</v>
      </c>
      <c r="D134" s="21"/>
      <c r="E134" s="21"/>
      <c r="F134" s="21"/>
      <c r="G134" s="21"/>
      <c r="H134" s="21"/>
      <c r="I134" s="20"/>
      <c r="J134" s="21"/>
    </row>
    <row r="135" spans="1:16" ht="21.95" customHeight="1" x14ac:dyDescent="0.2">
      <c r="A135" s="21"/>
      <c r="B135" s="217" t="s">
        <v>128</v>
      </c>
      <c r="C135" s="206">
        <f>H78</f>
        <v>545</v>
      </c>
      <c r="D135" s="21"/>
      <c r="E135" s="21"/>
      <c r="F135" s="21"/>
      <c r="G135" s="21"/>
      <c r="H135" s="21"/>
      <c r="I135" s="20"/>
      <c r="J135" s="21"/>
    </row>
    <row r="136" spans="1:16" ht="21.95" customHeight="1" x14ac:dyDescent="0.2">
      <c r="A136" s="21"/>
      <c r="B136" s="217" t="s">
        <v>129</v>
      </c>
      <c r="C136" s="206">
        <f>H89</f>
        <v>508</v>
      </c>
      <c r="D136" s="21"/>
      <c r="E136" s="21"/>
      <c r="F136" s="21"/>
      <c r="G136" s="21"/>
      <c r="H136" s="21"/>
      <c r="I136" s="20"/>
      <c r="J136" s="21"/>
    </row>
    <row r="137" spans="1:16" ht="21.95" customHeight="1" x14ac:dyDescent="0.2">
      <c r="A137" s="21"/>
      <c r="B137" s="217" t="s">
        <v>136</v>
      </c>
      <c r="C137" s="206">
        <f>H97</f>
        <v>200</v>
      </c>
      <c r="D137" s="21"/>
      <c r="E137" s="21"/>
      <c r="F137" s="21"/>
      <c r="G137" s="183"/>
      <c r="H137" s="183"/>
      <c r="I137" s="18"/>
      <c r="J137" s="63"/>
      <c r="K137" s="184"/>
      <c r="L137" s="181"/>
      <c r="M137" s="181"/>
      <c r="N137" s="181"/>
      <c r="O137" s="181"/>
      <c r="P137" s="178"/>
    </row>
    <row r="138" spans="1:16" ht="21.95" customHeight="1" x14ac:dyDescent="0.2">
      <c r="A138" s="21"/>
      <c r="B138" s="217" t="s">
        <v>140</v>
      </c>
      <c r="C138" s="206">
        <f>H110</f>
        <v>500</v>
      </c>
      <c r="D138" s="21"/>
      <c r="E138" s="21"/>
      <c r="F138" s="21"/>
      <c r="G138" s="61"/>
      <c r="H138" s="61"/>
      <c r="I138" s="42"/>
      <c r="J138" s="31"/>
      <c r="K138" s="185"/>
      <c r="L138" s="186"/>
      <c r="M138" s="187"/>
      <c r="N138" s="187"/>
      <c r="O138" s="181"/>
      <c r="P138" s="178"/>
    </row>
    <row r="139" spans="1:16" ht="21.95" customHeight="1" thickBot="1" x14ac:dyDescent="0.25">
      <c r="A139" s="21"/>
      <c r="B139" s="218" t="s">
        <v>149</v>
      </c>
      <c r="C139" s="219">
        <f>H119</f>
        <v>250</v>
      </c>
      <c r="D139" s="21"/>
      <c r="E139" s="21"/>
      <c r="F139" s="21"/>
      <c r="G139" s="61"/>
      <c r="H139" s="61"/>
      <c r="I139" s="42"/>
      <c r="J139" s="31"/>
      <c r="K139" s="185"/>
      <c r="L139" s="187"/>
      <c r="M139" s="187"/>
      <c r="N139" s="187"/>
      <c r="O139" s="181"/>
      <c r="P139" s="178"/>
    </row>
    <row r="140" spans="1:16" s="21" customFormat="1" ht="21.95" customHeight="1" x14ac:dyDescent="0.2">
      <c r="B140" s="87"/>
      <c r="D140" s="141"/>
      <c r="G140" s="62"/>
      <c r="H140" s="63"/>
      <c r="I140" s="18"/>
      <c r="J140" s="63"/>
      <c r="K140" s="184"/>
      <c r="L140" s="63"/>
      <c r="M140" s="63"/>
      <c r="N140" s="63"/>
      <c r="O140" s="63"/>
      <c r="P140" s="61"/>
    </row>
    <row r="141" spans="1:16" s="21" customFormat="1" ht="21.95" customHeight="1" x14ac:dyDescent="0.2">
      <c r="B141" s="87"/>
      <c r="C141" s="88"/>
      <c r="D141" s="141"/>
      <c r="I141" s="20"/>
      <c r="K141" s="22"/>
    </row>
    <row r="142" spans="1:16" s="21" customFormat="1" ht="21.95" customHeight="1" x14ac:dyDescent="0.2">
      <c r="A142" s="188"/>
      <c r="B142" s="189"/>
      <c r="C142" s="188"/>
      <c r="D142" s="190"/>
      <c r="I142" s="20"/>
      <c r="K142" s="22"/>
    </row>
    <row r="143" spans="1:16" ht="21.95" hidden="1" customHeight="1" x14ac:dyDescent="0.2">
      <c r="A143" s="191"/>
      <c r="B143" s="192"/>
      <c r="C143" s="191"/>
      <c r="D143" s="193"/>
      <c r="J143" s="21"/>
    </row>
    <row r="144" spans="1:16" ht="21.95" hidden="1" customHeight="1" x14ac:dyDescent="0.2">
      <c r="A144" s="191"/>
      <c r="B144" s="192"/>
      <c r="C144" s="191"/>
      <c r="D144" s="193"/>
    </row>
    <row r="145" spans="1:6" ht="21.95" hidden="1" customHeight="1" x14ac:dyDescent="0.2">
      <c r="A145" s="191"/>
      <c r="B145" s="192"/>
      <c r="C145" s="191"/>
      <c r="D145" s="193"/>
    </row>
    <row r="146" spans="1:6" ht="21.95" hidden="1" customHeight="1" x14ac:dyDescent="0.2">
      <c r="A146" s="191"/>
      <c r="B146" s="192"/>
      <c r="C146" s="191"/>
      <c r="D146" s="193"/>
    </row>
    <row r="147" spans="1:6" ht="21.95" hidden="1" customHeight="1" x14ac:dyDescent="0.2">
      <c r="A147" s="191"/>
      <c r="B147" s="192"/>
      <c r="C147" s="191"/>
      <c r="D147" s="195"/>
      <c r="E147" s="196"/>
      <c r="F147" s="196"/>
    </row>
    <row r="148" spans="1:6" hidden="1" x14ac:dyDescent="0.2">
      <c r="A148" s="191"/>
      <c r="B148" s="192"/>
      <c r="C148" s="191"/>
      <c r="D148" s="191"/>
    </row>
    <row r="149" spans="1:6" hidden="1" x14ac:dyDescent="0.2">
      <c r="A149" s="191"/>
      <c r="B149" s="192"/>
      <c r="C149" s="191"/>
      <c r="D149" s="191"/>
    </row>
    <row r="150" spans="1:6" hidden="1" x14ac:dyDescent="0.2">
      <c r="A150" s="191"/>
      <c r="B150" s="192"/>
      <c r="C150" s="197"/>
      <c r="D150" s="191"/>
    </row>
    <row r="151" spans="1:6" hidden="1" x14ac:dyDescent="0.2">
      <c r="A151" s="191"/>
      <c r="B151" s="192"/>
      <c r="C151" s="191"/>
      <c r="D151" s="191"/>
    </row>
    <row r="152" spans="1:6" hidden="1" x14ac:dyDescent="0.2">
      <c r="A152" s="191"/>
      <c r="B152" s="192"/>
      <c r="C152" s="191"/>
      <c r="D152" s="191"/>
    </row>
    <row r="153" spans="1:6" hidden="1" x14ac:dyDescent="0.2">
      <c r="A153" s="191"/>
      <c r="B153" s="192"/>
      <c r="C153" s="191"/>
      <c r="D153" s="191"/>
    </row>
    <row r="154" spans="1:6" hidden="1" x14ac:dyDescent="0.2">
      <c r="A154" s="191"/>
      <c r="B154" s="192"/>
      <c r="C154" s="191"/>
      <c r="D154" s="191"/>
    </row>
    <row r="155" spans="1:6" hidden="1" x14ac:dyDescent="0.2">
      <c r="A155" s="191"/>
      <c r="B155" s="192"/>
      <c r="C155" s="191"/>
      <c r="D155" s="191"/>
    </row>
    <row r="156" spans="1:6" hidden="1" x14ac:dyDescent="0.2">
      <c r="A156" s="191"/>
      <c r="B156" s="192"/>
      <c r="C156" s="191"/>
      <c r="D156" s="191"/>
    </row>
    <row r="157" spans="1:6" hidden="1" x14ac:dyDescent="0.2"/>
    <row r="158" spans="1:6" hidden="1" x14ac:dyDescent="0.2"/>
    <row r="159" spans="1:6" hidden="1" x14ac:dyDescent="0.2"/>
    <row r="160" spans="1:6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t="24" customHeight="1" x14ac:dyDescent="0.2"/>
    <row r="167" ht="24" customHeight="1" x14ac:dyDescent="0.2"/>
  </sheetData>
  <mergeCells count="1">
    <mergeCell ref="C2:J2"/>
  </mergeCells>
  <conditionalFormatting sqref="C125">
    <cfRule type="cellIs" dxfId="3" priority="3" operator="lessThanOrEqual">
      <formula>0</formula>
    </cfRule>
    <cfRule type="cellIs" dxfId="2" priority="4" operator="greaterThan">
      <formula>0</formula>
    </cfRule>
  </conditionalFormatting>
  <conditionalFormatting sqref="C126">
    <cfRule type="cellIs" dxfId="1" priority="1" operator="lessThanOrEqual">
      <formula>0</formula>
    </cfRule>
    <cfRule type="cellIs" dxfId="0" priority="2" operator="greaterThan">
      <formula>0</formula>
    </cfRule>
  </conditionalFormatting>
  <printOptions horizontalCentered="1"/>
  <pageMargins left="0.2" right="0.2" top="0.24" bottom="0.28999999999999998" header="0.17" footer="0.21"/>
  <pageSetup scale="75" orientation="landscape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3">
    <tabColor theme="1" tint="0.34998626667073579"/>
  </sheetPr>
  <dimension ref="A1:T158"/>
  <sheetViews>
    <sheetView showGridLines="0" zoomScale="60" zoomScaleNormal="60" workbookViewId="0">
      <selection activeCell="P15" sqref="P15"/>
    </sheetView>
  </sheetViews>
  <sheetFormatPr defaultColWidth="0" defaultRowHeight="24" x14ac:dyDescent="0.2"/>
  <cols>
    <col min="1" max="1" width="6.28515625" style="20" customWidth="1"/>
    <col min="2" max="2" width="51" style="20" customWidth="1"/>
    <col min="3" max="15" width="25.85546875" style="194" customWidth="1"/>
    <col min="16" max="18" width="10.85546875" style="20" customWidth="1"/>
    <col min="19" max="20" width="0" style="194" hidden="1" customWidth="1"/>
    <col min="21" max="16384" width="10.85546875" style="194" hidden="1"/>
  </cols>
  <sheetData>
    <row r="1" spans="2:15" s="264" customFormat="1" ht="13.5" customHeight="1" thickBot="1" x14ac:dyDescent="0.25">
      <c r="B1" s="26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45.75" customHeight="1" thickBot="1" x14ac:dyDescent="0.25">
      <c r="B2" s="268" t="s">
        <v>116</v>
      </c>
      <c r="C2" s="266"/>
      <c r="D2" s="266" t="s">
        <v>151</v>
      </c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</row>
    <row r="3" spans="2:15" ht="22.5" customHeight="1" thickBot="1" x14ac:dyDescent="0.25">
      <c r="B3" s="245"/>
      <c r="C3" s="267">
        <v>43831</v>
      </c>
      <c r="D3" s="267">
        <v>43862</v>
      </c>
      <c r="E3" s="267">
        <v>43891</v>
      </c>
      <c r="F3" s="267">
        <v>43922</v>
      </c>
      <c r="G3" s="267">
        <v>43952</v>
      </c>
      <c r="H3" s="267">
        <v>43983</v>
      </c>
      <c r="I3" s="267">
        <v>44013</v>
      </c>
      <c r="J3" s="267">
        <v>44044</v>
      </c>
      <c r="K3" s="267">
        <v>44075</v>
      </c>
      <c r="L3" s="267">
        <v>44105</v>
      </c>
      <c r="M3" s="267">
        <v>44136</v>
      </c>
      <c r="N3" s="267">
        <v>44166</v>
      </c>
      <c r="O3" s="20"/>
    </row>
    <row r="4" spans="2:15" ht="24.75" thickBot="1" x14ac:dyDescent="0.25">
      <c r="B4" s="249"/>
      <c r="C4" s="248" t="s">
        <v>0</v>
      </c>
      <c r="D4" s="203" t="s">
        <v>85</v>
      </c>
      <c r="E4" s="203" t="s">
        <v>86</v>
      </c>
      <c r="F4" s="203" t="s">
        <v>87</v>
      </c>
      <c r="G4" s="203" t="s">
        <v>88</v>
      </c>
      <c r="H4" s="203" t="s">
        <v>89</v>
      </c>
      <c r="I4" s="203" t="s">
        <v>90</v>
      </c>
      <c r="J4" s="203" t="s">
        <v>91</v>
      </c>
      <c r="K4" s="203" t="s">
        <v>92</v>
      </c>
      <c r="L4" s="203" t="s">
        <v>93</v>
      </c>
      <c r="M4" s="203" t="s">
        <v>94</v>
      </c>
      <c r="N4" s="203" t="s">
        <v>95</v>
      </c>
      <c r="O4" s="244" t="s">
        <v>66</v>
      </c>
    </row>
    <row r="5" spans="2:15" ht="24.75" thickBot="1" x14ac:dyDescent="0.25">
      <c r="B5" s="250" t="s">
        <v>30</v>
      </c>
      <c r="C5" s="260">
        <f>Janeiro!$E$11</f>
        <v>11273</v>
      </c>
      <c r="D5" s="260">
        <f>Fevereiro!$E$11</f>
        <v>8830</v>
      </c>
      <c r="E5" s="260">
        <f>Março!$E$11</f>
        <v>8830</v>
      </c>
      <c r="F5" s="260">
        <f>Abril!$E$11</f>
        <v>8830</v>
      </c>
      <c r="G5" s="260">
        <f>Maio!$E$11</f>
        <v>8830</v>
      </c>
      <c r="H5" s="260">
        <f>Junho!$E$11</f>
        <v>8830</v>
      </c>
      <c r="I5" s="260">
        <f>Julho!$E$11</f>
        <v>8830</v>
      </c>
      <c r="J5" s="260">
        <f>Agosto!$E$11</f>
        <v>8830</v>
      </c>
      <c r="K5" s="260">
        <f>Setembro!$E$11</f>
        <v>8830</v>
      </c>
      <c r="L5" s="260">
        <f>Outubro!$E$11</f>
        <v>8830</v>
      </c>
      <c r="M5" s="260">
        <f>Novembro!$E$11</f>
        <v>8830</v>
      </c>
      <c r="N5" s="260">
        <f>Dezembro!$E$11</f>
        <v>8830</v>
      </c>
      <c r="O5" s="261">
        <f>SUM(C5:N5)</f>
        <v>108403</v>
      </c>
    </row>
    <row r="6" spans="2:15" s="174" customFormat="1" ht="15" customHeight="1" thickBot="1" x14ac:dyDescent="0.25">
      <c r="B6" s="270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2"/>
    </row>
    <row r="7" spans="2:15" x14ac:dyDescent="0.2">
      <c r="B7" s="251" t="s">
        <v>150</v>
      </c>
      <c r="C7" s="260">
        <f>Janeiro!$H$24</f>
        <v>4680</v>
      </c>
      <c r="D7" s="260">
        <f>Fevereiro!$H$24</f>
        <v>2130</v>
      </c>
      <c r="E7" s="260">
        <f>Março!$H$24</f>
        <v>2750</v>
      </c>
      <c r="F7" s="260">
        <f>Abril!$H$24</f>
        <v>2750</v>
      </c>
      <c r="G7" s="260">
        <f>Maio!$H$24</f>
        <v>2750</v>
      </c>
      <c r="H7" s="260">
        <f>Junho!$H$24</f>
        <v>2750</v>
      </c>
      <c r="I7" s="260">
        <f>Julho!$H$24</f>
        <v>2750</v>
      </c>
      <c r="J7" s="260">
        <f>Agosto!$H$24</f>
        <v>2750</v>
      </c>
      <c r="K7" s="260">
        <f>Setembro!$H$24</f>
        <v>2750</v>
      </c>
      <c r="L7" s="260">
        <f>Outubro!$H$24</f>
        <v>2750</v>
      </c>
      <c r="M7" s="260">
        <f>Novembro!$H$24</f>
        <v>2750</v>
      </c>
      <c r="N7" s="260">
        <f>Dezembro!$H$24</f>
        <v>2750</v>
      </c>
      <c r="O7" s="261">
        <f>SUM(C7:N7)</f>
        <v>34310</v>
      </c>
    </row>
    <row r="8" spans="2:15" s="174" customFormat="1" ht="15" customHeight="1" thickBot="1" x14ac:dyDescent="0.25">
      <c r="B8" s="270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2"/>
    </row>
    <row r="9" spans="2:15" x14ac:dyDescent="0.2">
      <c r="B9" s="252" t="s">
        <v>3</v>
      </c>
      <c r="C9" s="260">
        <f>Janeiro!$H$40</f>
        <v>2895</v>
      </c>
      <c r="D9" s="260">
        <f>Fevereiro!$H$40</f>
        <v>2395</v>
      </c>
      <c r="E9" s="260">
        <f>Março!$H$40</f>
        <v>2895</v>
      </c>
      <c r="F9" s="260">
        <f>Abril!$H$40</f>
        <v>2895</v>
      </c>
      <c r="G9" s="260">
        <f>Maio!$H$40</f>
        <v>2895</v>
      </c>
      <c r="H9" s="260">
        <f>Junho!$H$40</f>
        <v>2895</v>
      </c>
      <c r="I9" s="260">
        <f>Julho!$H$40</f>
        <v>2895</v>
      </c>
      <c r="J9" s="260">
        <f>Agosto!$H$40</f>
        <v>2895</v>
      </c>
      <c r="K9" s="260">
        <f>Setembro!$H$40</f>
        <v>2895</v>
      </c>
      <c r="L9" s="260">
        <f>Outubro!$H$40</f>
        <v>2895</v>
      </c>
      <c r="M9" s="260">
        <f>Novembro!$H$40</f>
        <v>2895</v>
      </c>
      <c r="N9" s="260">
        <f>Dezembro!$H$40</f>
        <v>2895</v>
      </c>
      <c r="O9" s="261">
        <f t="shared" ref="O9:O23" si="0">SUM(C9:N9)</f>
        <v>34240</v>
      </c>
    </row>
    <row r="10" spans="2:15" s="174" customFormat="1" ht="15" customHeight="1" thickBot="1" x14ac:dyDescent="0.25">
      <c r="B10" s="270"/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1"/>
      <c r="O10" s="272"/>
    </row>
    <row r="11" spans="2:15" x14ac:dyDescent="0.2">
      <c r="B11" s="253" t="s">
        <v>8</v>
      </c>
      <c r="C11" s="260">
        <f>Janeiro!$H$51</f>
        <v>600</v>
      </c>
      <c r="D11" s="260">
        <f>Fevereiro!$H$51</f>
        <v>600</v>
      </c>
      <c r="E11" s="260">
        <f>Março!$H$51</f>
        <v>600</v>
      </c>
      <c r="F11" s="260">
        <f>Abril!$H$51</f>
        <v>600</v>
      </c>
      <c r="G11" s="260">
        <f>Maio!$H$51</f>
        <v>600</v>
      </c>
      <c r="H11" s="260">
        <f>Junho!$H$51</f>
        <v>600</v>
      </c>
      <c r="I11" s="260">
        <f>Julho!$H$51</f>
        <v>600</v>
      </c>
      <c r="J11" s="260">
        <f>Agosto!$H$51</f>
        <v>600</v>
      </c>
      <c r="K11" s="260">
        <f>Setembro!$H$51</f>
        <v>600</v>
      </c>
      <c r="L11" s="260">
        <f>Outubro!$H$51</f>
        <v>600</v>
      </c>
      <c r="M11" s="260">
        <f>Novembro!$H$51</f>
        <v>600</v>
      </c>
      <c r="N11" s="260">
        <f>Dezembro!$H$51</f>
        <v>600</v>
      </c>
      <c r="O11" s="261">
        <f t="shared" si="0"/>
        <v>7200</v>
      </c>
    </row>
    <row r="12" spans="2:15" s="174" customFormat="1" ht="15" customHeight="1" thickBot="1" x14ac:dyDescent="0.25">
      <c r="B12" s="270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2"/>
    </row>
    <row r="13" spans="2:15" x14ac:dyDescent="0.2">
      <c r="B13" s="254" t="s">
        <v>63</v>
      </c>
      <c r="C13" s="260">
        <f>Janeiro!$H$66</f>
        <v>555</v>
      </c>
      <c r="D13" s="260">
        <f>Fevereiro!$H$66</f>
        <v>555</v>
      </c>
      <c r="E13" s="260">
        <f>Março!$H$66</f>
        <v>555</v>
      </c>
      <c r="F13" s="260">
        <f>Abril!$H$66</f>
        <v>555</v>
      </c>
      <c r="G13" s="260">
        <f>Maio!$H$66</f>
        <v>555</v>
      </c>
      <c r="H13" s="260">
        <f>Junho!$H$66</f>
        <v>555</v>
      </c>
      <c r="I13" s="260">
        <f>Julho!$H$66</f>
        <v>555</v>
      </c>
      <c r="J13" s="260">
        <f>Agosto!$H$66</f>
        <v>555</v>
      </c>
      <c r="K13" s="260">
        <f>Setembro!$H$66</f>
        <v>555</v>
      </c>
      <c r="L13" s="260">
        <f>Outubro!$H$66</f>
        <v>555</v>
      </c>
      <c r="M13" s="260">
        <f>Novembro!$H$66</f>
        <v>555</v>
      </c>
      <c r="N13" s="260">
        <f>Dezembro!$H$66</f>
        <v>555</v>
      </c>
      <c r="O13" s="261">
        <f t="shared" si="0"/>
        <v>6660</v>
      </c>
    </row>
    <row r="14" spans="2:15" s="174" customFormat="1" ht="15" customHeight="1" thickBot="1" x14ac:dyDescent="0.25">
      <c r="B14" s="270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2"/>
    </row>
    <row r="15" spans="2:15" x14ac:dyDescent="0.2">
      <c r="B15" s="255" t="s">
        <v>64</v>
      </c>
      <c r="C15" s="260">
        <f>Janeiro!$H$78</f>
        <v>545</v>
      </c>
      <c r="D15" s="260">
        <f>Fevereiro!$H$78</f>
        <v>545</v>
      </c>
      <c r="E15" s="260">
        <f>Março!$H$78</f>
        <v>545</v>
      </c>
      <c r="F15" s="260">
        <f>Abril!$H$78</f>
        <v>545</v>
      </c>
      <c r="G15" s="260">
        <f>Maio!$H$78</f>
        <v>545</v>
      </c>
      <c r="H15" s="260">
        <f>Junho!$H$78</f>
        <v>545</v>
      </c>
      <c r="I15" s="260">
        <f>Julho!$H$78</f>
        <v>545</v>
      </c>
      <c r="J15" s="260">
        <f>Agosto!$H$78</f>
        <v>545</v>
      </c>
      <c r="K15" s="260">
        <f>Setembro!$H$78</f>
        <v>545</v>
      </c>
      <c r="L15" s="260">
        <f>Outubro!$H$78</f>
        <v>545</v>
      </c>
      <c r="M15" s="260">
        <f>Novembro!$H$78</f>
        <v>545</v>
      </c>
      <c r="N15" s="260">
        <f>Dezembro!$H$78</f>
        <v>545</v>
      </c>
      <c r="O15" s="261">
        <f t="shared" si="0"/>
        <v>6540</v>
      </c>
    </row>
    <row r="16" spans="2:15" s="174" customFormat="1" ht="15" customHeight="1" thickBot="1" x14ac:dyDescent="0.25">
      <c r="B16" s="270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2"/>
    </row>
    <row r="17" spans="2:15" x14ac:dyDescent="0.2">
      <c r="B17" s="256" t="s">
        <v>23</v>
      </c>
      <c r="C17" s="260">
        <f>Janeiro!$H$89</f>
        <v>508</v>
      </c>
      <c r="D17" s="260">
        <f>Fevereiro!$H$89</f>
        <v>508</v>
      </c>
      <c r="E17" s="260">
        <f>Março!$H$89</f>
        <v>508</v>
      </c>
      <c r="F17" s="260">
        <f>Abril!$H$89</f>
        <v>508</v>
      </c>
      <c r="G17" s="260">
        <f>Maio!$H$89</f>
        <v>508</v>
      </c>
      <c r="H17" s="260">
        <f>Junho!$H$89</f>
        <v>508</v>
      </c>
      <c r="I17" s="260">
        <f>Julho!$H$89</f>
        <v>508</v>
      </c>
      <c r="J17" s="260">
        <f>Agosto!$H$89</f>
        <v>508</v>
      </c>
      <c r="K17" s="260">
        <f>Setembro!$H$89</f>
        <v>508</v>
      </c>
      <c r="L17" s="260">
        <f>Outubro!$H$89</f>
        <v>508</v>
      </c>
      <c r="M17" s="260">
        <f>Novembro!$H$89</f>
        <v>508</v>
      </c>
      <c r="N17" s="260">
        <f>Dezembro!$H$89</f>
        <v>508</v>
      </c>
      <c r="O17" s="261">
        <f t="shared" si="0"/>
        <v>6096</v>
      </c>
    </row>
    <row r="18" spans="2:15" s="174" customFormat="1" ht="15" customHeight="1" thickBot="1" x14ac:dyDescent="0.25">
      <c r="B18" s="270"/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2"/>
    </row>
    <row r="19" spans="2:15" x14ac:dyDescent="0.2">
      <c r="B19" s="257" t="s">
        <v>55</v>
      </c>
      <c r="C19" s="260">
        <f>Janeiro!$H$97</f>
        <v>200</v>
      </c>
      <c r="D19" s="260">
        <f>Fevereiro!$H$97</f>
        <v>200</v>
      </c>
      <c r="E19" s="260">
        <f>Março!$H$97</f>
        <v>200</v>
      </c>
      <c r="F19" s="260">
        <f>Abril!$H$97</f>
        <v>200</v>
      </c>
      <c r="G19" s="260">
        <f>Maio!$H$97</f>
        <v>200</v>
      </c>
      <c r="H19" s="260">
        <f>Junho!$H$97</f>
        <v>200</v>
      </c>
      <c r="I19" s="260">
        <f>Julho!$H$97</f>
        <v>200</v>
      </c>
      <c r="J19" s="260">
        <f>Agosto!$H$97</f>
        <v>200</v>
      </c>
      <c r="K19" s="260">
        <f>Setembro!$H$97</f>
        <v>200</v>
      </c>
      <c r="L19" s="260">
        <f>Outubro!$H$97</f>
        <v>200</v>
      </c>
      <c r="M19" s="260">
        <f>Novembro!$H$97</f>
        <v>200</v>
      </c>
      <c r="N19" s="260">
        <f>Dezembro!$H$97</f>
        <v>200</v>
      </c>
      <c r="O19" s="261">
        <f>SUM(C19:N19)</f>
        <v>2400</v>
      </c>
    </row>
    <row r="20" spans="2:15" s="174" customFormat="1" ht="15" customHeight="1" thickBot="1" x14ac:dyDescent="0.25">
      <c r="B20" s="270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2"/>
    </row>
    <row r="21" spans="2:15" x14ac:dyDescent="0.2">
      <c r="B21" s="258" t="s">
        <v>27</v>
      </c>
      <c r="C21" s="260">
        <f>Janeiro!$H$110</f>
        <v>500</v>
      </c>
      <c r="D21" s="260">
        <f>Fevereiro!$H$110</f>
        <v>500</v>
      </c>
      <c r="E21" s="260">
        <f>Março!$H$110</f>
        <v>500</v>
      </c>
      <c r="F21" s="260">
        <f>Abril!$H$110</f>
        <v>500</v>
      </c>
      <c r="G21" s="260">
        <f>Maio!$H$110</f>
        <v>500</v>
      </c>
      <c r="H21" s="260">
        <f>Junho!$H$110</f>
        <v>500</v>
      </c>
      <c r="I21" s="260">
        <f>Julho!$H$110</f>
        <v>500</v>
      </c>
      <c r="J21" s="260">
        <f>Agosto!$H$110</f>
        <v>500</v>
      </c>
      <c r="K21" s="260">
        <f>Setembro!$H$110</f>
        <v>500</v>
      </c>
      <c r="L21" s="260">
        <f>Outubro!$H$110</f>
        <v>500</v>
      </c>
      <c r="M21" s="260">
        <f>Novembro!$H$110</f>
        <v>500</v>
      </c>
      <c r="N21" s="260">
        <f>Dezembro!$H$110</f>
        <v>500</v>
      </c>
      <c r="O21" s="261">
        <f t="shared" si="0"/>
        <v>6000</v>
      </c>
    </row>
    <row r="22" spans="2:15" s="174" customFormat="1" ht="15" customHeight="1" thickBot="1" x14ac:dyDescent="0.25">
      <c r="B22" s="270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2"/>
    </row>
    <row r="23" spans="2:15" ht="24.75" thickBot="1" x14ac:dyDescent="0.25">
      <c r="B23" s="259" t="s">
        <v>62</v>
      </c>
      <c r="C23" s="262">
        <f>Janeiro!$H$119</f>
        <v>250</v>
      </c>
      <c r="D23" s="262">
        <f>Fevereiro!$H$119</f>
        <v>250</v>
      </c>
      <c r="E23" s="262">
        <f>Março!$H$119</f>
        <v>250</v>
      </c>
      <c r="F23" s="262">
        <f>Abril!$H$119</f>
        <v>250</v>
      </c>
      <c r="G23" s="262">
        <f>Maio!$H$119</f>
        <v>250</v>
      </c>
      <c r="H23" s="262">
        <f>Junho!$H$119</f>
        <v>250</v>
      </c>
      <c r="I23" s="262">
        <f>Julho!$H$119</f>
        <v>250</v>
      </c>
      <c r="J23" s="262">
        <f>Agosto!$H$119</f>
        <v>250</v>
      </c>
      <c r="K23" s="262">
        <f>Setembro!$H$119</f>
        <v>250</v>
      </c>
      <c r="L23" s="262">
        <f>Outubro!$H$119</f>
        <v>250</v>
      </c>
      <c r="M23" s="262">
        <f>Novembro!$H$119</f>
        <v>250</v>
      </c>
      <c r="N23" s="262">
        <f>Dezembro!$H$119</f>
        <v>250</v>
      </c>
      <c r="O23" s="263">
        <f t="shared" si="0"/>
        <v>3000</v>
      </c>
    </row>
    <row r="24" spans="2:15" x14ac:dyDescent="0.2"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2:15" x14ac:dyDescent="0.2">
      <c r="B25" s="269"/>
      <c r="C25" s="26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2:15" x14ac:dyDescent="0.2">
      <c r="B26" s="269"/>
      <c r="C26" s="26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2:15" x14ac:dyDescent="0.2">
      <c r="B27" s="269"/>
      <c r="C27" s="26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2:15" x14ac:dyDescent="0.2">
      <c r="B28" s="269"/>
      <c r="C28" s="269">
        <v>1</v>
      </c>
      <c r="D28" s="269">
        <v>2</v>
      </c>
      <c r="E28" s="269">
        <v>3</v>
      </c>
      <c r="F28" s="269">
        <v>4</v>
      </c>
      <c r="G28" s="269">
        <v>5</v>
      </c>
      <c r="H28" s="269">
        <v>6</v>
      </c>
      <c r="I28" s="269">
        <v>7</v>
      </c>
      <c r="J28" s="269">
        <v>8</v>
      </c>
      <c r="K28" s="269">
        <v>9</v>
      </c>
      <c r="L28" s="269">
        <v>10</v>
      </c>
      <c r="M28" s="269">
        <v>11</v>
      </c>
      <c r="N28" s="20">
        <v>12</v>
      </c>
      <c r="O28" s="20"/>
    </row>
    <row r="29" spans="2:15" x14ac:dyDescent="0.2">
      <c r="B29" s="275" t="s">
        <v>14</v>
      </c>
      <c r="C29" s="274">
        <f>Janeiro!$C$123</f>
        <v>11273</v>
      </c>
      <c r="D29" s="274">
        <f>Fevereiro!$C$123</f>
        <v>8830</v>
      </c>
      <c r="E29" s="274">
        <f>Março!$C$123</f>
        <v>8830</v>
      </c>
      <c r="F29" s="274">
        <f>Abril!$C$123</f>
        <v>8830</v>
      </c>
      <c r="G29" s="274">
        <f>Maio!$C$123</f>
        <v>8830</v>
      </c>
      <c r="H29" s="274">
        <f>Junho!$C$123</f>
        <v>8830</v>
      </c>
      <c r="I29" s="274">
        <f>Julho!$C$123</f>
        <v>8830</v>
      </c>
      <c r="J29" s="274">
        <f>Agosto!$C$123</f>
        <v>8830</v>
      </c>
      <c r="K29" s="274">
        <f>Setembro!$C$123</f>
        <v>8830</v>
      </c>
      <c r="L29" s="274">
        <f>Outubro!$C$123</f>
        <v>8830</v>
      </c>
      <c r="M29" s="274">
        <f>Novembro!$C$123</f>
        <v>8830</v>
      </c>
      <c r="N29" s="274">
        <f>Dezembro!$C$123</f>
        <v>8830</v>
      </c>
      <c r="O29" s="20"/>
    </row>
    <row r="30" spans="2:15" x14ac:dyDescent="0.2">
      <c r="B30" s="275" t="s">
        <v>16</v>
      </c>
      <c r="C30" s="274">
        <f>Janeiro!$C$124</f>
        <v>10733</v>
      </c>
      <c r="D30" s="274">
        <f>Fevereiro!$C$124</f>
        <v>7683</v>
      </c>
      <c r="E30" s="274">
        <f>Março!$C$124</f>
        <v>8803</v>
      </c>
      <c r="F30" s="274">
        <f>Abril!$C$124</f>
        <v>8803</v>
      </c>
      <c r="G30" s="274">
        <f>Maio!$C$124</f>
        <v>8803</v>
      </c>
      <c r="H30" s="274">
        <f>Junho!$C$124</f>
        <v>8803</v>
      </c>
      <c r="I30" s="274">
        <f>Julho!$C$124</f>
        <v>8803</v>
      </c>
      <c r="J30" s="274">
        <f>Agosto!$C$124</f>
        <v>8803</v>
      </c>
      <c r="K30" s="274">
        <f>Setembro!$C$124</f>
        <v>8803</v>
      </c>
      <c r="L30" s="274">
        <f>Outubro!$C$124</f>
        <v>8803</v>
      </c>
      <c r="M30" s="274">
        <f>Novembro!$C$124</f>
        <v>8803</v>
      </c>
      <c r="N30" s="274">
        <f>Dezembro!$C$124</f>
        <v>8803</v>
      </c>
      <c r="O30" s="20"/>
    </row>
    <row r="31" spans="2:15" x14ac:dyDescent="0.2">
      <c r="B31" s="275" t="s">
        <v>152</v>
      </c>
      <c r="C31" s="274">
        <f>Janeiro!$C$125</f>
        <v>540</v>
      </c>
      <c r="D31" s="274">
        <f>Fevereiro!$C$125</f>
        <v>1147</v>
      </c>
      <c r="E31" s="274">
        <f>Março!$C$125</f>
        <v>27</v>
      </c>
      <c r="F31" s="274">
        <f>Abril!$C$125</f>
        <v>27</v>
      </c>
      <c r="G31" s="274">
        <f>Maio!$C$125</f>
        <v>27</v>
      </c>
      <c r="H31" s="274">
        <f>Junho!$C$125</f>
        <v>27</v>
      </c>
      <c r="I31" s="274">
        <f>Julho!$C$125</f>
        <v>27</v>
      </c>
      <c r="J31" s="274">
        <f>Agosto!$C$125</f>
        <v>27</v>
      </c>
      <c r="K31" s="274">
        <f>Setembro!$C$125</f>
        <v>27</v>
      </c>
      <c r="L31" s="274">
        <f>Outubro!$C$125</f>
        <v>27</v>
      </c>
      <c r="M31" s="274">
        <f>Novembro!$C$125</f>
        <v>27</v>
      </c>
      <c r="N31" s="274">
        <f>Dezembro!$C$125</f>
        <v>27</v>
      </c>
      <c r="O31" s="20"/>
    </row>
    <row r="32" spans="2:15" x14ac:dyDescent="0.2">
      <c r="B32" s="275" t="s">
        <v>153</v>
      </c>
      <c r="C32" s="274">
        <f>Janeiro!$C$126</f>
        <v>540</v>
      </c>
      <c r="D32" s="274">
        <f>Fevereiro!$C$126</f>
        <v>1687</v>
      </c>
      <c r="E32" s="274">
        <f>Março!$C$126</f>
        <v>1714</v>
      </c>
      <c r="F32" s="274">
        <f>Abril!$C$126</f>
        <v>1741</v>
      </c>
      <c r="G32" s="274">
        <f>Maio!$C$126</f>
        <v>1768</v>
      </c>
      <c r="H32" s="274">
        <f>Junho!$C$126</f>
        <v>1795</v>
      </c>
      <c r="I32" s="274">
        <f>Julho!$C$126</f>
        <v>1822</v>
      </c>
      <c r="J32" s="274">
        <f>Agosto!$C$126</f>
        <v>1849</v>
      </c>
      <c r="K32" s="274">
        <f>Setembro!$C$126</f>
        <v>1876</v>
      </c>
      <c r="L32" s="274">
        <f>Outubro!$C$126</f>
        <v>1903</v>
      </c>
      <c r="M32" s="274">
        <f>Novembro!$C$126</f>
        <v>1930</v>
      </c>
      <c r="N32" s="274">
        <f>Dezembro!$C$126</f>
        <v>1957</v>
      </c>
      <c r="O32" s="20"/>
    </row>
    <row r="33" spans="2:20" x14ac:dyDescent="0.2">
      <c r="B33" s="269"/>
      <c r="C33" s="26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2:20" x14ac:dyDescent="0.2">
      <c r="B34" s="269"/>
      <c r="C34" s="26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2:20" x14ac:dyDescent="0.2">
      <c r="B35" s="269"/>
      <c r="C35" s="26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2:20" x14ac:dyDescent="0.2"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S36" s="20"/>
      <c r="T36" s="20"/>
    </row>
    <row r="37" spans="2:20" x14ac:dyDescent="0.2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S37" s="20"/>
      <c r="T37" s="20"/>
    </row>
    <row r="38" spans="2:20" x14ac:dyDescent="0.2">
      <c r="B38" s="246"/>
      <c r="C38" s="246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S38" s="20"/>
      <c r="T38" s="20"/>
    </row>
    <row r="39" spans="2:20" x14ac:dyDescent="0.2">
      <c r="B39" s="246"/>
      <c r="C39" s="246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S39" s="20"/>
      <c r="T39" s="20"/>
    </row>
    <row r="40" spans="2:20" x14ac:dyDescent="0.2">
      <c r="B40" s="246"/>
      <c r="C40" s="246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S40" s="20"/>
      <c r="T40" s="20"/>
    </row>
    <row r="41" spans="2:20" x14ac:dyDescent="0.2">
      <c r="B41" s="246"/>
      <c r="C41" s="246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S41" s="20"/>
      <c r="T41" s="20"/>
    </row>
    <row r="42" spans="2:20" x14ac:dyDescent="0.2">
      <c r="B42" s="246"/>
      <c r="C42" s="246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S42" s="20"/>
      <c r="T42" s="20"/>
    </row>
    <row r="43" spans="2:20" x14ac:dyDescent="0.2">
      <c r="B43" s="246"/>
      <c r="C43" s="246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S43" s="20"/>
      <c r="T43" s="20"/>
    </row>
    <row r="44" spans="2:20" x14ac:dyDescent="0.2">
      <c r="B44" s="246"/>
      <c r="C44" s="246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S44" s="20"/>
      <c r="T44" s="20"/>
    </row>
    <row r="45" spans="2:20" x14ac:dyDescent="0.2">
      <c r="B45" s="246"/>
      <c r="C45" s="246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S45" s="20"/>
      <c r="T45" s="20"/>
    </row>
    <row r="46" spans="2:20" x14ac:dyDescent="0.2">
      <c r="B46" s="246"/>
      <c r="C46" s="246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S46" s="20"/>
      <c r="T46" s="20"/>
    </row>
    <row r="47" spans="2:20" x14ac:dyDescent="0.2">
      <c r="B47" s="246"/>
      <c r="C47" s="246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S47" s="20"/>
      <c r="T47" s="20"/>
    </row>
    <row r="48" spans="2:20" x14ac:dyDescent="0.2">
      <c r="B48" s="246"/>
      <c r="C48" s="246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S48" s="20"/>
      <c r="T48" s="20"/>
    </row>
    <row r="49" spans="2:20" x14ac:dyDescent="0.2">
      <c r="B49" s="246"/>
      <c r="C49" s="246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S49" s="20"/>
      <c r="T49" s="20"/>
    </row>
    <row r="50" spans="2:20" x14ac:dyDescent="0.2">
      <c r="B50" s="246"/>
      <c r="C50" s="246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S50" s="20"/>
      <c r="T50" s="20"/>
    </row>
    <row r="51" spans="2:20" x14ac:dyDescent="0.2">
      <c r="B51" s="246"/>
      <c r="C51" s="246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S51" s="20"/>
      <c r="T51" s="20"/>
    </row>
    <row r="52" spans="2:20" x14ac:dyDescent="0.2">
      <c r="B52" s="246"/>
      <c r="C52" s="246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S52" s="20"/>
      <c r="T52" s="20"/>
    </row>
    <row r="53" spans="2:20" x14ac:dyDescent="0.2">
      <c r="B53" s="246"/>
      <c r="C53" s="246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S53" s="20"/>
      <c r="T53" s="20"/>
    </row>
    <row r="54" spans="2:20" x14ac:dyDescent="0.2">
      <c r="B54" s="246"/>
      <c r="C54" s="246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S54" s="20"/>
      <c r="T54" s="20"/>
    </row>
    <row r="55" spans="2:20" x14ac:dyDescent="0.2">
      <c r="B55" s="246"/>
      <c r="C55" s="246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S55" s="20"/>
      <c r="T55" s="20"/>
    </row>
    <row r="56" spans="2:20" x14ac:dyDescent="0.2">
      <c r="B56" s="246"/>
      <c r="C56" s="246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S56" s="20"/>
      <c r="T56" s="20"/>
    </row>
    <row r="57" spans="2:20" x14ac:dyDescent="0.2">
      <c r="B57" s="246"/>
      <c r="C57" s="246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S57" s="20"/>
      <c r="T57" s="20"/>
    </row>
    <row r="58" spans="2:20" x14ac:dyDescent="0.2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S58" s="20"/>
      <c r="T58" s="20"/>
    </row>
    <row r="59" spans="2:20" x14ac:dyDescent="0.2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S59" s="20"/>
      <c r="T59" s="20"/>
    </row>
    <row r="60" spans="2:20" x14ac:dyDescent="0.2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S60" s="20"/>
      <c r="T60" s="20"/>
    </row>
    <row r="61" spans="2:20" x14ac:dyDescent="0.2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S61" s="20"/>
      <c r="T61" s="20"/>
    </row>
    <row r="62" spans="2:20" x14ac:dyDescent="0.2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S62" s="20"/>
      <c r="T62" s="20"/>
    </row>
    <row r="63" spans="2:20" x14ac:dyDescent="0.2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S63" s="20"/>
      <c r="T63" s="20"/>
    </row>
    <row r="64" spans="2:20" x14ac:dyDescent="0.2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S64" s="20"/>
      <c r="T64" s="20"/>
    </row>
    <row r="65" spans="3:20" x14ac:dyDescent="0.2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S65" s="20"/>
      <c r="T65" s="20"/>
    </row>
    <row r="66" spans="3:20" x14ac:dyDescent="0.2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S66" s="20"/>
      <c r="T66" s="20"/>
    </row>
    <row r="67" spans="3:20" x14ac:dyDescent="0.2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S67" s="20"/>
      <c r="T67" s="20"/>
    </row>
    <row r="68" spans="3:20" x14ac:dyDescent="0.2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S68" s="20"/>
      <c r="T68" s="20"/>
    </row>
    <row r="69" spans="3:20" x14ac:dyDescent="0.2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S69" s="20"/>
      <c r="T69" s="20"/>
    </row>
    <row r="70" spans="3:20" x14ac:dyDescent="0.2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S70" s="20"/>
      <c r="T70" s="20"/>
    </row>
    <row r="71" spans="3:20" x14ac:dyDescent="0.2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S71" s="20"/>
      <c r="T71" s="20"/>
    </row>
    <row r="72" spans="3:20" x14ac:dyDescent="0.2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S72" s="20"/>
      <c r="T72" s="20"/>
    </row>
    <row r="73" spans="3:20" x14ac:dyDescent="0.2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S73" s="20"/>
      <c r="T73" s="20"/>
    </row>
    <row r="74" spans="3:20" x14ac:dyDescent="0.2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S74" s="20"/>
      <c r="T74" s="20"/>
    </row>
    <row r="75" spans="3:20" x14ac:dyDescent="0.2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S75" s="20"/>
      <c r="T75" s="20"/>
    </row>
    <row r="76" spans="3:20" x14ac:dyDescent="0.2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S76" s="20"/>
      <c r="T76" s="20"/>
    </row>
    <row r="77" spans="3:20" x14ac:dyDescent="0.2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S77" s="20"/>
      <c r="T77" s="20"/>
    </row>
    <row r="78" spans="3:20" x14ac:dyDescent="0.2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S78" s="20"/>
      <c r="T78" s="20"/>
    </row>
    <row r="79" spans="3:20" x14ac:dyDescent="0.2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S79" s="20"/>
      <c r="T79" s="20"/>
    </row>
    <row r="80" spans="3:20" x14ac:dyDescent="0.2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S80" s="20"/>
      <c r="T80" s="20"/>
    </row>
    <row r="81" spans="3:20" x14ac:dyDescent="0.2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S81" s="20"/>
      <c r="T81" s="20"/>
    </row>
    <row r="82" spans="3:20" x14ac:dyDescent="0.2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S82" s="20"/>
      <c r="T82" s="20"/>
    </row>
    <row r="83" spans="3:20" x14ac:dyDescent="0.2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S83" s="20"/>
      <c r="T83" s="20"/>
    </row>
    <row r="84" spans="3:20" x14ac:dyDescent="0.2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S84" s="20"/>
      <c r="T84" s="20"/>
    </row>
    <row r="85" spans="3:20" x14ac:dyDescent="0.2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S85" s="20"/>
      <c r="T85" s="20"/>
    </row>
    <row r="86" spans="3:20" x14ac:dyDescent="0.2">
      <c r="C86" s="243"/>
      <c r="D86" s="243"/>
      <c r="E86" s="243"/>
      <c r="F86" s="243"/>
      <c r="G86" s="243"/>
      <c r="H86" s="243"/>
      <c r="I86" s="243"/>
      <c r="J86" s="243"/>
      <c r="K86" s="243"/>
      <c r="L86" s="243"/>
      <c r="M86" s="243"/>
      <c r="N86" s="243"/>
      <c r="O86" s="243"/>
    </row>
    <row r="87" spans="3:20" x14ac:dyDescent="0.2">
      <c r="C87" s="243"/>
      <c r="D87" s="243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</row>
    <row r="88" spans="3:20" x14ac:dyDescent="0.2">
      <c r="C88" s="243"/>
      <c r="D88" s="243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</row>
    <row r="89" spans="3:20" x14ac:dyDescent="0.2">
      <c r="C89" s="243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</row>
    <row r="90" spans="3:20" x14ac:dyDescent="0.2">
      <c r="C90" s="243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</row>
    <row r="91" spans="3:20" x14ac:dyDescent="0.2">
      <c r="C91" s="243"/>
      <c r="D91" s="243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3"/>
    </row>
    <row r="92" spans="3:20" x14ac:dyDescent="0.2">
      <c r="C92" s="243"/>
      <c r="D92" s="243"/>
      <c r="E92" s="243"/>
      <c r="F92" s="243"/>
      <c r="G92" s="243"/>
      <c r="H92" s="243"/>
      <c r="I92" s="243"/>
      <c r="J92" s="243"/>
      <c r="K92" s="243"/>
      <c r="L92" s="243"/>
      <c r="M92" s="243"/>
      <c r="N92" s="243"/>
      <c r="O92" s="243"/>
    </row>
    <row r="93" spans="3:20" x14ac:dyDescent="0.2">
      <c r="C93" s="243"/>
      <c r="D93" s="243"/>
      <c r="E93" s="243"/>
      <c r="F93" s="243"/>
      <c r="G93" s="243"/>
      <c r="H93" s="243"/>
      <c r="I93" s="243"/>
      <c r="J93" s="243"/>
      <c r="K93" s="243"/>
      <c r="L93" s="243"/>
      <c r="M93" s="243"/>
      <c r="N93" s="243"/>
      <c r="O93" s="243"/>
    </row>
    <row r="94" spans="3:20" x14ac:dyDescent="0.2">
      <c r="C94" s="243"/>
      <c r="D94" s="243"/>
      <c r="E94" s="243"/>
      <c r="F94" s="243"/>
      <c r="G94" s="243"/>
      <c r="H94" s="243"/>
      <c r="I94" s="243"/>
      <c r="J94" s="243"/>
      <c r="K94" s="243"/>
      <c r="L94" s="243"/>
      <c r="M94" s="243"/>
      <c r="N94" s="243"/>
      <c r="O94" s="243"/>
    </row>
    <row r="95" spans="3:20" x14ac:dyDescent="0.2">
      <c r="C95" s="243"/>
      <c r="D95" s="243"/>
      <c r="E95" s="243"/>
      <c r="F95" s="243"/>
      <c r="G95" s="243"/>
      <c r="H95" s="243"/>
      <c r="I95" s="243"/>
      <c r="J95" s="243"/>
      <c r="K95" s="243"/>
      <c r="L95" s="243"/>
      <c r="M95" s="243"/>
      <c r="N95" s="243"/>
      <c r="O95" s="243"/>
    </row>
    <row r="96" spans="3:20" x14ac:dyDescent="0.2">
      <c r="C96" s="243"/>
      <c r="D96" s="243"/>
      <c r="E96" s="243"/>
      <c r="F96" s="243"/>
      <c r="G96" s="243"/>
      <c r="H96" s="243"/>
      <c r="I96" s="243"/>
      <c r="J96" s="243"/>
      <c r="K96" s="243"/>
      <c r="L96" s="243"/>
      <c r="M96" s="243"/>
      <c r="N96" s="243"/>
      <c r="O96" s="243"/>
    </row>
    <row r="97" spans="3:15" x14ac:dyDescent="0.2">
      <c r="C97" s="243"/>
      <c r="D97" s="243"/>
      <c r="E97" s="243"/>
      <c r="F97" s="243"/>
      <c r="G97" s="243"/>
      <c r="H97" s="243"/>
      <c r="I97" s="243"/>
      <c r="J97" s="243"/>
      <c r="K97" s="243"/>
      <c r="L97" s="243"/>
      <c r="M97" s="243"/>
      <c r="N97" s="243"/>
      <c r="O97" s="243"/>
    </row>
    <row r="98" spans="3:15" x14ac:dyDescent="0.2">
      <c r="C98" s="243"/>
      <c r="D98" s="243"/>
      <c r="E98" s="243"/>
      <c r="F98" s="243"/>
      <c r="G98" s="243"/>
      <c r="H98" s="243"/>
      <c r="I98" s="243"/>
      <c r="J98" s="243"/>
      <c r="K98" s="243"/>
      <c r="L98" s="243"/>
      <c r="M98" s="243"/>
      <c r="N98" s="243"/>
      <c r="O98" s="243"/>
    </row>
    <row r="99" spans="3:15" x14ac:dyDescent="0.2">
      <c r="C99" s="243"/>
      <c r="D99" s="243"/>
      <c r="E99" s="243"/>
      <c r="F99" s="243"/>
      <c r="G99" s="243"/>
      <c r="H99" s="243"/>
      <c r="I99" s="243"/>
      <c r="J99" s="243"/>
      <c r="K99" s="243"/>
      <c r="L99" s="243"/>
      <c r="M99" s="243"/>
      <c r="N99" s="243"/>
      <c r="O99" s="243"/>
    </row>
    <row r="100" spans="3:15" x14ac:dyDescent="0.2">
      <c r="C100" s="243"/>
      <c r="D100" s="243"/>
      <c r="E100" s="243"/>
      <c r="F100" s="243"/>
      <c r="G100" s="243"/>
      <c r="H100" s="243"/>
      <c r="I100" s="243"/>
      <c r="J100" s="243"/>
      <c r="K100" s="243"/>
      <c r="L100" s="243"/>
      <c r="M100" s="243"/>
      <c r="N100" s="243"/>
      <c r="O100" s="243"/>
    </row>
    <row r="101" spans="3:15" x14ac:dyDescent="0.2">
      <c r="C101" s="243"/>
      <c r="D101" s="243"/>
      <c r="E101" s="243"/>
      <c r="F101" s="243"/>
      <c r="G101" s="243"/>
      <c r="H101" s="243"/>
      <c r="I101" s="243"/>
      <c r="J101" s="243"/>
      <c r="K101" s="243"/>
      <c r="L101" s="243"/>
      <c r="M101" s="243"/>
      <c r="N101" s="243"/>
      <c r="O101" s="243"/>
    </row>
    <row r="102" spans="3:15" x14ac:dyDescent="0.2">
      <c r="C102" s="243"/>
      <c r="D102" s="243"/>
      <c r="E102" s="243"/>
      <c r="F102" s="243"/>
      <c r="G102" s="243"/>
      <c r="H102" s="243"/>
      <c r="I102" s="243"/>
      <c r="J102" s="243"/>
      <c r="K102" s="243"/>
      <c r="L102" s="243"/>
      <c r="M102" s="243"/>
      <c r="N102" s="243"/>
      <c r="O102" s="243"/>
    </row>
    <row r="103" spans="3:15" x14ac:dyDescent="0.2">
      <c r="C103" s="243"/>
      <c r="D103" s="243"/>
      <c r="E103" s="243"/>
      <c r="F103" s="243"/>
      <c r="G103" s="243"/>
      <c r="H103" s="243"/>
      <c r="I103" s="243"/>
      <c r="J103" s="243"/>
      <c r="K103" s="243"/>
      <c r="L103" s="243"/>
      <c r="M103" s="243"/>
      <c r="N103" s="243"/>
      <c r="O103" s="243"/>
    </row>
    <row r="104" spans="3:15" x14ac:dyDescent="0.2">
      <c r="C104" s="243"/>
      <c r="D104" s="243"/>
      <c r="E104" s="243"/>
      <c r="F104" s="243"/>
      <c r="G104" s="243"/>
      <c r="H104" s="243"/>
      <c r="I104" s="243"/>
      <c r="J104" s="243"/>
      <c r="K104" s="243"/>
      <c r="L104" s="243"/>
      <c r="M104" s="243"/>
      <c r="N104" s="243"/>
      <c r="O104" s="243"/>
    </row>
    <row r="105" spans="3:15" x14ac:dyDescent="0.2">
      <c r="C105" s="243"/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</row>
    <row r="106" spans="3:15" x14ac:dyDescent="0.2">
      <c r="C106" s="243"/>
      <c r="D106" s="243"/>
      <c r="E106" s="243"/>
      <c r="F106" s="243"/>
      <c r="G106" s="243"/>
      <c r="H106" s="243"/>
      <c r="I106" s="243"/>
      <c r="J106" s="243"/>
      <c r="K106" s="243"/>
      <c r="L106" s="243"/>
      <c r="M106" s="243"/>
      <c r="N106" s="243"/>
      <c r="O106" s="243"/>
    </row>
    <row r="107" spans="3:15" x14ac:dyDescent="0.2">
      <c r="C107" s="243"/>
      <c r="D107" s="243"/>
      <c r="E107" s="243"/>
      <c r="F107" s="243"/>
      <c r="G107" s="243"/>
      <c r="H107" s="243"/>
      <c r="I107" s="243"/>
      <c r="J107" s="243"/>
      <c r="K107" s="243"/>
      <c r="L107" s="243"/>
      <c r="M107" s="243"/>
      <c r="N107" s="243"/>
      <c r="O107" s="243"/>
    </row>
    <row r="108" spans="3:15" x14ac:dyDescent="0.2">
      <c r="C108" s="243"/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</row>
    <row r="109" spans="3:15" x14ac:dyDescent="0.2">
      <c r="C109" s="243"/>
      <c r="D109" s="243"/>
      <c r="E109" s="243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</row>
    <row r="110" spans="3:15" x14ac:dyDescent="0.2">
      <c r="C110" s="243"/>
      <c r="D110" s="243"/>
      <c r="E110" s="243"/>
      <c r="F110" s="243"/>
      <c r="G110" s="243"/>
      <c r="H110" s="243"/>
      <c r="I110" s="243"/>
      <c r="J110" s="243"/>
      <c r="K110" s="243"/>
      <c r="L110" s="243"/>
      <c r="M110" s="243"/>
      <c r="N110" s="243"/>
      <c r="O110" s="243"/>
    </row>
    <row r="111" spans="3:15" x14ac:dyDescent="0.2">
      <c r="C111" s="243"/>
      <c r="D111" s="243"/>
      <c r="E111" s="243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</row>
    <row r="112" spans="3:15" x14ac:dyDescent="0.2">
      <c r="C112" s="243"/>
      <c r="D112" s="243"/>
      <c r="E112" s="243"/>
      <c r="F112" s="243"/>
      <c r="G112" s="243"/>
      <c r="H112" s="243"/>
      <c r="I112" s="243"/>
      <c r="J112" s="243"/>
      <c r="K112" s="243"/>
      <c r="L112" s="243"/>
      <c r="M112" s="243"/>
      <c r="N112" s="243"/>
      <c r="O112" s="243"/>
    </row>
    <row r="113" spans="3:15" x14ac:dyDescent="0.2">
      <c r="C113" s="243"/>
      <c r="D113" s="243"/>
      <c r="E113" s="243"/>
      <c r="F113" s="243"/>
      <c r="G113" s="243"/>
      <c r="H113" s="243"/>
      <c r="I113" s="243"/>
      <c r="J113" s="243"/>
      <c r="K113" s="243"/>
      <c r="L113" s="243"/>
      <c r="M113" s="243"/>
      <c r="N113" s="243"/>
      <c r="O113" s="243"/>
    </row>
    <row r="114" spans="3:15" x14ac:dyDescent="0.2">
      <c r="C114" s="243"/>
      <c r="D114" s="243"/>
      <c r="E114" s="243"/>
      <c r="F114" s="243"/>
      <c r="G114" s="243"/>
      <c r="H114" s="243"/>
      <c r="I114" s="243"/>
      <c r="J114" s="243"/>
      <c r="K114" s="243"/>
      <c r="L114" s="243"/>
      <c r="M114" s="243"/>
      <c r="N114" s="243"/>
      <c r="O114" s="243"/>
    </row>
    <row r="115" spans="3:15" x14ac:dyDescent="0.2">
      <c r="C115" s="243"/>
      <c r="D115" s="243"/>
      <c r="E115" s="243"/>
      <c r="F115" s="243"/>
      <c r="G115" s="243"/>
      <c r="H115" s="243"/>
      <c r="I115" s="243"/>
      <c r="J115" s="243"/>
      <c r="K115" s="243"/>
      <c r="L115" s="243"/>
      <c r="M115" s="243"/>
      <c r="N115" s="243"/>
      <c r="O115" s="243"/>
    </row>
    <row r="116" spans="3:15" x14ac:dyDescent="0.2">
      <c r="C116" s="243"/>
      <c r="D116" s="243"/>
      <c r="E116" s="243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</row>
    <row r="117" spans="3:15" x14ac:dyDescent="0.2">
      <c r="C117" s="243"/>
      <c r="D117" s="243"/>
      <c r="E117" s="243"/>
      <c r="F117" s="243"/>
      <c r="G117" s="243"/>
      <c r="H117" s="243"/>
      <c r="I117" s="243"/>
      <c r="J117" s="243"/>
      <c r="K117" s="243"/>
      <c r="L117" s="243"/>
      <c r="M117" s="243"/>
      <c r="N117" s="243"/>
      <c r="O117" s="243"/>
    </row>
    <row r="118" spans="3:15" x14ac:dyDescent="0.2">
      <c r="C118" s="243"/>
      <c r="D118" s="243"/>
      <c r="E118" s="243"/>
      <c r="F118" s="243"/>
      <c r="G118" s="243"/>
      <c r="H118" s="243"/>
      <c r="I118" s="243"/>
      <c r="J118" s="243"/>
      <c r="K118" s="243"/>
      <c r="L118" s="243"/>
      <c r="M118" s="243"/>
      <c r="N118" s="243"/>
      <c r="O118" s="243"/>
    </row>
    <row r="119" spans="3:15" x14ac:dyDescent="0.2">
      <c r="C119" s="243"/>
      <c r="D119" s="243"/>
      <c r="E119" s="243"/>
      <c r="F119" s="243"/>
      <c r="G119" s="243"/>
      <c r="H119" s="243"/>
      <c r="I119" s="243"/>
      <c r="J119" s="243"/>
      <c r="K119" s="243"/>
      <c r="L119" s="243"/>
      <c r="M119" s="243"/>
      <c r="N119" s="243"/>
      <c r="O119" s="243"/>
    </row>
    <row r="120" spans="3:15" x14ac:dyDescent="0.2">
      <c r="C120" s="243"/>
      <c r="D120" s="243"/>
      <c r="E120" s="243"/>
      <c r="F120" s="243"/>
      <c r="G120" s="243"/>
      <c r="H120" s="243"/>
      <c r="I120" s="243"/>
      <c r="J120" s="243"/>
      <c r="K120" s="243"/>
      <c r="L120" s="243"/>
      <c r="M120" s="243"/>
      <c r="N120" s="243"/>
      <c r="O120" s="243"/>
    </row>
    <row r="121" spans="3:15" x14ac:dyDescent="0.2">
      <c r="C121" s="243"/>
      <c r="D121" s="243"/>
      <c r="E121" s="243"/>
      <c r="F121" s="243"/>
      <c r="G121" s="243"/>
      <c r="H121" s="243"/>
      <c r="I121" s="243"/>
      <c r="J121" s="243"/>
      <c r="K121" s="243"/>
      <c r="L121" s="243"/>
      <c r="M121" s="243"/>
      <c r="N121" s="243"/>
      <c r="O121" s="243"/>
    </row>
    <row r="122" spans="3:15" x14ac:dyDescent="0.2">
      <c r="C122" s="243"/>
      <c r="D122" s="243"/>
      <c r="E122" s="243"/>
      <c r="F122" s="243"/>
      <c r="G122" s="243"/>
      <c r="H122" s="243"/>
      <c r="I122" s="243"/>
      <c r="J122" s="243"/>
      <c r="K122" s="243"/>
      <c r="L122" s="243"/>
      <c r="M122" s="243"/>
      <c r="N122" s="243"/>
      <c r="O122" s="243"/>
    </row>
    <row r="123" spans="3:15" x14ac:dyDescent="0.2">
      <c r="C123" s="243"/>
      <c r="D123" s="243"/>
      <c r="E123" s="243"/>
      <c r="F123" s="243"/>
      <c r="G123" s="243"/>
      <c r="H123" s="243"/>
      <c r="I123" s="243"/>
      <c r="J123" s="243"/>
      <c r="K123" s="243"/>
      <c r="L123" s="243"/>
      <c r="M123" s="243"/>
      <c r="N123" s="243"/>
      <c r="O123" s="243"/>
    </row>
    <row r="124" spans="3:15" x14ac:dyDescent="0.2">
      <c r="C124" s="243"/>
      <c r="D124" s="243"/>
      <c r="E124" s="243"/>
      <c r="F124" s="243"/>
      <c r="G124" s="243"/>
      <c r="H124" s="243"/>
      <c r="I124" s="243"/>
      <c r="J124" s="243"/>
      <c r="K124" s="243"/>
      <c r="L124" s="243"/>
      <c r="M124" s="243"/>
      <c r="N124" s="243"/>
      <c r="O124" s="243"/>
    </row>
    <row r="125" spans="3:15" x14ac:dyDescent="0.2">
      <c r="C125" s="243"/>
      <c r="D125" s="243"/>
      <c r="E125" s="243"/>
      <c r="F125" s="243"/>
      <c r="G125" s="243"/>
      <c r="H125" s="243"/>
      <c r="I125" s="243"/>
      <c r="J125" s="243"/>
      <c r="K125" s="243"/>
      <c r="L125" s="243"/>
      <c r="M125" s="243"/>
      <c r="N125" s="243"/>
      <c r="O125" s="243"/>
    </row>
    <row r="126" spans="3:15" x14ac:dyDescent="0.2">
      <c r="C126" s="243"/>
      <c r="D126" s="243"/>
      <c r="E126" s="243"/>
      <c r="F126" s="243"/>
      <c r="G126" s="243"/>
      <c r="H126" s="243"/>
      <c r="I126" s="243"/>
      <c r="J126" s="243"/>
      <c r="K126" s="243"/>
      <c r="L126" s="243"/>
      <c r="M126" s="243"/>
      <c r="N126" s="243"/>
      <c r="O126" s="243"/>
    </row>
    <row r="127" spans="3:15" x14ac:dyDescent="0.2">
      <c r="C127" s="243"/>
      <c r="D127" s="243"/>
      <c r="E127" s="243"/>
      <c r="F127" s="243"/>
      <c r="G127" s="243"/>
      <c r="H127" s="243"/>
      <c r="I127" s="243"/>
      <c r="J127" s="243"/>
      <c r="K127" s="243"/>
      <c r="L127" s="243"/>
      <c r="M127" s="243"/>
      <c r="N127" s="243"/>
      <c r="O127" s="243"/>
    </row>
    <row r="128" spans="3:15" x14ac:dyDescent="0.2">
      <c r="C128" s="243"/>
      <c r="D128" s="243"/>
      <c r="E128" s="243"/>
      <c r="F128" s="243"/>
      <c r="G128" s="243"/>
      <c r="H128" s="243"/>
      <c r="I128" s="243"/>
      <c r="J128" s="243"/>
      <c r="K128" s="243"/>
      <c r="L128" s="243"/>
      <c r="M128" s="243"/>
      <c r="N128" s="243"/>
      <c r="O128" s="243"/>
    </row>
    <row r="129" spans="3:15" x14ac:dyDescent="0.2">
      <c r="C129" s="243"/>
      <c r="D129" s="243"/>
      <c r="E129" s="243"/>
      <c r="F129" s="243"/>
      <c r="G129" s="243"/>
      <c r="H129" s="243"/>
      <c r="I129" s="243"/>
      <c r="J129" s="243"/>
      <c r="K129" s="243"/>
      <c r="L129" s="243"/>
      <c r="M129" s="243"/>
      <c r="N129" s="243"/>
      <c r="O129" s="243"/>
    </row>
    <row r="130" spans="3:15" x14ac:dyDescent="0.2">
      <c r="C130" s="243"/>
      <c r="D130" s="243"/>
      <c r="E130" s="243"/>
      <c r="F130" s="243"/>
      <c r="G130" s="243"/>
      <c r="H130" s="243"/>
      <c r="I130" s="243"/>
      <c r="J130" s="243"/>
      <c r="K130" s="243"/>
      <c r="L130" s="243"/>
      <c r="M130" s="243"/>
      <c r="N130" s="243"/>
      <c r="O130" s="243"/>
    </row>
    <row r="131" spans="3:15" x14ac:dyDescent="0.2">
      <c r="C131" s="243"/>
      <c r="D131" s="243"/>
      <c r="E131" s="243"/>
      <c r="F131" s="243"/>
      <c r="G131" s="243"/>
      <c r="H131" s="243"/>
      <c r="I131" s="243"/>
      <c r="J131" s="243"/>
      <c r="K131" s="243"/>
      <c r="L131" s="243"/>
      <c r="M131" s="243"/>
      <c r="N131" s="243"/>
      <c r="O131" s="243"/>
    </row>
    <row r="132" spans="3:15" x14ac:dyDescent="0.2">
      <c r="C132" s="243"/>
      <c r="D132" s="243"/>
      <c r="E132" s="243"/>
      <c r="F132" s="243"/>
      <c r="G132" s="243"/>
      <c r="H132" s="243"/>
      <c r="I132" s="243"/>
      <c r="J132" s="243"/>
      <c r="K132" s="243"/>
      <c r="L132" s="243"/>
      <c r="M132" s="243"/>
      <c r="N132" s="243"/>
      <c r="O132" s="243"/>
    </row>
    <row r="133" spans="3:15" x14ac:dyDescent="0.2">
      <c r="C133" s="243"/>
      <c r="D133" s="243"/>
      <c r="E133" s="243"/>
      <c r="F133" s="243"/>
      <c r="G133" s="243"/>
      <c r="H133" s="243"/>
      <c r="I133" s="243"/>
      <c r="J133" s="243"/>
      <c r="K133" s="243"/>
      <c r="L133" s="243"/>
      <c r="M133" s="243"/>
      <c r="N133" s="243"/>
      <c r="O133" s="243"/>
    </row>
    <row r="134" spans="3:15" x14ac:dyDescent="0.2">
      <c r="C134" s="243"/>
      <c r="D134" s="243"/>
      <c r="E134" s="243"/>
      <c r="F134" s="243"/>
      <c r="G134" s="243"/>
      <c r="H134" s="243"/>
      <c r="I134" s="243"/>
      <c r="J134" s="243"/>
      <c r="K134" s="243"/>
      <c r="L134" s="243"/>
      <c r="M134" s="243"/>
      <c r="N134" s="243"/>
      <c r="O134" s="243"/>
    </row>
    <row r="135" spans="3:15" x14ac:dyDescent="0.2">
      <c r="C135" s="243"/>
      <c r="D135" s="243"/>
      <c r="E135" s="243"/>
      <c r="F135" s="243"/>
      <c r="G135" s="243"/>
      <c r="H135" s="243"/>
      <c r="I135" s="243"/>
      <c r="J135" s="243"/>
      <c r="K135" s="243"/>
      <c r="L135" s="243"/>
      <c r="M135" s="243"/>
      <c r="N135" s="243"/>
      <c r="O135" s="243"/>
    </row>
    <row r="136" spans="3:15" x14ac:dyDescent="0.2">
      <c r="C136" s="243"/>
      <c r="D136" s="243"/>
      <c r="E136" s="243"/>
      <c r="F136" s="243"/>
      <c r="G136" s="243"/>
      <c r="H136" s="243"/>
      <c r="I136" s="243"/>
      <c r="J136" s="243"/>
      <c r="K136" s="243"/>
      <c r="L136" s="243"/>
      <c r="M136" s="243"/>
      <c r="N136" s="243"/>
      <c r="O136" s="243"/>
    </row>
    <row r="137" spans="3:15" x14ac:dyDescent="0.2">
      <c r="C137" s="243"/>
      <c r="D137" s="243"/>
      <c r="E137" s="243"/>
      <c r="F137" s="243"/>
      <c r="G137" s="243"/>
      <c r="H137" s="243"/>
      <c r="I137" s="243"/>
      <c r="J137" s="243"/>
      <c r="K137" s="243"/>
      <c r="L137" s="243"/>
      <c r="M137" s="243"/>
      <c r="N137" s="243"/>
      <c r="O137" s="243"/>
    </row>
    <row r="138" spans="3:15" x14ac:dyDescent="0.2">
      <c r="C138" s="243"/>
      <c r="D138" s="243"/>
      <c r="E138" s="243"/>
      <c r="F138" s="243"/>
      <c r="G138" s="243"/>
      <c r="H138" s="243"/>
      <c r="I138" s="243"/>
      <c r="J138" s="243"/>
      <c r="K138" s="243"/>
      <c r="L138" s="243"/>
      <c r="M138" s="243"/>
      <c r="N138" s="243"/>
      <c r="O138" s="243"/>
    </row>
    <row r="139" spans="3:15" x14ac:dyDescent="0.2"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</row>
    <row r="140" spans="3:15" x14ac:dyDescent="0.2">
      <c r="C140" s="243"/>
      <c r="D140" s="243"/>
      <c r="E140" s="243"/>
      <c r="F140" s="243"/>
      <c r="G140" s="243"/>
      <c r="H140" s="243"/>
      <c r="I140" s="243"/>
      <c r="J140" s="243"/>
      <c r="K140" s="243"/>
      <c r="L140" s="243"/>
      <c r="M140" s="243"/>
      <c r="N140" s="243"/>
      <c r="O140" s="243"/>
    </row>
    <row r="141" spans="3:15" x14ac:dyDescent="0.2">
      <c r="C141" s="243"/>
      <c r="D141" s="243"/>
      <c r="E141" s="243"/>
      <c r="F141" s="243"/>
      <c r="G141" s="243"/>
      <c r="H141" s="243"/>
      <c r="I141" s="243"/>
      <c r="J141" s="243"/>
      <c r="K141" s="243"/>
      <c r="L141" s="243"/>
      <c r="M141" s="243"/>
      <c r="N141" s="243"/>
      <c r="O141" s="243"/>
    </row>
    <row r="142" spans="3:15" x14ac:dyDescent="0.2">
      <c r="C142" s="243"/>
      <c r="D142" s="243"/>
      <c r="E142" s="243"/>
      <c r="F142" s="243"/>
      <c r="G142" s="243"/>
      <c r="H142" s="243"/>
      <c r="I142" s="243"/>
      <c r="J142" s="243"/>
      <c r="K142" s="243"/>
      <c r="L142" s="243"/>
      <c r="M142" s="243"/>
      <c r="N142" s="243"/>
      <c r="O142" s="243"/>
    </row>
    <row r="143" spans="3:15" x14ac:dyDescent="0.2">
      <c r="C143" s="243"/>
      <c r="D143" s="243"/>
      <c r="E143" s="243"/>
      <c r="F143" s="243"/>
      <c r="G143" s="243"/>
      <c r="H143" s="243"/>
      <c r="I143" s="243"/>
      <c r="J143" s="243"/>
      <c r="K143" s="243"/>
      <c r="L143" s="243"/>
      <c r="M143" s="243"/>
      <c r="N143" s="243"/>
      <c r="O143" s="243"/>
    </row>
    <row r="144" spans="3:15" x14ac:dyDescent="0.2">
      <c r="C144" s="243"/>
      <c r="D144" s="243"/>
      <c r="E144" s="243"/>
      <c r="F144" s="243"/>
      <c r="G144" s="243"/>
      <c r="H144" s="243"/>
      <c r="I144" s="243"/>
      <c r="J144" s="243"/>
      <c r="K144" s="243"/>
      <c r="L144" s="243"/>
      <c r="M144" s="243"/>
      <c r="N144" s="243"/>
      <c r="O144" s="243"/>
    </row>
    <row r="145" spans="3:15" x14ac:dyDescent="0.2">
      <c r="C145" s="243"/>
      <c r="D145" s="243"/>
      <c r="E145" s="243"/>
      <c r="F145" s="243"/>
      <c r="G145" s="243"/>
      <c r="H145" s="243"/>
      <c r="I145" s="243"/>
      <c r="J145" s="243"/>
      <c r="K145" s="243"/>
      <c r="L145" s="243"/>
      <c r="M145" s="243"/>
      <c r="N145" s="243"/>
      <c r="O145" s="243"/>
    </row>
    <row r="146" spans="3:15" x14ac:dyDescent="0.2">
      <c r="C146" s="243"/>
      <c r="D146" s="243"/>
      <c r="E146" s="243"/>
      <c r="F146" s="243"/>
      <c r="G146" s="243"/>
      <c r="H146" s="243"/>
      <c r="I146" s="243"/>
      <c r="J146" s="243"/>
      <c r="K146" s="243"/>
      <c r="L146" s="243"/>
      <c r="M146" s="243"/>
      <c r="N146" s="243"/>
      <c r="O146" s="243"/>
    </row>
    <row r="147" spans="3:15" x14ac:dyDescent="0.2">
      <c r="C147" s="243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</row>
    <row r="148" spans="3:15" x14ac:dyDescent="0.2">
      <c r="C148" s="243"/>
      <c r="D148" s="243"/>
      <c r="E148" s="243"/>
      <c r="F148" s="243"/>
      <c r="G148" s="243"/>
      <c r="H148" s="243"/>
      <c r="I148" s="243"/>
      <c r="J148" s="243"/>
      <c r="K148" s="243"/>
      <c r="L148" s="243"/>
      <c r="M148" s="243"/>
      <c r="N148" s="243"/>
      <c r="O148" s="243"/>
    </row>
    <row r="149" spans="3:15" x14ac:dyDescent="0.2">
      <c r="C149" s="243"/>
      <c r="D149" s="243"/>
      <c r="E149" s="243"/>
      <c r="F149" s="243"/>
      <c r="G149" s="243"/>
      <c r="H149" s="243"/>
      <c r="I149" s="243"/>
      <c r="J149" s="243"/>
      <c r="K149" s="243"/>
      <c r="L149" s="243"/>
      <c r="M149" s="243"/>
      <c r="N149" s="243"/>
      <c r="O149" s="243"/>
    </row>
    <row r="150" spans="3:15" x14ac:dyDescent="0.2"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  <c r="M150" s="243"/>
      <c r="N150" s="243"/>
      <c r="O150" s="243"/>
    </row>
    <row r="151" spans="3:15" x14ac:dyDescent="0.2">
      <c r="C151" s="243"/>
      <c r="D151" s="243"/>
      <c r="E151" s="243"/>
      <c r="F151" s="243"/>
      <c r="G151" s="243"/>
      <c r="H151" s="243"/>
      <c r="I151" s="243"/>
      <c r="J151" s="243"/>
      <c r="K151" s="243"/>
      <c r="L151" s="243"/>
      <c r="M151" s="243"/>
      <c r="N151" s="243"/>
      <c r="O151" s="243"/>
    </row>
    <row r="152" spans="3:15" x14ac:dyDescent="0.2">
      <c r="C152" s="243"/>
      <c r="D152" s="243"/>
      <c r="E152" s="243"/>
      <c r="F152" s="243"/>
      <c r="G152" s="243"/>
      <c r="H152" s="243"/>
      <c r="I152" s="243"/>
      <c r="J152" s="243"/>
      <c r="K152" s="243"/>
      <c r="L152" s="243"/>
      <c r="M152" s="243"/>
      <c r="N152" s="243"/>
      <c r="O152" s="243"/>
    </row>
    <row r="153" spans="3:15" x14ac:dyDescent="0.2">
      <c r="C153" s="243"/>
      <c r="D153" s="243"/>
      <c r="E153" s="243"/>
      <c r="F153" s="243"/>
      <c r="G153" s="243"/>
      <c r="H153" s="243"/>
      <c r="I153" s="243"/>
      <c r="J153" s="243"/>
      <c r="K153" s="243"/>
      <c r="L153" s="243"/>
      <c r="M153" s="243"/>
      <c r="N153" s="243"/>
      <c r="O153" s="243"/>
    </row>
    <row r="154" spans="3:15" x14ac:dyDescent="0.2">
      <c r="C154" s="243"/>
      <c r="D154" s="243"/>
      <c r="E154" s="243"/>
      <c r="F154" s="243"/>
      <c r="G154" s="243"/>
      <c r="H154" s="243"/>
      <c r="I154" s="243"/>
      <c r="J154" s="243"/>
      <c r="K154" s="243"/>
      <c r="L154" s="243"/>
      <c r="M154" s="243"/>
      <c r="N154" s="243"/>
      <c r="O154" s="243"/>
    </row>
    <row r="155" spans="3:15" x14ac:dyDescent="0.2">
      <c r="C155" s="243"/>
      <c r="D155" s="243"/>
      <c r="E155" s="243"/>
      <c r="F155" s="243"/>
      <c r="G155" s="243"/>
      <c r="H155" s="243"/>
      <c r="I155" s="243"/>
      <c r="J155" s="243"/>
      <c r="K155" s="243"/>
      <c r="L155" s="243"/>
      <c r="M155" s="243"/>
      <c r="N155" s="243"/>
      <c r="O155" s="243"/>
    </row>
    <row r="156" spans="3:15" x14ac:dyDescent="0.2">
      <c r="C156" s="243"/>
      <c r="D156" s="243"/>
      <c r="E156" s="243"/>
      <c r="F156" s="243"/>
      <c r="G156" s="243"/>
      <c r="H156" s="243"/>
      <c r="I156" s="243"/>
      <c r="J156" s="243"/>
      <c r="K156" s="243"/>
      <c r="L156" s="243"/>
      <c r="M156" s="243"/>
      <c r="N156" s="243"/>
      <c r="O156" s="243"/>
    </row>
    <row r="157" spans="3:15" x14ac:dyDescent="0.2">
      <c r="C157" s="243"/>
      <c r="D157" s="243"/>
      <c r="E157" s="243"/>
      <c r="F157" s="243"/>
      <c r="G157" s="243"/>
      <c r="H157" s="243"/>
      <c r="I157" s="243"/>
      <c r="J157" s="243"/>
      <c r="K157" s="243"/>
      <c r="L157" s="243"/>
      <c r="M157" s="243"/>
      <c r="N157" s="243"/>
      <c r="O157" s="243"/>
    </row>
    <row r="158" spans="3:15" x14ac:dyDescent="0.2">
      <c r="C158" s="243"/>
      <c r="D158" s="243"/>
      <c r="E158" s="243"/>
      <c r="F158" s="243"/>
      <c r="G158" s="243"/>
      <c r="H158" s="243"/>
      <c r="I158" s="243"/>
      <c r="J158" s="243"/>
      <c r="K158" s="243"/>
      <c r="L158" s="243"/>
      <c r="M158" s="243"/>
      <c r="N158" s="243"/>
      <c r="O158" s="243"/>
    </row>
  </sheetData>
  <pageMargins left="0.78740157499999996" right="0.78740157499999996" top="0.984251969" bottom="0.984251969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tabColor theme="9" tint="0.79998168889431442"/>
    <outlinePr applyStyles="1" summaryBelow="0"/>
  </sheetPr>
  <dimension ref="A1:AC165"/>
  <sheetViews>
    <sheetView showGridLines="0" zoomScale="60" zoomScaleNormal="6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C12" sqref="C12"/>
    </sheetView>
  </sheetViews>
  <sheetFormatPr defaultColWidth="0" defaultRowHeight="24" zeroHeight="1" x14ac:dyDescent="0.2"/>
  <cols>
    <col min="1" max="1" width="6.85546875" style="24" customWidth="1"/>
    <col min="2" max="2" width="67.5703125" style="182" bestFit="1" customWidth="1"/>
    <col min="3" max="3" width="34.7109375" style="24" customWidth="1"/>
    <col min="4" max="4" width="38.85546875" style="24" bestFit="1" customWidth="1"/>
    <col min="5" max="6" width="31.5703125" style="24" customWidth="1"/>
    <col min="7" max="7" width="61" style="24" bestFit="1" customWidth="1"/>
    <col min="8" max="8" width="24.42578125" style="24" bestFit="1" customWidth="1"/>
    <col min="9" max="9" width="20.85546875" style="194" bestFit="1" customWidth="1"/>
    <col min="10" max="10" width="5.42578125" style="24" customWidth="1"/>
    <col min="11" max="11" width="41.5703125" style="22" customWidth="1"/>
    <col min="12" max="29" width="0" style="24" hidden="1"/>
    <col min="30" max="16383" width="11.42578125" style="24" hidden="1"/>
    <col min="16384" max="16384" width="11.42578125" style="24" hidden="1" customWidth="1"/>
  </cols>
  <sheetData>
    <row r="1" spans="1:25" s="7" customFormat="1" ht="14.25" customHeight="1" thickBot="1" x14ac:dyDescent="0.25">
      <c r="A1" s="2"/>
      <c r="B1" s="3"/>
      <c r="C1" s="4"/>
      <c r="D1" s="4"/>
      <c r="E1" s="4"/>
      <c r="F1" s="4"/>
      <c r="G1" s="4"/>
      <c r="H1" s="4"/>
      <c r="I1" s="5"/>
      <c r="J1" s="6"/>
      <c r="K1" s="6"/>
    </row>
    <row r="2" spans="1:25" s="7" customFormat="1" ht="45.75" customHeight="1" thickBot="1" x14ac:dyDescent="0.25">
      <c r="A2" s="239"/>
      <c r="B2" s="240" t="s">
        <v>116</v>
      </c>
      <c r="C2" s="286" t="s">
        <v>67</v>
      </c>
      <c r="D2" s="287"/>
      <c r="E2" s="287"/>
      <c r="F2" s="287"/>
      <c r="G2" s="287"/>
      <c r="H2" s="287"/>
      <c r="I2" s="287"/>
      <c r="J2" s="288"/>
      <c r="K2" s="6"/>
    </row>
    <row r="3" spans="1:25" s="7" customFormat="1" ht="15.75" customHeight="1" thickBot="1" x14ac:dyDescent="0.25">
      <c r="A3" s="8"/>
      <c r="B3" s="9"/>
      <c r="C3" s="10"/>
      <c r="D3" s="10"/>
      <c r="E3" s="10"/>
      <c r="F3" s="10"/>
      <c r="G3" s="10"/>
      <c r="H3" s="11"/>
      <c r="I3" s="12"/>
      <c r="J3" s="13"/>
      <c r="K3" s="6"/>
    </row>
    <row r="4" spans="1:25" s="23" customFormat="1" ht="28.5" thickBot="1" x14ac:dyDescent="0.25">
      <c r="A4" s="220"/>
      <c r="B4" s="221" t="s">
        <v>148</v>
      </c>
      <c r="C4" s="14" t="s">
        <v>65</v>
      </c>
      <c r="D4" s="15" t="s">
        <v>69</v>
      </c>
      <c r="E4" s="16" t="s">
        <v>61</v>
      </c>
      <c r="F4" s="17" t="s">
        <v>110</v>
      </c>
      <c r="G4" s="18"/>
      <c r="H4" s="19"/>
      <c r="I4" s="20"/>
      <c r="J4" s="21"/>
      <c r="K4" s="22"/>
      <c r="Q4" s="24"/>
      <c r="R4" s="24"/>
      <c r="S4" s="24"/>
      <c r="T4" s="24"/>
      <c r="U4" s="24"/>
      <c r="V4" s="24"/>
      <c r="W4" s="24"/>
      <c r="X4" s="24"/>
      <c r="Y4" s="24"/>
    </row>
    <row r="5" spans="1:25" ht="21.95" customHeight="1" x14ac:dyDescent="0.2">
      <c r="A5" s="25"/>
      <c r="B5" s="26" t="s">
        <v>31</v>
      </c>
      <c r="C5" s="27"/>
      <c r="D5" s="28">
        <v>8000</v>
      </c>
      <c r="E5" s="29">
        <f>IF(AND(C5="",D5=""),"",SUM(C5:D5))</f>
        <v>8000</v>
      </c>
      <c r="F5" s="30">
        <f>IFERROR(E5/E$11,"-")</f>
        <v>0.70966025015523815</v>
      </c>
      <c r="G5" s="31"/>
      <c r="H5" s="21"/>
      <c r="I5" s="20"/>
      <c r="J5" s="21"/>
    </row>
    <row r="6" spans="1:25" ht="21.95" customHeight="1" x14ac:dyDescent="0.2">
      <c r="A6" s="32"/>
      <c r="B6" s="33" t="s">
        <v>107</v>
      </c>
      <c r="C6" s="34"/>
      <c r="D6" s="35"/>
      <c r="E6" s="36" t="str">
        <f t="shared" ref="E6:E10" si="0">IF(AND(C6="",D6=""),"",SUM(C6:D6))</f>
        <v/>
      </c>
      <c r="F6" s="37" t="str">
        <f t="shared" ref="F6:F10" si="1">IFERROR(E6/E$11,"-")</f>
        <v>-</v>
      </c>
      <c r="G6" s="31"/>
      <c r="H6" s="21"/>
      <c r="I6" s="20"/>
      <c r="J6" s="21"/>
    </row>
    <row r="7" spans="1:25" ht="21.95" customHeight="1" x14ac:dyDescent="0.2">
      <c r="A7" s="38"/>
      <c r="B7" s="39" t="s">
        <v>1</v>
      </c>
      <c r="C7" s="40"/>
      <c r="D7" s="41"/>
      <c r="E7" s="29" t="str">
        <f t="shared" si="0"/>
        <v/>
      </c>
      <c r="F7" s="30" t="str">
        <f t="shared" si="1"/>
        <v>-</v>
      </c>
      <c r="G7" s="31"/>
      <c r="H7" s="21"/>
      <c r="I7" s="20"/>
      <c r="J7" s="21"/>
    </row>
    <row r="8" spans="1:25" ht="21.95" customHeight="1" x14ac:dyDescent="0.2">
      <c r="A8" s="32"/>
      <c r="B8" s="33" t="s">
        <v>147</v>
      </c>
      <c r="C8" s="34">
        <v>1680</v>
      </c>
      <c r="D8" s="35">
        <v>30</v>
      </c>
      <c r="E8" s="36">
        <f t="shared" si="0"/>
        <v>1710</v>
      </c>
      <c r="F8" s="37">
        <f t="shared" si="1"/>
        <v>0.15168987847068216</v>
      </c>
      <c r="G8" s="31"/>
      <c r="H8" s="21"/>
      <c r="I8" s="20"/>
      <c r="J8" s="21"/>
    </row>
    <row r="9" spans="1:25" ht="21.95" customHeight="1" x14ac:dyDescent="0.2">
      <c r="A9" s="38"/>
      <c r="B9" s="39" t="s">
        <v>108</v>
      </c>
      <c r="C9" s="40"/>
      <c r="D9" s="41"/>
      <c r="E9" s="29" t="str">
        <f t="shared" si="0"/>
        <v/>
      </c>
      <c r="F9" s="30" t="str">
        <f t="shared" si="1"/>
        <v>-</v>
      </c>
      <c r="G9" s="42"/>
      <c r="H9" s="21"/>
      <c r="I9" s="20"/>
      <c r="J9" s="21"/>
    </row>
    <row r="10" spans="1:25" ht="72.75" thickBot="1" x14ac:dyDescent="0.25">
      <c r="A10" s="43"/>
      <c r="B10" s="44" t="s">
        <v>109</v>
      </c>
      <c r="C10" s="45">
        <v>1563</v>
      </c>
      <c r="D10" s="46"/>
      <c r="E10" s="47">
        <f t="shared" si="0"/>
        <v>1563</v>
      </c>
      <c r="F10" s="48">
        <f t="shared" si="1"/>
        <v>0.13864987137407966</v>
      </c>
      <c r="G10" s="31"/>
      <c r="H10" s="21"/>
      <c r="I10" s="20"/>
      <c r="J10" s="21"/>
    </row>
    <row r="11" spans="1:25" s="60" customFormat="1" ht="28.5" thickBot="1" x14ac:dyDescent="0.55000000000000004">
      <c r="A11" s="49"/>
      <c r="B11" s="50" t="s">
        <v>66</v>
      </c>
      <c r="C11" s="51">
        <f>SUM(C5:C10)</f>
        <v>3243</v>
      </c>
      <c r="D11" s="52">
        <f>SUM(D5:D10)</f>
        <v>8030</v>
      </c>
      <c r="E11" s="53">
        <f>SUM(C11:D11)</f>
        <v>11273</v>
      </c>
      <c r="F11" s="54">
        <v>1</v>
      </c>
      <c r="G11" s="55"/>
      <c r="H11" s="56"/>
      <c r="I11" s="57"/>
      <c r="J11" s="58"/>
      <c r="K11" s="59"/>
    </row>
    <row r="12" spans="1:25" ht="33.75" customHeight="1" thickBot="1" x14ac:dyDescent="0.25">
      <c r="A12" s="61"/>
      <c r="B12" s="62"/>
      <c r="C12" s="63"/>
      <c r="D12" s="63"/>
      <c r="E12" s="63"/>
      <c r="F12" s="63"/>
      <c r="G12" s="63"/>
      <c r="H12" s="63"/>
      <c r="I12" s="20"/>
      <c r="J12" s="21"/>
    </row>
    <row r="13" spans="1:25" s="68" customFormat="1" ht="28.5" thickBot="1" x14ac:dyDescent="0.55000000000000004">
      <c r="A13" s="222"/>
      <c r="B13" s="223" t="s">
        <v>112</v>
      </c>
      <c r="C13" s="64" t="s">
        <v>65</v>
      </c>
      <c r="D13" s="64" t="s">
        <v>68</v>
      </c>
      <c r="E13" s="64" t="s">
        <v>113</v>
      </c>
      <c r="F13" s="64" t="s">
        <v>114</v>
      </c>
      <c r="G13" s="64" t="s">
        <v>111</v>
      </c>
      <c r="H13" s="64" t="s">
        <v>61</v>
      </c>
      <c r="I13" s="65" t="s">
        <v>110</v>
      </c>
      <c r="J13" s="66"/>
      <c r="K13" s="67"/>
    </row>
    <row r="14" spans="1:25" ht="21.95" customHeight="1" x14ac:dyDescent="0.2">
      <c r="A14" s="38"/>
      <c r="B14" s="39" t="s">
        <v>83</v>
      </c>
      <c r="C14" s="40"/>
      <c r="D14" s="40">
        <v>2230</v>
      </c>
      <c r="E14" s="40"/>
      <c r="F14" s="40"/>
      <c r="G14" s="40"/>
      <c r="H14" s="69">
        <f>SUM(C14:G14)</f>
        <v>2230</v>
      </c>
      <c r="I14" s="70">
        <f t="shared" ref="I14:I23" si="2">H14/H$24</f>
        <v>0.47649572649572647</v>
      </c>
      <c r="J14" s="21"/>
    </row>
    <row r="15" spans="1:25" ht="21.95" customHeight="1" x14ac:dyDescent="0.2">
      <c r="A15" s="71"/>
      <c r="B15" s="72" t="s">
        <v>132</v>
      </c>
      <c r="C15" s="73"/>
      <c r="D15" s="73">
        <v>1200</v>
      </c>
      <c r="E15" s="73"/>
      <c r="F15" s="73"/>
      <c r="G15" s="73"/>
      <c r="H15" s="74"/>
      <c r="I15" s="75"/>
      <c r="J15" s="21"/>
    </row>
    <row r="16" spans="1:25" ht="21.95" customHeight="1" x14ac:dyDescent="0.2">
      <c r="A16" s="38"/>
      <c r="B16" s="39" t="s">
        <v>135</v>
      </c>
      <c r="C16" s="40"/>
      <c r="D16" s="40"/>
      <c r="E16" s="40"/>
      <c r="F16" s="40"/>
      <c r="G16" s="40"/>
      <c r="H16" s="69"/>
      <c r="I16" s="70"/>
      <c r="J16" s="21"/>
    </row>
    <row r="17" spans="1:25" ht="21.95" customHeight="1" x14ac:dyDescent="0.2">
      <c r="A17" s="71"/>
      <c r="B17" s="72" t="s">
        <v>53</v>
      </c>
      <c r="C17" s="73"/>
      <c r="D17" s="73"/>
      <c r="E17" s="73"/>
      <c r="F17" s="73"/>
      <c r="G17" s="73"/>
      <c r="H17" s="74">
        <f t="shared" ref="H17:H23" si="3">SUM(C17:G17)</f>
        <v>0</v>
      </c>
      <c r="I17" s="75">
        <f t="shared" si="2"/>
        <v>0</v>
      </c>
      <c r="J17" s="21"/>
    </row>
    <row r="18" spans="1:25" ht="21.95" customHeight="1" x14ac:dyDescent="0.2">
      <c r="A18" s="38"/>
      <c r="B18" s="39" t="s">
        <v>82</v>
      </c>
      <c r="C18" s="40"/>
      <c r="D18" s="40"/>
      <c r="E18" s="40"/>
      <c r="F18" s="40"/>
      <c r="G18" s="40"/>
      <c r="H18" s="69">
        <f t="shared" si="3"/>
        <v>0</v>
      </c>
      <c r="I18" s="70">
        <f t="shared" si="2"/>
        <v>0</v>
      </c>
      <c r="J18" s="21"/>
    </row>
    <row r="19" spans="1:25" ht="21.95" customHeight="1" x14ac:dyDescent="0.2">
      <c r="A19" s="71"/>
      <c r="B19" s="72" t="s">
        <v>133</v>
      </c>
      <c r="C19" s="73"/>
      <c r="D19" s="73">
        <v>1000</v>
      </c>
      <c r="E19" s="73"/>
      <c r="F19" s="73"/>
      <c r="G19" s="73"/>
      <c r="H19" s="74">
        <f t="shared" si="3"/>
        <v>1000</v>
      </c>
      <c r="I19" s="75">
        <f>H19/H$24</f>
        <v>0.21367521367521367</v>
      </c>
      <c r="J19" s="21"/>
    </row>
    <row r="20" spans="1:25" ht="21.95" customHeight="1" x14ac:dyDescent="0.2">
      <c r="A20" s="38"/>
      <c r="B20" s="39" t="s">
        <v>54</v>
      </c>
      <c r="C20" s="40"/>
      <c r="D20" s="40"/>
      <c r="E20" s="40"/>
      <c r="F20" s="40"/>
      <c r="G20" s="40"/>
      <c r="H20" s="69">
        <f t="shared" si="3"/>
        <v>0</v>
      </c>
      <c r="I20" s="70">
        <f t="shared" si="2"/>
        <v>0</v>
      </c>
      <c r="J20" s="21"/>
    </row>
    <row r="21" spans="1:25" ht="21.95" customHeight="1" x14ac:dyDescent="0.2">
      <c r="A21" s="71"/>
      <c r="B21" s="72" t="s">
        <v>70</v>
      </c>
      <c r="C21" s="73">
        <v>20</v>
      </c>
      <c r="D21" s="73">
        <v>200</v>
      </c>
      <c r="E21" s="73"/>
      <c r="F21" s="73"/>
      <c r="G21" s="73"/>
      <c r="H21" s="74">
        <f t="shared" si="3"/>
        <v>220</v>
      </c>
      <c r="I21" s="75">
        <f t="shared" si="2"/>
        <v>4.7008547008547008E-2</v>
      </c>
      <c r="J21" s="21"/>
    </row>
    <row r="22" spans="1:25" ht="21.95" customHeight="1" x14ac:dyDescent="0.2">
      <c r="A22" s="38"/>
      <c r="B22" s="39" t="s">
        <v>134</v>
      </c>
      <c r="C22" s="40"/>
      <c r="D22" s="40">
        <v>30</v>
      </c>
      <c r="E22" s="40"/>
      <c r="F22" s="76"/>
      <c r="G22" s="40"/>
      <c r="H22" s="69">
        <f t="shared" si="3"/>
        <v>30</v>
      </c>
      <c r="I22" s="70">
        <f t="shared" si="2"/>
        <v>6.41025641025641E-3</v>
      </c>
      <c r="J22" s="21"/>
    </row>
    <row r="23" spans="1:25" ht="21.75" customHeight="1" thickBot="1" x14ac:dyDescent="0.25">
      <c r="A23" s="77"/>
      <c r="B23" s="78" t="s">
        <v>84</v>
      </c>
      <c r="C23" s="79"/>
      <c r="D23" s="79"/>
      <c r="E23" s="79"/>
      <c r="F23" s="79"/>
      <c r="G23" s="79"/>
      <c r="H23" s="80">
        <f t="shared" si="3"/>
        <v>0</v>
      </c>
      <c r="I23" s="81">
        <f t="shared" si="2"/>
        <v>0</v>
      </c>
      <c r="J23" s="21"/>
      <c r="L23" s="82"/>
    </row>
    <row r="24" spans="1:25" s="60" customFormat="1" ht="28.5" thickBot="1" x14ac:dyDescent="0.55000000000000004">
      <c r="A24" s="83"/>
      <c r="B24" s="84" t="s">
        <v>61</v>
      </c>
      <c r="C24" s="51">
        <f>SUM(C14:C23)</f>
        <v>20</v>
      </c>
      <c r="D24" s="51">
        <f>SUM(D14:D23)</f>
        <v>4660</v>
      </c>
      <c r="E24" s="51">
        <f>SUM(E14:E23)</f>
        <v>0</v>
      </c>
      <c r="F24" s="51">
        <f>SUM(F14:F23)</f>
        <v>0</v>
      </c>
      <c r="G24" s="51">
        <f>SUM(G14:G23)</f>
        <v>0</v>
      </c>
      <c r="H24" s="85">
        <f>SUM(C24:G24)</f>
        <v>4680</v>
      </c>
      <c r="I24" s="86">
        <f>H24/H$24</f>
        <v>1</v>
      </c>
      <c r="J24" s="58"/>
      <c r="K24" s="59"/>
    </row>
    <row r="25" spans="1:25" s="21" customFormat="1" ht="21.95" customHeight="1" thickBot="1" x14ac:dyDescent="0.25">
      <c r="B25" s="87"/>
      <c r="F25" s="88"/>
      <c r="I25" s="89"/>
      <c r="K25" s="22"/>
    </row>
    <row r="26" spans="1:25" s="68" customFormat="1" ht="28.5" thickBot="1" x14ac:dyDescent="0.55000000000000004">
      <c r="A26" s="224"/>
      <c r="B26" s="225" t="s">
        <v>115</v>
      </c>
      <c r="C26" s="90" t="s">
        <v>65</v>
      </c>
      <c r="D26" s="90" t="s">
        <v>68</v>
      </c>
      <c r="E26" s="90" t="s">
        <v>113</v>
      </c>
      <c r="F26" s="90" t="s">
        <v>114</v>
      </c>
      <c r="G26" s="90" t="s">
        <v>111</v>
      </c>
      <c r="H26" s="90" t="s">
        <v>61</v>
      </c>
      <c r="I26" s="91" t="s">
        <v>110</v>
      </c>
      <c r="J26" s="66"/>
      <c r="K26" s="67"/>
    </row>
    <row r="27" spans="1:25" ht="21.95" customHeight="1" x14ac:dyDescent="0.2">
      <c r="A27" s="92"/>
      <c r="B27" s="93" t="s">
        <v>4</v>
      </c>
      <c r="C27" s="94"/>
      <c r="D27" s="94">
        <v>500</v>
      </c>
      <c r="E27" s="94"/>
      <c r="F27" s="94"/>
      <c r="G27" s="94"/>
      <c r="H27" s="69">
        <f>SUM(C27:G27)</f>
        <v>500</v>
      </c>
      <c r="I27" s="70">
        <f t="shared" ref="I27:I40" si="4">H27/H$40</f>
        <v>0.17271157167530224</v>
      </c>
      <c r="J27" s="21"/>
    </row>
    <row r="28" spans="1:25" ht="21.95" customHeight="1" x14ac:dyDescent="0.2">
      <c r="A28" s="95"/>
      <c r="B28" s="96" t="s">
        <v>5</v>
      </c>
      <c r="C28" s="97"/>
      <c r="D28" s="98">
        <v>250</v>
      </c>
      <c r="E28" s="98"/>
      <c r="F28" s="98"/>
      <c r="G28" s="98"/>
      <c r="H28" s="74">
        <f t="shared" ref="H28:H39" si="5">SUM(C28:G28)</f>
        <v>250</v>
      </c>
      <c r="I28" s="75">
        <f t="shared" si="4"/>
        <v>8.6355785837651119E-2</v>
      </c>
      <c r="J28" s="21"/>
    </row>
    <row r="29" spans="1:25" ht="21.95" customHeight="1" x14ac:dyDescent="0.2">
      <c r="A29" s="99"/>
      <c r="B29" s="39" t="s">
        <v>41</v>
      </c>
      <c r="C29" s="40"/>
      <c r="D29" s="40">
        <v>280</v>
      </c>
      <c r="E29" s="40"/>
      <c r="F29" s="40"/>
      <c r="G29" s="40"/>
      <c r="H29" s="69">
        <f t="shared" si="5"/>
        <v>280</v>
      </c>
      <c r="I29" s="70">
        <f t="shared" si="4"/>
        <v>9.6718480138169263E-2</v>
      </c>
      <c r="J29" s="21"/>
    </row>
    <row r="30" spans="1:25" ht="21.95" customHeight="1" x14ac:dyDescent="0.2">
      <c r="A30" s="95"/>
      <c r="B30" s="96" t="s">
        <v>6</v>
      </c>
      <c r="C30" s="98"/>
      <c r="D30" s="98">
        <v>120</v>
      </c>
      <c r="E30" s="98"/>
      <c r="F30" s="98"/>
      <c r="G30" s="98"/>
      <c r="H30" s="74">
        <f t="shared" si="5"/>
        <v>120</v>
      </c>
      <c r="I30" s="75">
        <f t="shared" si="4"/>
        <v>4.145077720207254E-2</v>
      </c>
      <c r="J30" s="21"/>
    </row>
    <row r="31" spans="1:25" s="23" customFormat="1" ht="21.95" customHeight="1" x14ac:dyDescent="0.2">
      <c r="A31" s="99"/>
      <c r="B31" s="39" t="s">
        <v>37</v>
      </c>
      <c r="C31" s="40"/>
      <c r="D31" s="40">
        <v>30</v>
      </c>
      <c r="E31" s="40"/>
      <c r="F31" s="40"/>
      <c r="G31" s="40"/>
      <c r="H31" s="69">
        <f t="shared" si="5"/>
        <v>30</v>
      </c>
      <c r="I31" s="70">
        <f t="shared" si="4"/>
        <v>1.0362694300518135E-2</v>
      </c>
      <c r="J31" s="21"/>
      <c r="K31" s="22"/>
      <c r="L31" s="24"/>
      <c r="M31" s="24"/>
      <c r="V31" s="24"/>
      <c r="W31" s="24"/>
      <c r="X31" s="24"/>
      <c r="Y31" s="24"/>
    </row>
    <row r="32" spans="1:25" ht="21.95" customHeight="1" x14ac:dyDescent="0.2">
      <c r="A32" s="95"/>
      <c r="B32" s="96" t="s">
        <v>117</v>
      </c>
      <c r="C32" s="98"/>
      <c r="D32" s="98">
        <v>150</v>
      </c>
      <c r="E32" s="98" t="s">
        <v>39</v>
      </c>
      <c r="F32" s="98"/>
      <c r="G32" s="98"/>
      <c r="H32" s="74">
        <f t="shared" si="5"/>
        <v>150</v>
      </c>
      <c r="I32" s="75">
        <f t="shared" si="4"/>
        <v>5.181347150259067E-2</v>
      </c>
      <c r="J32" s="21"/>
    </row>
    <row r="33" spans="1:11" ht="21.95" customHeight="1" x14ac:dyDescent="0.2">
      <c r="A33" s="99"/>
      <c r="B33" s="39" t="s">
        <v>38</v>
      </c>
      <c r="C33" s="40"/>
      <c r="D33" s="40">
        <v>30</v>
      </c>
      <c r="E33" s="40"/>
      <c r="F33" s="40"/>
      <c r="G33" s="40"/>
      <c r="H33" s="69">
        <f t="shared" si="5"/>
        <v>30</v>
      </c>
      <c r="I33" s="70">
        <f t="shared" si="4"/>
        <v>1.0362694300518135E-2</v>
      </c>
      <c r="J33" s="21"/>
    </row>
    <row r="34" spans="1:11" ht="21.95" customHeight="1" x14ac:dyDescent="0.2">
      <c r="A34" s="95"/>
      <c r="B34" s="96" t="s">
        <v>118</v>
      </c>
      <c r="C34" s="98"/>
      <c r="D34" s="98"/>
      <c r="E34" s="98">
        <v>15</v>
      </c>
      <c r="F34" s="98"/>
      <c r="G34" s="98"/>
      <c r="H34" s="74">
        <f t="shared" si="5"/>
        <v>15</v>
      </c>
      <c r="I34" s="75">
        <f t="shared" si="4"/>
        <v>5.1813471502590676E-3</v>
      </c>
      <c r="J34" s="21"/>
    </row>
    <row r="35" spans="1:11" ht="21.95" customHeight="1" x14ac:dyDescent="0.2">
      <c r="A35" s="99"/>
      <c r="B35" s="39" t="s">
        <v>42</v>
      </c>
      <c r="C35" s="40">
        <v>300</v>
      </c>
      <c r="D35" s="40"/>
      <c r="E35" s="40">
        <v>600</v>
      </c>
      <c r="F35" s="40"/>
      <c r="G35" s="40"/>
      <c r="H35" s="69">
        <f t="shared" si="5"/>
        <v>900</v>
      </c>
      <c r="I35" s="70">
        <f t="shared" si="4"/>
        <v>0.31088082901554404</v>
      </c>
      <c r="J35" s="21"/>
    </row>
    <row r="36" spans="1:11" ht="21.95" customHeight="1" x14ac:dyDescent="0.2">
      <c r="A36" s="95"/>
      <c r="B36" s="96" t="s">
        <v>40</v>
      </c>
      <c r="C36" s="98">
        <v>320</v>
      </c>
      <c r="D36" s="98"/>
      <c r="E36" s="98"/>
      <c r="F36" s="98"/>
      <c r="G36" s="98"/>
      <c r="H36" s="74">
        <f t="shared" si="5"/>
        <v>320</v>
      </c>
      <c r="I36" s="75">
        <f t="shared" si="4"/>
        <v>0.11053540587219343</v>
      </c>
      <c r="J36" s="21"/>
    </row>
    <row r="37" spans="1:11" ht="21.95" customHeight="1" x14ac:dyDescent="0.2">
      <c r="A37" s="99"/>
      <c r="B37" s="39" t="s">
        <v>7</v>
      </c>
      <c r="C37" s="40"/>
      <c r="D37" s="40"/>
      <c r="E37" s="40"/>
      <c r="F37" s="40"/>
      <c r="G37" s="40"/>
      <c r="H37" s="69">
        <f t="shared" si="5"/>
        <v>0</v>
      </c>
      <c r="I37" s="70">
        <f t="shared" si="4"/>
        <v>0</v>
      </c>
      <c r="J37" s="21"/>
    </row>
    <row r="38" spans="1:11" ht="21.95" customHeight="1" x14ac:dyDescent="0.2">
      <c r="A38" s="95"/>
      <c r="B38" s="96" t="s">
        <v>119</v>
      </c>
      <c r="C38" s="98"/>
      <c r="D38" s="98">
        <v>20</v>
      </c>
      <c r="E38" s="98"/>
      <c r="F38" s="98"/>
      <c r="G38" s="98"/>
      <c r="H38" s="74">
        <f t="shared" si="5"/>
        <v>20</v>
      </c>
      <c r="I38" s="75">
        <f t="shared" si="4"/>
        <v>6.9084628670120895E-3</v>
      </c>
      <c r="J38" s="21"/>
    </row>
    <row r="39" spans="1:11" ht="48.75" thickBot="1" x14ac:dyDescent="0.25">
      <c r="A39" s="99"/>
      <c r="B39" s="39" t="s">
        <v>120</v>
      </c>
      <c r="C39" s="40"/>
      <c r="D39" s="40"/>
      <c r="E39" s="40"/>
      <c r="F39" s="40">
        <v>180</v>
      </c>
      <c r="G39" s="40">
        <v>100</v>
      </c>
      <c r="H39" s="69">
        <f t="shared" si="5"/>
        <v>280</v>
      </c>
      <c r="I39" s="70">
        <f t="shared" si="4"/>
        <v>9.6718480138169263E-2</v>
      </c>
      <c r="J39" s="21"/>
    </row>
    <row r="40" spans="1:11" s="103" customFormat="1" ht="28.5" thickBot="1" x14ac:dyDescent="0.55000000000000004">
      <c r="A40" s="83"/>
      <c r="B40" s="84" t="s">
        <v>61</v>
      </c>
      <c r="C40" s="51">
        <f>SUM(C27:C39)</f>
        <v>620</v>
      </c>
      <c r="D40" s="51">
        <f>SUM(D27:D39)</f>
        <v>1380</v>
      </c>
      <c r="E40" s="51">
        <f>SUM(E27:E39)</f>
        <v>615</v>
      </c>
      <c r="F40" s="51">
        <f>SUM(F27:F39)</f>
        <v>180</v>
      </c>
      <c r="G40" s="51">
        <f>SUM(G27:G39)</f>
        <v>100</v>
      </c>
      <c r="H40" s="100">
        <f>SUM(C40:G40)</f>
        <v>2895</v>
      </c>
      <c r="I40" s="86">
        <f t="shared" si="4"/>
        <v>1</v>
      </c>
      <c r="J40" s="101"/>
      <c r="K40" s="102"/>
    </row>
    <row r="41" spans="1:11" s="21" customFormat="1" ht="21.75" customHeight="1" thickBot="1" x14ac:dyDescent="0.25">
      <c r="B41" s="87"/>
      <c r="I41" s="89"/>
      <c r="K41" s="22"/>
    </row>
    <row r="42" spans="1:11" s="68" customFormat="1" ht="28.5" thickBot="1" x14ac:dyDescent="0.55000000000000004">
      <c r="A42" s="226"/>
      <c r="B42" s="227" t="s">
        <v>121</v>
      </c>
      <c r="C42" s="104" t="s">
        <v>65</v>
      </c>
      <c r="D42" s="104" t="s">
        <v>68</v>
      </c>
      <c r="E42" s="104" t="s">
        <v>113</v>
      </c>
      <c r="F42" s="104" t="s">
        <v>114</v>
      </c>
      <c r="G42" s="104" t="s">
        <v>111</v>
      </c>
      <c r="H42" s="104" t="s">
        <v>61</v>
      </c>
      <c r="I42" s="105" t="s">
        <v>110</v>
      </c>
      <c r="J42" s="66"/>
      <c r="K42" s="67"/>
    </row>
    <row r="43" spans="1:11" ht="21.95" customHeight="1" x14ac:dyDescent="0.2">
      <c r="A43" s="106"/>
      <c r="B43" s="26" t="s">
        <v>122</v>
      </c>
      <c r="C43" s="27"/>
      <c r="D43" s="27">
        <v>300</v>
      </c>
      <c r="E43" s="27"/>
      <c r="F43" s="27"/>
      <c r="G43" s="27"/>
      <c r="H43" s="69">
        <f t="shared" ref="H43:H51" si="6">SUM(C43:G43)</f>
        <v>300</v>
      </c>
      <c r="I43" s="70">
        <f>H43/H$51</f>
        <v>0.5</v>
      </c>
      <c r="J43" s="21"/>
    </row>
    <row r="44" spans="1:11" ht="21.95" customHeight="1" x14ac:dyDescent="0.2">
      <c r="A44" s="107"/>
      <c r="B44" s="108" t="s">
        <v>123</v>
      </c>
      <c r="C44" s="109"/>
      <c r="D44" s="109"/>
      <c r="E44" s="109"/>
      <c r="F44" s="109"/>
      <c r="G44" s="109">
        <v>150</v>
      </c>
      <c r="H44" s="74">
        <f t="shared" si="6"/>
        <v>150</v>
      </c>
      <c r="I44" s="75">
        <f t="shared" ref="I44:I51" si="7">H44/H$51</f>
        <v>0.25</v>
      </c>
      <c r="J44" s="21"/>
    </row>
    <row r="45" spans="1:11" ht="21.95" customHeight="1" x14ac:dyDescent="0.2">
      <c r="A45" s="106"/>
      <c r="B45" s="26" t="s">
        <v>44</v>
      </c>
      <c r="C45" s="27"/>
      <c r="D45" s="27"/>
      <c r="E45" s="27"/>
      <c r="F45" s="27"/>
      <c r="G45" s="27"/>
      <c r="H45" s="69">
        <f t="shared" si="6"/>
        <v>0</v>
      </c>
      <c r="I45" s="70">
        <f t="shared" si="7"/>
        <v>0</v>
      </c>
      <c r="J45" s="21"/>
    </row>
    <row r="46" spans="1:11" ht="21.95" customHeight="1" x14ac:dyDescent="0.2">
      <c r="A46" s="107"/>
      <c r="B46" s="108" t="s">
        <v>9</v>
      </c>
      <c r="C46" s="109"/>
      <c r="D46" s="109"/>
      <c r="E46" s="109"/>
      <c r="F46" s="109"/>
      <c r="G46" s="109"/>
      <c r="H46" s="74">
        <f t="shared" si="6"/>
        <v>0</v>
      </c>
      <c r="I46" s="75">
        <f t="shared" si="7"/>
        <v>0</v>
      </c>
      <c r="J46" s="21"/>
    </row>
    <row r="47" spans="1:11" ht="21.95" customHeight="1" x14ac:dyDescent="0.2">
      <c r="A47" s="106"/>
      <c r="B47" s="26" t="s">
        <v>10</v>
      </c>
      <c r="C47" s="27">
        <v>10</v>
      </c>
      <c r="D47" s="27"/>
      <c r="E47" s="27">
        <v>60</v>
      </c>
      <c r="F47" s="27"/>
      <c r="G47" s="27"/>
      <c r="H47" s="69">
        <f t="shared" si="6"/>
        <v>70</v>
      </c>
      <c r="I47" s="70">
        <f t="shared" si="7"/>
        <v>0.11666666666666667</v>
      </c>
      <c r="J47" s="21"/>
    </row>
    <row r="48" spans="1:11" ht="21.75" customHeight="1" x14ac:dyDescent="0.2">
      <c r="A48" s="107"/>
      <c r="B48" s="108" t="s">
        <v>43</v>
      </c>
      <c r="C48" s="109"/>
      <c r="D48" s="109"/>
      <c r="E48" s="109"/>
      <c r="F48" s="109"/>
      <c r="G48" s="109"/>
      <c r="H48" s="74">
        <f t="shared" si="6"/>
        <v>0</v>
      </c>
      <c r="I48" s="75">
        <f t="shared" si="7"/>
        <v>0</v>
      </c>
      <c r="J48" s="21"/>
    </row>
    <row r="49" spans="1:25" ht="21.95" customHeight="1" x14ac:dyDescent="0.2">
      <c r="A49" s="106"/>
      <c r="B49" s="26" t="s">
        <v>124</v>
      </c>
      <c r="C49" s="27"/>
      <c r="D49" s="27"/>
      <c r="E49" s="27"/>
      <c r="F49" s="27"/>
      <c r="G49" s="27"/>
      <c r="H49" s="69">
        <f t="shared" si="6"/>
        <v>0</v>
      </c>
      <c r="I49" s="70">
        <f t="shared" si="7"/>
        <v>0</v>
      </c>
      <c r="J49" s="21"/>
    </row>
    <row r="50" spans="1:25" ht="21.95" customHeight="1" thickBot="1" x14ac:dyDescent="0.25">
      <c r="A50" s="107"/>
      <c r="B50" s="108" t="s">
        <v>125</v>
      </c>
      <c r="C50" s="109">
        <v>0</v>
      </c>
      <c r="D50" s="109"/>
      <c r="E50" s="109"/>
      <c r="F50" s="109">
        <v>80</v>
      </c>
      <c r="G50" s="109"/>
      <c r="H50" s="74">
        <f t="shared" si="6"/>
        <v>80</v>
      </c>
      <c r="I50" s="75">
        <f t="shared" si="7"/>
        <v>0.13333333333333333</v>
      </c>
      <c r="J50" s="21"/>
    </row>
    <row r="51" spans="1:25" s="103" customFormat="1" ht="28.5" thickBot="1" x14ac:dyDescent="0.55000000000000004">
      <c r="A51" s="83"/>
      <c r="B51" s="84" t="s">
        <v>61</v>
      </c>
      <c r="C51" s="51">
        <f>SUM(C43:C50)</f>
        <v>10</v>
      </c>
      <c r="D51" s="51">
        <f>SUM(D43:D50)</f>
        <v>300</v>
      </c>
      <c r="E51" s="51">
        <f>SUM(E43:E50)</f>
        <v>60</v>
      </c>
      <c r="F51" s="51">
        <f>SUM(F43:F50)</f>
        <v>80</v>
      </c>
      <c r="G51" s="51">
        <f>SUM(G43:G50)</f>
        <v>150</v>
      </c>
      <c r="H51" s="100">
        <f t="shared" si="6"/>
        <v>600</v>
      </c>
      <c r="I51" s="86">
        <f t="shared" si="7"/>
        <v>1</v>
      </c>
      <c r="J51" s="101"/>
      <c r="K51" s="102"/>
    </row>
    <row r="52" spans="1:25" s="21" customFormat="1" ht="21.95" customHeight="1" thickBot="1" x14ac:dyDescent="0.25">
      <c r="B52" s="87"/>
      <c r="E52" s="88"/>
      <c r="I52" s="110"/>
      <c r="K52" s="22"/>
    </row>
    <row r="53" spans="1:25" s="68" customFormat="1" ht="28.5" thickBot="1" x14ac:dyDescent="0.55000000000000004">
      <c r="A53" s="228"/>
      <c r="B53" s="229" t="s">
        <v>57</v>
      </c>
      <c r="C53" s="111" t="s">
        <v>65</v>
      </c>
      <c r="D53" s="111" t="s">
        <v>68</v>
      </c>
      <c r="E53" s="111" t="s">
        <v>113</v>
      </c>
      <c r="F53" s="111" t="s">
        <v>114</v>
      </c>
      <c r="G53" s="111" t="s">
        <v>111</v>
      </c>
      <c r="H53" s="111" t="s">
        <v>61</v>
      </c>
      <c r="I53" s="112" t="s">
        <v>110</v>
      </c>
      <c r="J53" s="66"/>
      <c r="K53" s="67"/>
    </row>
    <row r="54" spans="1:25" ht="21.95" customHeight="1" x14ac:dyDescent="0.2">
      <c r="A54" s="113"/>
      <c r="B54" s="93" t="s">
        <v>45</v>
      </c>
      <c r="C54" s="94">
        <v>20</v>
      </c>
      <c r="D54" s="94"/>
      <c r="E54" s="94"/>
      <c r="F54" s="94"/>
      <c r="G54" s="94"/>
      <c r="H54" s="69">
        <f>SUM(C54:G$54)</f>
        <v>20</v>
      </c>
      <c r="I54" s="70">
        <f>H54/H$66</f>
        <v>3.6036036036036036E-2</v>
      </c>
      <c r="J54" s="21"/>
    </row>
    <row r="55" spans="1:25" ht="21.95" customHeight="1" x14ac:dyDescent="0.2">
      <c r="A55" s="114"/>
      <c r="B55" s="115" t="s">
        <v>46</v>
      </c>
      <c r="C55" s="116"/>
      <c r="D55" s="116"/>
      <c r="E55" s="116">
        <v>50</v>
      </c>
      <c r="F55" s="116"/>
      <c r="G55" s="116"/>
      <c r="H55" s="74">
        <f t="shared" ref="H55:H66" si="8">SUM(C55:G55)</f>
        <v>50</v>
      </c>
      <c r="I55" s="75">
        <f t="shared" ref="I55:I66" si="9">H55/H$66</f>
        <v>9.0090090090090086E-2</v>
      </c>
      <c r="J55" s="21"/>
    </row>
    <row r="56" spans="1:25" ht="21.95" customHeight="1" x14ac:dyDescent="0.2">
      <c r="A56" s="117"/>
      <c r="B56" s="39" t="s">
        <v>11</v>
      </c>
      <c r="C56" s="40"/>
      <c r="D56" s="40"/>
      <c r="E56" s="40"/>
      <c r="F56" s="40"/>
      <c r="G56" s="40"/>
      <c r="H56" s="69">
        <f t="shared" si="8"/>
        <v>0</v>
      </c>
      <c r="I56" s="70">
        <f t="shared" si="9"/>
        <v>0</v>
      </c>
      <c r="J56" s="21"/>
    </row>
    <row r="57" spans="1:25" s="23" customFormat="1" ht="21.95" customHeight="1" x14ac:dyDescent="0.2">
      <c r="A57" s="114"/>
      <c r="B57" s="115" t="s">
        <v>126</v>
      </c>
      <c r="C57" s="116"/>
      <c r="D57" s="116">
        <v>200</v>
      </c>
      <c r="E57" s="116"/>
      <c r="F57" s="116"/>
      <c r="G57" s="116"/>
      <c r="H57" s="74">
        <f t="shared" si="8"/>
        <v>200</v>
      </c>
      <c r="I57" s="75">
        <f t="shared" si="9"/>
        <v>0.36036036036036034</v>
      </c>
      <c r="J57" s="21"/>
      <c r="K57" s="22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25" ht="21.95" customHeight="1" x14ac:dyDescent="0.2">
      <c r="A58" s="117"/>
      <c r="B58" s="39" t="s">
        <v>12</v>
      </c>
      <c r="C58" s="40"/>
      <c r="D58" s="40"/>
      <c r="E58" s="40">
        <v>200</v>
      </c>
      <c r="F58" s="40"/>
      <c r="G58" s="40"/>
      <c r="H58" s="69">
        <f t="shared" si="8"/>
        <v>200</v>
      </c>
      <c r="I58" s="70">
        <f t="shared" si="9"/>
        <v>0.36036036036036034</v>
      </c>
      <c r="J58" s="21"/>
    </row>
    <row r="59" spans="1:25" ht="21.95" customHeight="1" x14ac:dyDescent="0.2">
      <c r="A59" s="114"/>
      <c r="B59" s="115" t="s">
        <v>13</v>
      </c>
      <c r="C59" s="116"/>
      <c r="D59" s="116"/>
      <c r="E59" s="116"/>
      <c r="F59" s="116">
        <v>15</v>
      </c>
      <c r="G59" s="116"/>
      <c r="H59" s="74">
        <f t="shared" si="8"/>
        <v>15</v>
      </c>
      <c r="I59" s="75">
        <f t="shared" si="9"/>
        <v>2.7027027027027029E-2</v>
      </c>
      <c r="J59" s="21"/>
    </row>
    <row r="60" spans="1:25" ht="21.95" customHeight="1" x14ac:dyDescent="0.2">
      <c r="A60" s="117"/>
      <c r="B60" s="39" t="s">
        <v>48</v>
      </c>
      <c r="C60" s="40"/>
      <c r="D60" s="40"/>
      <c r="E60" s="40"/>
      <c r="F60" s="40"/>
      <c r="G60" s="40"/>
      <c r="H60" s="69">
        <f t="shared" si="8"/>
        <v>0</v>
      </c>
      <c r="I60" s="70">
        <f t="shared" si="9"/>
        <v>0</v>
      </c>
      <c r="J60" s="21"/>
    </row>
    <row r="61" spans="1:25" ht="21.95" customHeight="1" x14ac:dyDescent="0.2">
      <c r="A61" s="114"/>
      <c r="B61" s="115" t="s">
        <v>15</v>
      </c>
      <c r="C61" s="116"/>
      <c r="D61" s="116"/>
      <c r="E61" s="116"/>
      <c r="F61" s="116"/>
      <c r="G61" s="116"/>
      <c r="H61" s="74">
        <f t="shared" si="8"/>
        <v>0</v>
      </c>
      <c r="I61" s="75">
        <f t="shared" si="9"/>
        <v>0</v>
      </c>
      <c r="J61" s="21"/>
    </row>
    <row r="62" spans="1:25" ht="21.95" customHeight="1" x14ac:dyDescent="0.2">
      <c r="A62" s="117"/>
      <c r="B62" s="39" t="s">
        <v>17</v>
      </c>
      <c r="C62" s="40"/>
      <c r="D62" s="40"/>
      <c r="E62" s="40"/>
      <c r="F62" s="40"/>
      <c r="G62" s="40"/>
      <c r="H62" s="69">
        <f t="shared" si="8"/>
        <v>0</v>
      </c>
      <c r="I62" s="70">
        <f t="shared" si="9"/>
        <v>0</v>
      </c>
      <c r="J62" s="21"/>
    </row>
    <row r="63" spans="1:25" ht="21.95" customHeight="1" x14ac:dyDescent="0.2">
      <c r="A63" s="114"/>
      <c r="B63" s="115" t="s">
        <v>49</v>
      </c>
      <c r="C63" s="116">
        <v>50</v>
      </c>
      <c r="D63" s="116"/>
      <c r="E63" s="116">
        <v>20</v>
      </c>
      <c r="F63" s="116"/>
      <c r="G63" s="116"/>
      <c r="H63" s="74">
        <f t="shared" si="8"/>
        <v>70</v>
      </c>
      <c r="I63" s="75">
        <f t="shared" si="9"/>
        <v>0.12612612612612611</v>
      </c>
      <c r="J63" s="21"/>
    </row>
    <row r="64" spans="1:25" ht="21.95" customHeight="1" x14ac:dyDescent="0.2">
      <c r="A64" s="117"/>
      <c r="B64" s="39" t="s">
        <v>47</v>
      </c>
      <c r="C64" s="40"/>
      <c r="D64" s="40"/>
      <c r="E64" s="40"/>
      <c r="F64" s="40"/>
      <c r="G64" s="40"/>
      <c r="H64" s="69">
        <f t="shared" si="8"/>
        <v>0</v>
      </c>
      <c r="I64" s="70">
        <f t="shared" si="9"/>
        <v>0</v>
      </c>
      <c r="J64" s="21"/>
    </row>
    <row r="65" spans="1:29" s="23" customFormat="1" ht="21.95" customHeight="1" thickBot="1" x14ac:dyDescent="0.25">
      <c r="A65" s="114"/>
      <c r="B65" s="115" t="s">
        <v>127</v>
      </c>
      <c r="C65" s="116"/>
      <c r="D65" s="116"/>
      <c r="E65" s="116"/>
      <c r="F65" s="116"/>
      <c r="G65" s="116"/>
      <c r="H65" s="74">
        <f t="shared" si="8"/>
        <v>0</v>
      </c>
      <c r="I65" s="75">
        <f t="shared" si="9"/>
        <v>0</v>
      </c>
      <c r="J65" s="21"/>
      <c r="K65" s="22"/>
      <c r="L65" s="24"/>
      <c r="M65" s="24"/>
      <c r="V65" s="24"/>
      <c r="W65" s="24"/>
      <c r="X65" s="24"/>
      <c r="Y65" s="24"/>
      <c r="Z65" s="24"/>
      <c r="AA65" s="24"/>
      <c r="AB65" s="24"/>
      <c r="AC65" s="24"/>
    </row>
    <row r="66" spans="1:29" s="103" customFormat="1" ht="28.5" thickBot="1" x14ac:dyDescent="0.55000000000000004">
      <c r="A66" s="83"/>
      <c r="B66" s="84" t="s">
        <v>61</v>
      </c>
      <c r="C66" s="51">
        <f>SUM(C54:C65)</f>
        <v>70</v>
      </c>
      <c r="D66" s="51">
        <f>SUM(D54:D65)</f>
        <v>200</v>
      </c>
      <c r="E66" s="51">
        <f>SUM(E54:E65)</f>
        <v>270</v>
      </c>
      <c r="F66" s="51">
        <f>SUM(F54:F65)</f>
        <v>15</v>
      </c>
      <c r="G66" s="51">
        <f>SUM(G54:G65)</f>
        <v>0</v>
      </c>
      <c r="H66" s="100">
        <f t="shared" si="8"/>
        <v>555</v>
      </c>
      <c r="I66" s="86">
        <f t="shared" si="9"/>
        <v>1</v>
      </c>
      <c r="J66" s="101"/>
      <c r="K66" s="102"/>
    </row>
    <row r="67" spans="1:29" s="21" customFormat="1" ht="21.95" customHeight="1" thickBot="1" x14ac:dyDescent="0.25">
      <c r="B67" s="87"/>
      <c r="I67" s="89"/>
      <c r="K67" s="22"/>
    </row>
    <row r="68" spans="1:29" s="68" customFormat="1" ht="28.5" thickBot="1" x14ac:dyDescent="0.55000000000000004">
      <c r="A68" s="230"/>
      <c r="B68" s="231" t="s">
        <v>128</v>
      </c>
      <c r="C68" s="118" t="s">
        <v>65</v>
      </c>
      <c r="D68" s="118" t="s">
        <v>68</v>
      </c>
      <c r="E68" s="118" t="s">
        <v>113</v>
      </c>
      <c r="F68" s="118" t="s">
        <v>114</v>
      </c>
      <c r="G68" s="118" t="s">
        <v>111</v>
      </c>
      <c r="H68" s="118" t="s">
        <v>61</v>
      </c>
      <c r="I68" s="119" t="s">
        <v>110</v>
      </c>
      <c r="J68" s="66"/>
      <c r="K68" s="67"/>
    </row>
    <row r="69" spans="1:29" ht="21.95" customHeight="1" x14ac:dyDescent="0.2">
      <c r="A69" s="113"/>
      <c r="B69" s="93" t="s">
        <v>97</v>
      </c>
      <c r="C69" s="94">
        <v>10</v>
      </c>
      <c r="D69" s="94"/>
      <c r="E69" s="94">
        <v>10</v>
      </c>
      <c r="F69" s="94"/>
      <c r="G69" s="94"/>
      <c r="H69" s="69">
        <f>SUM(C69:G69)</f>
        <v>20</v>
      </c>
      <c r="I69" s="70">
        <f>H69/H$78</f>
        <v>3.669724770642202E-2</v>
      </c>
      <c r="J69" s="21"/>
    </row>
    <row r="70" spans="1:29" ht="21.95" customHeight="1" x14ac:dyDescent="0.2">
      <c r="A70" s="120"/>
      <c r="B70" s="121" t="s">
        <v>18</v>
      </c>
      <c r="C70" s="122">
        <v>20</v>
      </c>
      <c r="D70" s="122"/>
      <c r="E70" s="122">
        <v>60</v>
      </c>
      <c r="F70" s="122"/>
      <c r="G70" s="122"/>
      <c r="H70" s="74">
        <f t="shared" ref="H70:H77" si="10">SUM(C70:G70)</f>
        <v>80</v>
      </c>
      <c r="I70" s="75">
        <f>H70/H$78</f>
        <v>0.14678899082568808</v>
      </c>
      <c r="J70" s="21"/>
    </row>
    <row r="71" spans="1:29" ht="21.95" customHeight="1" x14ac:dyDescent="0.2">
      <c r="A71" s="117"/>
      <c r="B71" s="39" t="s">
        <v>105</v>
      </c>
      <c r="C71" s="40">
        <v>30</v>
      </c>
      <c r="D71" s="40"/>
      <c r="E71" s="40"/>
      <c r="F71" s="40"/>
      <c r="G71" s="40"/>
      <c r="H71" s="69">
        <f t="shared" si="10"/>
        <v>30</v>
      </c>
      <c r="I71" s="70">
        <f>H71/H$78</f>
        <v>5.5045871559633031E-2</v>
      </c>
      <c r="J71" s="21"/>
    </row>
    <row r="72" spans="1:29" ht="21.95" customHeight="1" x14ac:dyDescent="0.2">
      <c r="A72" s="120"/>
      <c r="B72" s="121" t="s">
        <v>19</v>
      </c>
      <c r="C72" s="122">
        <v>50</v>
      </c>
      <c r="D72" s="122"/>
      <c r="E72" s="122"/>
      <c r="F72" s="122"/>
      <c r="G72" s="122">
        <v>20</v>
      </c>
      <c r="H72" s="74">
        <f t="shared" si="10"/>
        <v>70</v>
      </c>
      <c r="I72" s="75">
        <f t="shared" ref="I72:I78" si="11">H72/H$78</f>
        <v>0.12844036697247707</v>
      </c>
      <c r="J72" s="21"/>
    </row>
    <row r="73" spans="1:29" ht="21.95" customHeight="1" x14ac:dyDescent="0.2">
      <c r="A73" s="117"/>
      <c r="B73" s="39" t="s">
        <v>20</v>
      </c>
      <c r="C73" s="40"/>
      <c r="D73" s="40"/>
      <c r="E73" s="40"/>
      <c r="F73" s="40">
        <v>65</v>
      </c>
      <c r="G73" s="40"/>
      <c r="H73" s="69">
        <f>SUM(C73:G73)</f>
        <v>65</v>
      </c>
      <c r="I73" s="70">
        <f t="shared" si="11"/>
        <v>0.11926605504587157</v>
      </c>
      <c r="J73" s="21"/>
    </row>
    <row r="74" spans="1:29" ht="21.95" customHeight="1" x14ac:dyDescent="0.2">
      <c r="A74" s="120"/>
      <c r="B74" s="121" t="s">
        <v>21</v>
      </c>
      <c r="C74" s="122"/>
      <c r="D74" s="122">
        <v>100</v>
      </c>
      <c r="E74" s="122"/>
      <c r="F74" s="122"/>
      <c r="G74" s="122"/>
      <c r="H74" s="74">
        <f t="shared" si="10"/>
        <v>100</v>
      </c>
      <c r="I74" s="75">
        <f t="shared" si="11"/>
        <v>0.1834862385321101</v>
      </c>
      <c r="J74" s="21"/>
    </row>
    <row r="75" spans="1:29" ht="21.95" customHeight="1" x14ac:dyDescent="0.2">
      <c r="A75" s="117"/>
      <c r="B75" s="39" t="s">
        <v>22</v>
      </c>
      <c r="C75" s="40"/>
      <c r="D75" s="40"/>
      <c r="E75" s="40"/>
      <c r="F75" s="40">
        <v>40</v>
      </c>
      <c r="G75" s="40"/>
      <c r="H75" s="69">
        <f t="shared" si="10"/>
        <v>40</v>
      </c>
      <c r="I75" s="70">
        <f t="shared" si="11"/>
        <v>7.3394495412844041E-2</v>
      </c>
      <c r="J75" s="21"/>
    </row>
    <row r="76" spans="1:29" ht="21.95" customHeight="1" x14ac:dyDescent="0.2">
      <c r="A76" s="120"/>
      <c r="B76" s="121" t="s">
        <v>50</v>
      </c>
      <c r="C76" s="122">
        <v>50</v>
      </c>
      <c r="D76" s="122"/>
      <c r="E76" s="122"/>
      <c r="F76" s="122"/>
      <c r="G76" s="122"/>
      <c r="H76" s="74">
        <f>SUM(C76:G76)</f>
        <v>50</v>
      </c>
      <c r="I76" s="75">
        <f t="shared" si="11"/>
        <v>9.1743119266055051E-2</v>
      </c>
      <c r="J76" s="21"/>
    </row>
    <row r="77" spans="1:29" s="23" customFormat="1" ht="21.95" customHeight="1" thickBot="1" x14ac:dyDescent="0.25">
      <c r="A77" s="117"/>
      <c r="B77" s="39" t="s">
        <v>2</v>
      </c>
      <c r="C77" s="40"/>
      <c r="D77" s="40"/>
      <c r="E77" s="40"/>
      <c r="F77" s="40"/>
      <c r="G77" s="40">
        <v>90</v>
      </c>
      <c r="H77" s="69">
        <f t="shared" si="10"/>
        <v>90</v>
      </c>
      <c r="I77" s="70">
        <f t="shared" si="11"/>
        <v>0.16513761467889909</v>
      </c>
      <c r="J77" s="21"/>
      <c r="K77" s="22"/>
      <c r="L77" s="24"/>
      <c r="M77" s="24"/>
      <c r="V77" s="24"/>
      <c r="W77" s="24"/>
      <c r="X77" s="24"/>
      <c r="Y77" s="24"/>
      <c r="Z77" s="24"/>
      <c r="AA77" s="24"/>
      <c r="AB77" s="24"/>
      <c r="AC77" s="24"/>
    </row>
    <row r="78" spans="1:29" ht="28.5" thickBot="1" x14ac:dyDescent="0.55000000000000004">
      <c r="A78" s="83"/>
      <c r="B78" s="84" t="s">
        <v>61</v>
      </c>
      <c r="C78" s="51">
        <f>SUM(C69:C77)</f>
        <v>160</v>
      </c>
      <c r="D78" s="51">
        <f>SUM(D69:D77)</f>
        <v>100</v>
      </c>
      <c r="E78" s="51">
        <f>SUM(E69:E77)</f>
        <v>70</v>
      </c>
      <c r="F78" s="51">
        <f>SUM(F69:F77)</f>
        <v>105</v>
      </c>
      <c r="G78" s="51">
        <f>SUM(G69:G77)</f>
        <v>110</v>
      </c>
      <c r="H78" s="100">
        <f>SUM(C78:G78)</f>
        <v>545</v>
      </c>
      <c r="I78" s="86">
        <f t="shared" si="11"/>
        <v>1</v>
      </c>
      <c r="J78" s="21"/>
    </row>
    <row r="79" spans="1:29" s="21" customFormat="1" ht="21.95" customHeight="1" thickBot="1" x14ac:dyDescent="0.25">
      <c r="B79" s="87"/>
      <c r="I79" s="110"/>
      <c r="K79" s="22"/>
    </row>
    <row r="80" spans="1:29" s="68" customFormat="1" ht="28.5" thickBot="1" x14ac:dyDescent="0.55000000000000004">
      <c r="A80" s="232"/>
      <c r="B80" s="232" t="s">
        <v>129</v>
      </c>
      <c r="C80" s="123" t="s">
        <v>65</v>
      </c>
      <c r="D80" s="123" t="s">
        <v>68</v>
      </c>
      <c r="E80" s="123" t="s">
        <v>113</v>
      </c>
      <c r="F80" s="123" t="s">
        <v>114</v>
      </c>
      <c r="G80" s="123" t="s">
        <v>111</v>
      </c>
      <c r="H80" s="123" t="s">
        <v>61</v>
      </c>
      <c r="I80" s="124" t="s">
        <v>110</v>
      </c>
      <c r="J80" s="66"/>
      <c r="K80" s="67"/>
    </row>
    <row r="81" spans="1:29" ht="21.95" customHeight="1" x14ac:dyDescent="0.2">
      <c r="A81" s="113"/>
      <c r="B81" s="93" t="s">
        <v>24</v>
      </c>
      <c r="C81" s="94"/>
      <c r="D81" s="94"/>
      <c r="E81" s="94">
        <v>30</v>
      </c>
      <c r="F81" s="94">
        <v>210</v>
      </c>
      <c r="G81" s="94"/>
      <c r="H81" s="69">
        <f>SUM(C81:F81)</f>
        <v>240</v>
      </c>
      <c r="I81" s="70">
        <f>H81/H$89</f>
        <v>0.47244094488188976</v>
      </c>
      <c r="J81" s="21"/>
    </row>
    <row r="82" spans="1:29" ht="21.95" customHeight="1" x14ac:dyDescent="0.2">
      <c r="A82" s="125"/>
      <c r="B82" s="126" t="s">
        <v>52</v>
      </c>
      <c r="C82" s="127">
        <v>20</v>
      </c>
      <c r="D82" s="127"/>
      <c r="E82" s="127">
        <v>5</v>
      </c>
      <c r="F82" s="127"/>
      <c r="G82" s="127"/>
      <c r="H82" s="74">
        <f t="shared" ref="H82:H87" si="12">SUM(C82:F82)</f>
        <v>25</v>
      </c>
      <c r="I82" s="75">
        <f t="shared" ref="I82:I89" si="13">H82/H$89</f>
        <v>4.9212598425196853E-2</v>
      </c>
      <c r="J82" s="21"/>
    </row>
    <row r="83" spans="1:29" ht="21.95" customHeight="1" x14ac:dyDescent="0.2">
      <c r="A83" s="117"/>
      <c r="B83" s="128" t="s">
        <v>51</v>
      </c>
      <c r="C83" s="40"/>
      <c r="D83" s="40"/>
      <c r="E83" s="40"/>
      <c r="F83" s="40">
        <v>240</v>
      </c>
      <c r="G83" s="40"/>
      <c r="H83" s="69">
        <f t="shared" si="12"/>
        <v>240</v>
      </c>
      <c r="I83" s="70">
        <f t="shared" si="13"/>
        <v>0.47244094488188976</v>
      </c>
      <c r="J83" s="21"/>
    </row>
    <row r="84" spans="1:29" ht="21.95" customHeight="1" x14ac:dyDescent="0.2">
      <c r="A84" s="125"/>
      <c r="B84" s="126" t="s">
        <v>98</v>
      </c>
      <c r="C84" s="127"/>
      <c r="D84" s="127"/>
      <c r="E84" s="127">
        <v>3</v>
      </c>
      <c r="F84" s="127"/>
      <c r="G84" s="127"/>
      <c r="H84" s="74">
        <f t="shared" si="12"/>
        <v>3</v>
      </c>
      <c r="I84" s="75">
        <f t="shared" si="13"/>
        <v>5.905511811023622E-3</v>
      </c>
      <c r="J84" s="21"/>
      <c r="N84" s="129"/>
    </row>
    <row r="85" spans="1:29" ht="21.95" customHeight="1" x14ac:dyDescent="0.2">
      <c r="A85" s="117"/>
      <c r="B85" s="128" t="s">
        <v>25</v>
      </c>
      <c r="C85" s="40"/>
      <c r="D85" s="40"/>
      <c r="E85" s="40"/>
      <c r="F85" s="40"/>
      <c r="G85" s="40"/>
      <c r="H85" s="69">
        <f t="shared" si="12"/>
        <v>0</v>
      </c>
      <c r="I85" s="70">
        <f t="shared" si="13"/>
        <v>0</v>
      </c>
      <c r="J85" s="21"/>
    </row>
    <row r="86" spans="1:29" ht="21.95" customHeight="1" x14ac:dyDescent="0.2">
      <c r="A86" s="125"/>
      <c r="B86" s="126" t="s">
        <v>26</v>
      </c>
      <c r="C86" s="127"/>
      <c r="D86" s="127"/>
      <c r="E86" s="127"/>
      <c r="F86" s="127"/>
      <c r="G86" s="127"/>
      <c r="H86" s="74">
        <f t="shared" si="12"/>
        <v>0</v>
      </c>
      <c r="I86" s="75">
        <f t="shared" si="13"/>
        <v>0</v>
      </c>
      <c r="J86" s="21"/>
    </row>
    <row r="87" spans="1:29" ht="21.95" customHeight="1" x14ac:dyDescent="0.2">
      <c r="A87" s="117"/>
      <c r="B87" s="128" t="s">
        <v>130</v>
      </c>
      <c r="C87" s="40"/>
      <c r="D87" s="40"/>
      <c r="E87" s="40"/>
      <c r="F87" s="40"/>
      <c r="G87" s="40"/>
      <c r="H87" s="69">
        <f t="shared" si="12"/>
        <v>0</v>
      </c>
      <c r="I87" s="70">
        <f t="shared" si="13"/>
        <v>0</v>
      </c>
      <c r="J87" s="21"/>
    </row>
    <row r="88" spans="1:29" ht="48.75" thickBot="1" x14ac:dyDescent="0.25">
      <c r="A88" s="125"/>
      <c r="B88" s="126" t="s">
        <v>131</v>
      </c>
      <c r="C88" s="127"/>
      <c r="D88" s="127"/>
      <c r="E88" s="127"/>
      <c r="F88" s="127"/>
      <c r="G88" s="127"/>
      <c r="H88" s="74"/>
      <c r="I88" s="75">
        <f>H88/H$89</f>
        <v>0</v>
      </c>
      <c r="J88" s="21"/>
    </row>
    <row r="89" spans="1:29" ht="28.5" thickBot="1" x14ac:dyDescent="0.55000000000000004">
      <c r="A89" s="83"/>
      <c r="B89" s="84" t="s">
        <v>61</v>
      </c>
      <c r="C89" s="51">
        <f>SUM(C81:C88)</f>
        <v>20</v>
      </c>
      <c r="D89" s="51">
        <f>SUM(D81:D88)</f>
        <v>0</v>
      </c>
      <c r="E89" s="51">
        <f>SUM(E81:E88)</f>
        <v>38</v>
      </c>
      <c r="F89" s="51">
        <f>SUM(F81:F88)</f>
        <v>450</v>
      </c>
      <c r="G89" s="51">
        <f>SUM(G81:G88)</f>
        <v>0</v>
      </c>
      <c r="H89" s="100">
        <f>SUM(C89:G89)</f>
        <v>508</v>
      </c>
      <c r="I89" s="86">
        <f t="shared" si="13"/>
        <v>1</v>
      </c>
      <c r="J89" s="21"/>
    </row>
    <row r="90" spans="1:29" s="21" customFormat="1" ht="21.95" customHeight="1" thickBot="1" x14ac:dyDescent="0.25">
      <c r="B90" s="87"/>
      <c r="I90" s="89"/>
      <c r="K90" s="22"/>
    </row>
    <row r="91" spans="1:29" s="68" customFormat="1" ht="28.5" thickBot="1" x14ac:dyDescent="0.55000000000000004">
      <c r="A91" s="233"/>
      <c r="B91" s="234" t="s">
        <v>136</v>
      </c>
      <c r="C91" s="130" t="s">
        <v>65</v>
      </c>
      <c r="D91" s="130" t="s">
        <v>68</v>
      </c>
      <c r="E91" s="130" t="s">
        <v>113</v>
      </c>
      <c r="F91" s="130" t="s">
        <v>114</v>
      </c>
      <c r="G91" s="130" t="s">
        <v>111</v>
      </c>
      <c r="H91" s="130" t="s">
        <v>61</v>
      </c>
      <c r="I91" s="131" t="s">
        <v>110</v>
      </c>
      <c r="J91" s="66"/>
      <c r="K91" s="67"/>
    </row>
    <row r="92" spans="1:29" s="134" customFormat="1" ht="21.95" customHeight="1" x14ac:dyDescent="0.2">
      <c r="A92" s="132"/>
      <c r="B92" s="93" t="s">
        <v>56</v>
      </c>
      <c r="C92" s="133"/>
      <c r="D92" s="133"/>
      <c r="E92" s="133"/>
      <c r="F92" s="133"/>
      <c r="G92" s="133"/>
      <c r="H92" s="69">
        <f t="shared" ref="H92:H97" si="14">SUM(C92:G92)</f>
        <v>0</v>
      </c>
      <c r="I92" s="70">
        <f t="shared" ref="I92:I97" si="15">H92/H$97</f>
        <v>0</v>
      </c>
      <c r="J92" s="21"/>
      <c r="K92" s="22"/>
      <c r="L92" s="24"/>
      <c r="M92" s="24"/>
      <c r="V92" s="24"/>
      <c r="W92" s="24"/>
      <c r="X92" s="24"/>
      <c r="Y92" s="24"/>
      <c r="Z92" s="24"/>
      <c r="AA92" s="24"/>
      <c r="AB92" s="24"/>
      <c r="AC92" s="24"/>
    </row>
    <row r="93" spans="1:29" s="134" customFormat="1" ht="21.95" customHeight="1" x14ac:dyDescent="0.2">
      <c r="A93" s="135"/>
      <c r="B93" s="136" t="s">
        <v>139</v>
      </c>
      <c r="C93" s="137"/>
      <c r="D93" s="137"/>
      <c r="E93" s="137"/>
      <c r="F93" s="137"/>
      <c r="G93" s="137"/>
      <c r="H93" s="74">
        <f t="shared" si="14"/>
        <v>0</v>
      </c>
      <c r="I93" s="75">
        <f t="shared" si="15"/>
        <v>0</v>
      </c>
      <c r="J93" s="21"/>
      <c r="K93" s="22"/>
      <c r="L93" s="24"/>
      <c r="M93" s="24"/>
      <c r="V93" s="24"/>
      <c r="W93" s="24"/>
      <c r="X93" s="24"/>
      <c r="Y93" s="24"/>
      <c r="Z93" s="24"/>
      <c r="AA93" s="24"/>
      <c r="AB93" s="24"/>
      <c r="AC93" s="24"/>
    </row>
    <row r="94" spans="1:29" s="134" customFormat="1" ht="21.95" customHeight="1" x14ac:dyDescent="0.2">
      <c r="A94" s="138"/>
      <c r="B94" s="39" t="s">
        <v>138</v>
      </c>
      <c r="C94" s="139"/>
      <c r="D94" s="139"/>
      <c r="E94" s="139"/>
      <c r="F94" s="139"/>
      <c r="G94" s="139"/>
      <c r="H94" s="69">
        <f t="shared" si="14"/>
        <v>0</v>
      </c>
      <c r="I94" s="70">
        <f t="shared" si="15"/>
        <v>0</v>
      </c>
      <c r="J94" s="21"/>
      <c r="K94" s="22"/>
      <c r="L94" s="24"/>
      <c r="M94" s="24"/>
      <c r="V94" s="24"/>
      <c r="W94" s="24"/>
      <c r="X94" s="24"/>
      <c r="Y94" s="24"/>
      <c r="Z94" s="24"/>
      <c r="AA94" s="24"/>
      <c r="AB94" s="24"/>
      <c r="AC94" s="24"/>
    </row>
    <row r="95" spans="1:29" s="134" customFormat="1" ht="21.95" customHeight="1" x14ac:dyDescent="0.2">
      <c r="A95" s="135"/>
      <c r="B95" s="136" t="s">
        <v>137</v>
      </c>
      <c r="C95" s="137"/>
      <c r="D95" s="137">
        <v>200</v>
      </c>
      <c r="E95" s="137"/>
      <c r="F95" s="137"/>
      <c r="G95" s="137"/>
      <c r="H95" s="74">
        <f t="shared" si="14"/>
        <v>200</v>
      </c>
      <c r="I95" s="75">
        <f t="shared" si="15"/>
        <v>1</v>
      </c>
      <c r="J95" s="21"/>
      <c r="K95" s="22"/>
      <c r="L95" s="24"/>
      <c r="M95" s="24"/>
      <c r="V95" s="24"/>
      <c r="W95" s="24"/>
      <c r="X95" s="24"/>
      <c r="Y95" s="24"/>
      <c r="Z95" s="24"/>
      <c r="AA95" s="24"/>
      <c r="AB95" s="24"/>
      <c r="AC95" s="24"/>
    </row>
    <row r="96" spans="1:29" s="134" customFormat="1" ht="21.95" customHeight="1" thickBot="1" x14ac:dyDescent="0.25">
      <c r="A96" s="138"/>
      <c r="B96" s="39" t="s">
        <v>2</v>
      </c>
      <c r="C96" s="139"/>
      <c r="D96" s="139"/>
      <c r="E96" s="139"/>
      <c r="F96" s="139"/>
      <c r="G96" s="139"/>
      <c r="H96" s="69">
        <f t="shared" si="14"/>
        <v>0</v>
      </c>
      <c r="I96" s="70">
        <f t="shared" si="15"/>
        <v>0</v>
      </c>
      <c r="J96" s="21"/>
      <c r="K96" s="22"/>
      <c r="L96" s="24"/>
      <c r="M96" s="24"/>
      <c r="V96" s="24"/>
      <c r="W96" s="24"/>
      <c r="X96" s="24"/>
      <c r="Y96" s="24"/>
      <c r="Z96" s="24"/>
      <c r="AA96" s="24"/>
      <c r="AB96" s="24"/>
      <c r="AC96" s="24"/>
    </row>
    <row r="97" spans="1:14" ht="28.5" thickBot="1" x14ac:dyDescent="0.55000000000000004">
      <c r="A97" s="83"/>
      <c r="B97" s="84" t="s">
        <v>61</v>
      </c>
      <c r="C97" s="51">
        <f>SUM(C92:C96)</f>
        <v>0</v>
      </c>
      <c r="D97" s="51">
        <f>SUM(D92:D96)</f>
        <v>200</v>
      </c>
      <c r="E97" s="51">
        <f>SUM(E92:E96)</f>
        <v>0</v>
      </c>
      <c r="F97" s="51">
        <f>SUM(F92:F96)</f>
        <v>0</v>
      </c>
      <c r="G97" s="51">
        <f>SUM(G92:G96)</f>
        <v>0</v>
      </c>
      <c r="H97" s="100">
        <f t="shared" si="14"/>
        <v>200</v>
      </c>
      <c r="I97" s="86">
        <f t="shared" si="15"/>
        <v>1</v>
      </c>
      <c r="J97" s="21"/>
    </row>
    <row r="98" spans="1:14" s="21" customFormat="1" ht="21.95" customHeight="1" thickBot="1" x14ac:dyDescent="0.25">
      <c r="B98" s="140"/>
      <c r="C98" s="141"/>
      <c r="D98" s="141"/>
      <c r="E98" s="141"/>
      <c r="F98" s="141"/>
      <c r="G98" s="141"/>
      <c r="H98" s="141"/>
      <c r="I98" s="142"/>
      <c r="K98" s="22"/>
    </row>
    <row r="99" spans="1:14" s="68" customFormat="1" ht="28.5" thickBot="1" x14ac:dyDescent="0.25">
      <c r="A99" s="235"/>
      <c r="B99" s="236" t="s">
        <v>140</v>
      </c>
      <c r="C99" s="143" t="s">
        <v>65</v>
      </c>
      <c r="D99" s="143" t="s">
        <v>68</v>
      </c>
      <c r="E99" s="143" t="s">
        <v>113</v>
      </c>
      <c r="F99" s="143" t="s">
        <v>114</v>
      </c>
      <c r="G99" s="143" t="s">
        <v>111</v>
      </c>
      <c r="H99" s="143" t="s">
        <v>61</v>
      </c>
      <c r="I99" s="144" t="s">
        <v>110</v>
      </c>
      <c r="J99" s="66"/>
      <c r="K99" s="67"/>
    </row>
    <row r="100" spans="1:14" ht="21.95" customHeight="1" x14ac:dyDescent="0.2">
      <c r="A100" s="145"/>
      <c r="B100" s="146" t="s">
        <v>28</v>
      </c>
      <c r="C100" s="147"/>
      <c r="D100" s="148"/>
      <c r="E100" s="148"/>
      <c r="F100" s="148"/>
      <c r="G100" s="148"/>
      <c r="H100" s="149">
        <f>SUM(C$100:G$100)</f>
        <v>0</v>
      </c>
      <c r="I100" s="150">
        <f>H100/H$110</f>
        <v>0</v>
      </c>
      <c r="J100" s="21"/>
    </row>
    <row r="101" spans="1:14" ht="21.95" customHeight="1" x14ac:dyDescent="0.2">
      <c r="A101" s="151"/>
      <c r="B101" s="152" t="s">
        <v>145</v>
      </c>
      <c r="C101" s="153"/>
      <c r="D101" s="153"/>
      <c r="E101" s="153"/>
      <c r="F101" s="153"/>
      <c r="G101" s="153"/>
      <c r="H101" s="154">
        <f t="shared" ref="H101:H110" si="16">SUM(C101:G101)</f>
        <v>0</v>
      </c>
      <c r="I101" s="155">
        <f t="shared" ref="I101:I110" si="17">H101/H$110</f>
        <v>0</v>
      </c>
      <c r="J101" s="21"/>
    </row>
    <row r="102" spans="1:14" ht="21.95" customHeight="1" x14ac:dyDescent="0.2">
      <c r="A102" s="156"/>
      <c r="B102" s="157" t="s">
        <v>144</v>
      </c>
      <c r="C102" s="158"/>
      <c r="D102" s="158"/>
      <c r="E102" s="158"/>
      <c r="F102" s="158"/>
      <c r="G102" s="158"/>
      <c r="H102" s="159">
        <f t="shared" si="16"/>
        <v>0</v>
      </c>
      <c r="I102" s="160">
        <f t="shared" si="17"/>
        <v>0</v>
      </c>
      <c r="J102" s="21"/>
    </row>
    <row r="103" spans="1:14" ht="21.95" customHeight="1" x14ac:dyDescent="0.2">
      <c r="A103" s="151"/>
      <c r="B103" s="152" t="s">
        <v>33</v>
      </c>
      <c r="C103" s="153"/>
      <c r="D103" s="153"/>
      <c r="E103" s="153"/>
      <c r="F103" s="153"/>
      <c r="G103" s="153"/>
      <c r="H103" s="154">
        <f t="shared" si="16"/>
        <v>0</v>
      </c>
      <c r="I103" s="155">
        <f t="shared" si="17"/>
        <v>0</v>
      </c>
      <c r="J103" s="21"/>
      <c r="N103" s="161"/>
    </row>
    <row r="104" spans="1:14" ht="21.95" customHeight="1" x14ac:dyDescent="0.2">
      <c r="A104" s="156"/>
      <c r="B104" s="157" t="s">
        <v>29</v>
      </c>
      <c r="C104" s="158"/>
      <c r="D104" s="158"/>
      <c r="E104" s="158"/>
      <c r="F104" s="158"/>
      <c r="G104" s="158"/>
      <c r="H104" s="159">
        <f t="shared" si="16"/>
        <v>0</v>
      </c>
      <c r="I104" s="160">
        <f t="shared" si="17"/>
        <v>0</v>
      </c>
      <c r="J104" s="21"/>
    </row>
    <row r="105" spans="1:14" ht="21.95" customHeight="1" x14ac:dyDescent="0.2">
      <c r="A105" s="151"/>
      <c r="B105" s="152" t="s">
        <v>32</v>
      </c>
      <c r="C105" s="153"/>
      <c r="D105" s="153"/>
      <c r="E105" s="153"/>
      <c r="F105" s="153"/>
      <c r="G105" s="153"/>
      <c r="H105" s="154">
        <f t="shared" si="16"/>
        <v>0</v>
      </c>
      <c r="I105" s="155">
        <f t="shared" si="17"/>
        <v>0</v>
      </c>
      <c r="J105" s="21"/>
    </row>
    <row r="106" spans="1:14" ht="21.95" customHeight="1" x14ac:dyDescent="0.2">
      <c r="A106" s="156"/>
      <c r="B106" s="157" t="s">
        <v>19</v>
      </c>
      <c r="C106" s="158"/>
      <c r="D106" s="158"/>
      <c r="E106" s="158"/>
      <c r="F106" s="158"/>
      <c r="G106" s="158"/>
      <c r="H106" s="159">
        <f t="shared" si="16"/>
        <v>0</v>
      </c>
      <c r="I106" s="160">
        <f t="shared" si="17"/>
        <v>0</v>
      </c>
      <c r="J106" s="21"/>
    </row>
    <row r="107" spans="1:14" ht="21.95" customHeight="1" x14ac:dyDescent="0.2">
      <c r="A107" s="151"/>
      <c r="B107" s="152" t="s">
        <v>34</v>
      </c>
      <c r="C107" s="153"/>
      <c r="D107" s="153"/>
      <c r="E107" s="153"/>
      <c r="F107" s="153"/>
      <c r="G107" s="153"/>
      <c r="H107" s="154">
        <f t="shared" si="16"/>
        <v>0</v>
      </c>
      <c r="I107" s="155">
        <f t="shared" si="17"/>
        <v>0</v>
      </c>
      <c r="J107" s="21"/>
    </row>
    <row r="108" spans="1:14" ht="21.95" customHeight="1" x14ac:dyDescent="0.2">
      <c r="A108" s="156"/>
      <c r="B108" s="157" t="s">
        <v>57</v>
      </c>
      <c r="C108" s="158"/>
      <c r="D108" s="158"/>
      <c r="E108" s="158"/>
      <c r="F108" s="158"/>
      <c r="G108" s="158"/>
      <c r="H108" s="159">
        <f t="shared" si="16"/>
        <v>0</v>
      </c>
      <c r="I108" s="160">
        <f t="shared" si="17"/>
        <v>0</v>
      </c>
      <c r="J108" s="21"/>
    </row>
    <row r="109" spans="1:14" ht="21.75" customHeight="1" thickBot="1" x14ac:dyDescent="0.25">
      <c r="A109" s="162"/>
      <c r="B109" s="163" t="s">
        <v>143</v>
      </c>
      <c r="C109" s="164"/>
      <c r="D109" s="164">
        <v>500</v>
      </c>
      <c r="E109" s="164"/>
      <c r="F109" s="164"/>
      <c r="G109" s="164"/>
      <c r="H109" s="165">
        <f t="shared" si="16"/>
        <v>500</v>
      </c>
      <c r="I109" s="166">
        <f t="shared" si="17"/>
        <v>1</v>
      </c>
      <c r="J109" s="21"/>
    </row>
    <row r="110" spans="1:14" ht="28.5" thickBot="1" x14ac:dyDescent="0.55000000000000004">
      <c r="A110" s="83"/>
      <c r="B110" s="84" t="s">
        <v>61</v>
      </c>
      <c r="C110" s="51">
        <f>SUM(C100:C109)</f>
        <v>0</v>
      </c>
      <c r="D110" s="51">
        <f>SUM(D100:D109)</f>
        <v>500</v>
      </c>
      <c r="E110" s="51">
        <f>SUM(E100:E109)</f>
        <v>0</v>
      </c>
      <c r="F110" s="51">
        <f>SUM(F100:F109)</f>
        <v>0</v>
      </c>
      <c r="G110" s="51">
        <f>SUM(G100:G109)</f>
        <v>0</v>
      </c>
      <c r="H110" s="100">
        <f t="shared" si="16"/>
        <v>500</v>
      </c>
      <c r="I110" s="86">
        <f t="shared" si="17"/>
        <v>1</v>
      </c>
      <c r="J110" s="21"/>
    </row>
    <row r="111" spans="1:14" s="21" customFormat="1" ht="21.95" customHeight="1" thickBot="1" x14ac:dyDescent="0.25">
      <c r="B111" s="140"/>
      <c r="C111" s="141"/>
      <c r="D111" s="141"/>
      <c r="E111" s="141"/>
      <c r="F111" s="141"/>
      <c r="G111" s="141"/>
      <c r="H111" s="141"/>
      <c r="I111" s="89"/>
      <c r="K111" s="22"/>
    </row>
    <row r="112" spans="1:14" s="202" customFormat="1" ht="28.5" thickBot="1" x14ac:dyDescent="0.55000000000000004">
      <c r="A112" s="237"/>
      <c r="B112" s="238" t="s">
        <v>146</v>
      </c>
      <c r="C112" s="198" t="s">
        <v>65</v>
      </c>
      <c r="D112" s="198" t="s">
        <v>68</v>
      </c>
      <c r="E112" s="198" t="s">
        <v>113</v>
      </c>
      <c r="F112" s="198" t="s">
        <v>114</v>
      </c>
      <c r="G112" s="198" t="s">
        <v>111</v>
      </c>
      <c r="H112" s="198" t="s">
        <v>61</v>
      </c>
      <c r="I112" s="199" t="s">
        <v>110</v>
      </c>
      <c r="J112" s="200"/>
      <c r="K112" s="201"/>
    </row>
    <row r="113" spans="1:13" ht="21.95" customHeight="1" x14ac:dyDescent="0.2">
      <c r="A113" s="167"/>
      <c r="B113" s="146" t="s">
        <v>142</v>
      </c>
      <c r="C113" s="168"/>
      <c r="D113" s="168"/>
      <c r="E113" s="168">
        <v>70</v>
      </c>
      <c r="F113" s="168"/>
      <c r="G113" s="168"/>
      <c r="H113" s="159">
        <f t="shared" ref="H113:H118" si="18">SUM(C113:F113)</f>
        <v>70</v>
      </c>
      <c r="I113" s="160">
        <f>H113/H$119</f>
        <v>0.28000000000000003</v>
      </c>
      <c r="J113" s="21"/>
    </row>
    <row r="114" spans="1:13" ht="21.95" customHeight="1" x14ac:dyDescent="0.2">
      <c r="A114" s="169"/>
      <c r="B114" s="170" t="s">
        <v>58</v>
      </c>
      <c r="C114" s="171"/>
      <c r="D114" s="171"/>
      <c r="E114" s="171">
        <v>100</v>
      </c>
      <c r="F114" s="171"/>
      <c r="G114" s="171"/>
      <c r="H114" s="154">
        <f t="shared" si="18"/>
        <v>100</v>
      </c>
      <c r="I114" s="155">
        <f t="shared" ref="I114:I119" si="19">H114/H$119</f>
        <v>0.4</v>
      </c>
      <c r="J114" s="21"/>
    </row>
    <row r="115" spans="1:13" ht="21.95" customHeight="1" x14ac:dyDescent="0.2">
      <c r="A115" s="156"/>
      <c r="B115" s="157" t="s">
        <v>59</v>
      </c>
      <c r="C115" s="172"/>
      <c r="D115" s="172"/>
      <c r="E115" s="172"/>
      <c r="F115" s="172"/>
      <c r="G115" s="172"/>
      <c r="H115" s="159">
        <f t="shared" si="18"/>
        <v>0</v>
      </c>
      <c r="I115" s="160">
        <f t="shared" si="19"/>
        <v>0</v>
      </c>
      <c r="J115" s="21"/>
    </row>
    <row r="116" spans="1:13" ht="21.95" customHeight="1" x14ac:dyDescent="0.2">
      <c r="A116" s="169"/>
      <c r="B116" s="170" t="s">
        <v>10</v>
      </c>
      <c r="C116" s="171"/>
      <c r="D116" s="171"/>
      <c r="E116" s="171"/>
      <c r="F116" s="171"/>
      <c r="G116" s="171"/>
      <c r="H116" s="154">
        <f t="shared" si="18"/>
        <v>0</v>
      </c>
      <c r="I116" s="155">
        <f t="shared" si="19"/>
        <v>0</v>
      </c>
      <c r="J116" s="21"/>
    </row>
    <row r="117" spans="1:13" ht="21.95" customHeight="1" x14ac:dyDescent="0.2">
      <c r="A117" s="156"/>
      <c r="B117" s="157" t="s">
        <v>60</v>
      </c>
      <c r="C117" s="172"/>
      <c r="D117" s="172"/>
      <c r="E117" s="172">
        <v>80</v>
      </c>
      <c r="F117" s="172"/>
      <c r="G117" s="172"/>
      <c r="H117" s="159">
        <f t="shared" si="18"/>
        <v>80</v>
      </c>
      <c r="I117" s="160">
        <f t="shared" si="19"/>
        <v>0.32</v>
      </c>
      <c r="J117" s="21"/>
    </row>
    <row r="118" spans="1:13" ht="21.95" customHeight="1" thickBot="1" x14ac:dyDescent="0.25">
      <c r="A118" s="169"/>
      <c r="B118" s="170" t="s">
        <v>141</v>
      </c>
      <c r="C118" s="171"/>
      <c r="D118" s="171"/>
      <c r="E118" s="171"/>
      <c r="F118" s="171"/>
      <c r="G118" s="171"/>
      <c r="H118" s="154">
        <f t="shared" si="18"/>
        <v>0</v>
      </c>
      <c r="I118" s="155">
        <f t="shared" si="19"/>
        <v>0</v>
      </c>
      <c r="J118" s="21"/>
    </row>
    <row r="119" spans="1:13" ht="28.5" thickBot="1" x14ac:dyDescent="0.55000000000000004">
      <c r="A119" s="83"/>
      <c r="B119" s="84" t="s">
        <v>61</v>
      </c>
      <c r="C119" s="51">
        <f>SUM(C113:C118)</f>
        <v>0</v>
      </c>
      <c r="D119" s="51">
        <f>SUM(D113:D118)</f>
        <v>0</v>
      </c>
      <c r="E119" s="51">
        <f>SUM(E113:E118)</f>
        <v>250</v>
      </c>
      <c r="F119" s="51">
        <f>SUM(F113:F118)</f>
        <v>0</v>
      </c>
      <c r="G119" s="51">
        <f>SUM(G113:G118)</f>
        <v>0</v>
      </c>
      <c r="H119" s="100">
        <f>SUM(C119:G119)</f>
        <v>250</v>
      </c>
      <c r="I119" s="86">
        <f t="shared" si="19"/>
        <v>1</v>
      </c>
      <c r="J119" s="21"/>
    </row>
    <row r="120" spans="1:13" s="21" customFormat="1" ht="21.95" customHeight="1" x14ac:dyDescent="0.2">
      <c r="A120" s="62"/>
      <c r="B120" s="173"/>
      <c r="C120" s="63"/>
      <c r="D120" s="63"/>
      <c r="E120" s="63"/>
      <c r="F120" s="63"/>
      <c r="G120" s="63"/>
      <c r="H120" s="63"/>
      <c r="I120" s="174"/>
      <c r="K120" s="22"/>
    </row>
    <row r="121" spans="1:13" s="21" customFormat="1" ht="21.95" customHeight="1" thickBot="1" x14ac:dyDescent="0.25">
      <c r="A121" s="61"/>
      <c r="B121" s="175"/>
      <c r="I121" s="174"/>
      <c r="K121" s="22"/>
    </row>
    <row r="122" spans="1:13" ht="24.75" thickBot="1" x14ac:dyDescent="0.25">
      <c r="A122" s="61"/>
      <c r="B122" s="210" t="s">
        <v>36</v>
      </c>
      <c r="C122" s="211" t="s">
        <v>0</v>
      </c>
      <c r="D122" s="176"/>
      <c r="E122" s="176"/>
      <c r="F122" s="176"/>
      <c r="G122" s="176"/>
      <c r="H122" s="176"/>
      <c r="I122" s="174"/>
      <c r="J122" s="61"/>
      <c r="K122" s="177"/>
      <c r="L122" s="178"/>
      <c r="M122" s="178"/>
    </row>
    <row r="123" spans="1:13" x14ac:dyDescent="0.2">
      <c r="A123" s="61"/>
      <c r="B123" s="212" t="s">
        <v>14</v>
      </c>
      <c r="C123" s="213">
        <f>E11</f>
        <v>11273</v>
      </c>
      <c r="D123" s="179"/>
      <c r="E123" s="179"/>
      <c r="F123" s="179"/>
      <c r="G123" s="179"/>
      <c r="H123" s="179"/>
      <c r="I123" s="20"/>
      <c r="J123" s="61"/>
      <c r="K123" s="177"/>
      <c r="L123" s="178"/>
      <c r="M123" s="178"/>
    </row>
    <row r="124" spans="1:13" ht="24.75" thickBot="1" x14ac:dyDescent="0.25">
      <c r="A124" s="61"/>
      <c r="B124" s="209" t="s">
        <v>16</v>
      </c>
      <c r="C124" s="214">
        <f>SUM(H24,H40,H51,H66,H78,H89,H97,H110,H119)</f>
        <v>10733</v>
      </c>
      <c r="D124" s="179"/>
      <c r="E124" s="179"/>
      <c r="F124" s="179"/>
      <c r="G124" s="179"/>
      <c r="H124" s="179"/>
      <c r="I124" s="174"/>
      <c r="J124" s="61"/>
      <c r="K124" s="177"/>
      <c r="L124" s="178"/>
      <c r="M124" s="178"/>
    </row>
    <row r="125" spans="1:13" x14ac:dyDescent="0.2">
      <c r="A125" s="61"/>
      <c r="B125" s="208" t="s">
        <v>103</v>
      </c>
      <c r="C125" s="241">
        <f>C123-C124</f>
        <v>540</v>
      </c>
      <c r="D125" s="179"/>
      <c r="E125" s="179"/>
      <c r="F125" s="179"/>
      <c r="G125" s="179"/>
      <c r="H125" s="180"/>
      <c r="I125" s="174"/>
      <c r="J125" s="61"/>
      <c r="K125" s="177"/>
      <c r="L125" s="178"/>
      <c r="M125" s="178"/>
    </row>
    <row r="126" spans="1:13" ht="24.75" thickBot="1" x14ac:dyDescent="0.25">
      <c r="A126" s="61"/>
      <c r="B126" s="207" t="s">
        <v>104</v>
      </c>
      <c r="C126" s="242">
        <f>C125</f>
        <v>540</v>
      </c>
      <c r="D126" s="179"/>
      <c r="E126" s="179"/>
      <c r="F126" s="179"/>
      <c r="G126" s="179"/>
      <c r="H126" s="180"/>
      <c r="I126" s="174"/>
      <c r="J126" s="61"/>
      <c r="K126" s="177"/>
      <c r="L126" s="178"/>
      <c r="M126" s="178"/>
    </row>
    <row r="127" spans="1:13" s="134" customFormat="1" ht="21.95" customHeight="1" x14ac:dyDescent="0.2">
      <c r="A127" s="61"/>
      <c r="B127" s="173"/>
      <c r="C127" s="204"/>
      <c r="D127" s="63"/>
      <c r="E127" s="63"/>
      <c r="F127" s="63"/>
      <c r="G127" s="63"/>
      <c r="H127" s="63"/>
      <c r="I127" s="174"/>
      <c r="J127" s="61"/>
      <c r="K127" s="177"/>
      <c r="L127" s="178"/>
      <c r="M127" s="178"/>
    </row>
    <row r="128" spans="1:13" ht="21.95" customHeight="1" thickBot="1" x14ac:dyDescent="0.25">
      <c r="A128" s="21"/>
      <c r="B128" s="87"/>
      <c r="C128" s="205"/>
      <c r="D128" s="21"/>
      <c r="E128" s="21"/>
      <c r="F128" s="21"/>
      <c r="G128" s="21"/>
      <c r="H128" s="21"/>
      <c r="I128" s="20"/>
      <c r="J128" s="21"/>
    </row>
    <row r="129" spans="1:16" ht="21.95" customHeight="1" x14ac:dyDescent="0.2">
      <c r="A129" s="21"/>
      <c r="B129" s="215" t="s">
        <v>35</v>
      </c>
      <c r="C129" s="216"/>
      <c r="D129" s="21"/>
      <c r="E129" s="21"/>
      <c r="F129" s="21"/>
      <c r="G129" s="21"/>
      <c r="H129" s="21"/>
      <c r="I129" s="20"/>
      <c r="J129" s="21"/>
    </row>
    <row r="130" spans="1:16" ht="21.95" customHeight="1" x14ac:dyDescent="0.2">
      <c r="A130" s="21"/>
      <c r="B130" s="217" t="s">
        <v>148</v>
      </c>
      <c r="C130" s="206">
        <f>E11</f>
        <v>11273</v>
      </c>
      <c r="D130" s="21"/>
      <c r="E130" s="21"/>
      <c r="F130" s="21"/>
      <c r="G130" s="21"/>
      <c r="H130" s="21"/>
      <c r="I130" s="20"/>
      <c r="J130" s="21"/>
    </row>
    <row r="131" spans="1:16" ht="21.95" customHeight="1" x14ac:dyDescent="0.2">
      <c r="A131" s="21"/>
      <c r="B131" s="217" t="s">
        <v>112</v>
      </c>
      <c r="C131" s="206">
        <f>H24</f>
        <v>4680</v>
      </c>
      <c r="D131" s="21"/>
      <c r="E131" s="21"/>
      <c r="F131" s="21"/>
      <c r="G131" s="21"/>
      <c r="H131" s="21"/>
      <c r="I131" s="20"/>
      <c r="J131" s="21"/>
    </row>
    <row r="132" spans="1:16" ht="21.95" customHeight="1" x14ac:dyDescent="0.2">
      <c r="A132" s="21"/>
      <c r="B132" s="217" t="s">
        <v>115</v>
      </c>
      <c r="C132" s="206">
        <f>H40</f>
        <v>2895</v>
      </c>
      <c r="D132" s="21"/>
      <c r="E132" s="21"/>
      <c r="F132" s="21"/>
      <c r="G132" s="21"/>
      <c r="H132" s="21"/>
      <c r="I132" s="20"/>
      <c r="J132" s="21"/>
    </row>
    <row r="133" spans="1:16" ht="21.95" customHeight="1" x14ac:dyDescent="0.2">
      <c r="A133" s="21"/>
      <c r="B133" s="217" t="s">
        <v>121</v>
      </c>
      <c r="C133" s="206">
        <f>H51</f>
        <v>600</v>
      </c>
      <c r="D133" s="21"/>
      <c r="E133" s="21"/>
      <c r="F133" s="21"/>
      <c r="G133" s="21"/>
      <c r="H133" s="21"/>
      <c r="I133" s="20"/>
      <c r="J133" s="21"/>
    </row>
    <row r="134" spans="1:16" ht="21.95" customHeight="1" x14ac:dyDescent="0.2">
      <c r="A134" s="21"/>
      <c r="B134" s="217" t="s">
        <v>57</v>
      </c>
      <c r="C134" s="206">
        <f>H66</f>
        <v>555</v>
      </c>
      <c r="D134" s="21"/>
      <c r="E134" s="21"/>
      <c r="F134" s="21"/>
      <c r="G134" s="21"/>
      <c r="H134" s="21"/>
      <c r="I134" s="20"/>
      <c r="J134" s="21"/>
    </row>
    <row r="135" spans="1:16" ht="21.95" customHeight="1" x14ac:dyDescent="0.2">
      <c r="A135" s="21"/>
      <c r="B135" s="217" t="s">
        <v>128</v>
      </c>
      <c r="C135" s="206">
        <f>H78</f>
        <v>545</v>
      </c>
      <c r="D135" s="21"/>
      <c r="E135" s="21"/>
      <c r="F135" s="21"/>
      <c r="G135" s="21"/>
      <c r="H135" s="21"/>
      <c r="I135" s="20"/>
      <c r="J135" s="21"/>
    </row>
    <row r="136" spans="1:16" ht="21.95" customHeight="1" x14ac:dyDescent="0.2">
      <c r="A136" s="21"/>
      <c r="B136" s="217" t="s">
        <v>129</v>
      </c>
      <c r="C136" s="206">
        <f>H89</f>
        <v>508</v>
      </c>
      <c r="D136" s="21"/>
      <c r="E136" s="21"/>
      <c r="F136" s="21"/>
      <c r="G136" s="21"/>
      <c r="H136" s="21"/>
      <c r="I136" s="20"/>
      <c r="J136" s="21"/>
    </row>
    <row r="137" spans="1:16" ht="21.95" customHeight="1" x14ac:dyDescent="0.2">
      <c r="A137" s="21"/>
      <c r="B137" s="217" t="s">
        <v>136</v>
      </c>
      <c r="C137" s="206">
        <f>H97</f>
        <v>200</v>
      </c>
      <c r="D137" s="21"/>
      <c r="E137" s="21"/>
      <c r="F137" s="21"/>
      <c r="G137" s="183"/>
      <c r="H137" s="183"/>
      <c r="I137" s="18"/>
      <c r="J137" s="63"/>
      <c r="K137" s="184"/>
      <c r="L137" s="181"/>
      <c r="M137" s="181"/>
      <c r="N137" s="181"/>
      <c r="O137" s="181"/>
      <c r="P137" s="178"/>
    </row>
    <row r="138" spans="1:16" ht="21.95" customHeight="1" x14ac:dyDescent="0.2">
      <c r="A138" s="21"/>
      <c r="B138" s="217" t="s">
        <v>140</v>
      </c>
      <c r="C138" s="206">
        <f>H110</f>
        <v>500</v>
      </c>
      <c r="D138" s="21"/>
      <c r="E138" s="21"/>
      <c r="F138" s="21"/>
      <c r="G138" s="61"/>
      <c r="H138" s="61"/>
      <c r="I138" s="42"/>
      <c r="J138" s="31"/>
      <c r="K138" s="185"/>
      <c r="L138" s="186"/>
      <c r="M138" s="187"/>
      <c r="N138" s="187"/>
      <c r="O138" s="181"/>
      <c r="P138" s="178"/>
    </row>
    <row r="139" spans="1:16" ht="21.95" customHeight="1" thickBot="1" x14ac:dyDescent="0.25">
      <c r="A139" s="21"/>
      <c r="B139" s="218" t="s">
        <v>149</v>
      </c>
      <c r="C139" s="219">
        <f>H119</f>
        <v>250</v>
      </c>
      <c r="D139" s="21"/>
      <c r="E139" s="21"/>
      <c r="F139" s="21"/>
      <c r="G139" s="61"/>
      <c r="H139" s="61"/>
      <c r="I139" s="42"/>
      <c r="J139" s="31"/>
      <c r="K139" s="185"/>
      <c r="L139" s="187"/>
      <c r="M139" s="187"/>
      <c r="N139" s="187"/>
      <c r="O139" s="181"/>
      <c r="P139" s="178"/>
    </row>
    <row r="140" spans="1:16" s="21" customFormat="1" ht="21.95" customHeight="1" x14ac:dyDescent="0.2">
      <c r="B140" s="87"/>
      <c r="D140" s="141"/>
      <c r="G140" s="62"/>
      <c r="H140" s="63"/>
      <c r="I140" s="18"/>
      <c r="J140" s="63"/>
      <c r="K140" s="184"/>
      <c r="L140" s="63"/>
      <c r="M140" s="63"/>
      <c r="N140" s="63"/>
      <c r="O140" s="63"/>
      <c r="P140" s="61"/>
    </row>
    <row r="141" spans="1:16" s="21" customFormat="1" ht="21.95" customHeight="1" x14ac:dyDescent="0.2">
      <c r="B141" s="87"/>
      <c r="C141" s="88"/>
      <c r="D141" s="141"/>
      <c r="I141" s="20"/>
      <c r="K141" s="22"/>
    </row>
    <row r="142" spans="1:16" s="21" customFormat="1" ht="21.95" customHeight="1" x14ac:dyDescent="0.2">
      <c r="A142" s="188"/>
      <c r="B142" s="189"/>
      <c r="C142" s="188"/>
      <c r="D142" s="190"/>
      <c r="I142" s="20"/>
      <c r="K142" s="22"/>
    </row>
    <row r="143" spans="1:16" ht="21.95" hidden="1" customHeight="1" x14ac:dyDescent="0.2">
      <c r="A143" s="191"/>
      <c r="B143" s="192"/>
      <c r="C143" s="191"/>
      <c r="D143" s="193"/>
      <c r="J143" s="21"/>
    </row>
    <row r="144" spans="1:16" ht="21.95" hidden="1" customHeight="1" x14ac:dyDescent="0.2">
      <c r="A144" s="191"/>
      <c r="B144" s="192"/>
      <c r="C144" s="191"/>
      <c r="D144" s="193"/>
    </row>
    <row r="145" spans="1:6" ht="21.95" hidden="1" customHeight="1" x14ac:dyDescent="0.2">
      <c r="A145" s="191"/>
      <c r="B145" s="192"/>
      <c r="C145" s="191"/>
      <c r="D145" s="193"/>
    </row>
    <row r="146" spans="1:6" ht="21.95" hidden="1" customHeight="1" x14ac:dyDescent="0.2">
      <c r="A146" s="191"/>
      <c r="B146" s="192"/>
      <c r="C146" s="191"/>
      <c r="D146" s="193"/>
    </row>
    <row r="147" spans="1:6" ht="21.95" hidden="1" customHeight="1" x14ac:dyDescent="0.2">
      <c r="A147" s="191"/>
      <c r="B147" s="192"/>
      <c r="C147" s="191"/>
      <c r="D147" s="195"/>
      <c r="E147" s="196"/>
      <c r="F147" s="196"/>
    </row>
    <row r="148" spans="1:6" hidden="1" x14ac:dyDescent="0.2">
      <c r="A148" s="191"/>
      <c r="B148" s="192"/>
      <c r="C148" s="191"/>
      <c r="D148" s="191"/>
    </row>
    <row r="149" spans="1:6" hidden="1" x14ac:dyDescent="0.2">
      <c r="A149" s="191"/>
      <c r="B149" s="192"/>
      <c r="C149" s="191"/>
      <c r="D149" s="191"/>
    </row>
    <row r="150" spans="1:6" hidden="1" x14ac:dyDescent="0.2">
      <c r="A150" s="191"/>
      <c r="B150" s="192"/>
      <c r="C150" s="197"/>
      <c r="D150" s="191"/>
    </row>
    <row r="151" spans="1:6" hidden="1" x14ac:dyDescent="0.2">
      <c r="A151" s="191"/>
      <c r="B151" s="192"/>
      <c r="C151" s="191"/>
      <c r="D151" s="191"/>
    </row>
    <row r="152" spans="1:6" hidden="1" x14ac:dyDescent="0.2">
      <c r="A152" s="191"/>
      <c r="B152" s="192"/>
      <c r="C152" s="191"/>
      <c r="D152" s="191"/>
    </row>
    <row r="153" spans="1:6" hidden="1" x14ac:dyDescent="0.2">
      <c r="A153" s="191"/>
      <c r="B153" s="192"/>
      <c r="C153" s="191"/>
      <c r="D153" s="191"/>
    </row>
    <row r="154" spans="1:6" hidden="1" x14ac:dyDescent="0.2">
      <c r="A154" s="191"/>
      <c r="B154" s="192"/>
      <c r="C154" s="191"/>
      <c r="D154" s="191"/>
    </row>
    <row r="155" spans="1:6" hidden="1" x14ac:dyDescent="0.2">
      <c r="A155" s="191"/>
      <c r="B155" s="192"/>
      <c r="C155" s="191"/>
      <c r="D155" s="191"/>
    </row>
    <row r="156" spans="1:6" hidden="1" x14ac:dyDescent="0.2">
      <c r="A156" s="191"/>
      <c r="B156" s="192"/>
      <c r="C156" s="191"/>
      <c r="D156" s="191"/>
    </row>
    <row r="157" spans="1:6" hidden="1" x14ac:dyDescent="0.2"/>
    <row r="158" spans="1:6" hidden="1" x14ac:dyDescent="0.2"/>
    <row r="159" spans="1:6" hidden="1" x14ac:dyDescent="0.2"/>
    <row r="160" spans="1:6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</sheetData>
  <mergeCells count="1">
    <mergeCell ref="C2:J2"/>
  </mergeCells>
  <phoneticPr fontId="3" type="noConversion"/>
  <conditionalFormatting sqref="C125">
    <cfRule type="cellIs" dxfId="47" priority="3" operator="lessThanOrEqual">
      <formula>0</formula>
    </cfRule>
    <cfRule type="cellIs" dxfId="46" priority="4" operator="greaterThan">
      <formula>0</formula>
    </cfRule>
  </conditionalFormatting>
  <conditionalFormatting sqref="C126">
    <cfRule type="cellIs" dxfId="45" priority="1" operator="lessThanOrEqual">
      <formula>0</formula>
    </cfRule>
    <cfRule type="cellIs" dxfId="44" priority="2" operator="greaterThan">
      <formula>0</formula>
    </cfRule>
  </conditionalFormatting>
  <printOptions horizontalCentered="1"/>
  <pageMargins left="0.2" right="0.2" top="0.24" bottom="0.28999999999999998" header="0.17" footer="0.21"/>
  <pageSetup scale="75" orientation="landscape" horizontalDpi="360" verticalDpi="360" r:id="rId1"/>
  <ignoredErrors>
    <ignoredError sqref="I107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2D84-5EF4-46F2-9A82-279F211EB28F}">
  <sheetPr codeName="Plan2">
    <tabColor theme="8" tint="0.79998168889431442"/>
    <outlinePr applyStyles="1" summaryBelow="0"/>
  </sheetPr>
  <dimension ref="A1:AC165"/>
  <sheetViews>
    <sheetView showGridLines="0" zoomScale="60" zoomScaleNormal="60" workbookViewId="0">
      <pane xSplit="2" ySplit="2" topLeftCell="C111" activePane="bottomRight" state="frozen"/>
      <selection pane="topRight" activeCell="C1" sqref="C1"/>
      <selection pane="bottomLeft" activeCell="A4" sqref="A4"/>
      <selection pane="bottomRight" activeCell="D43" sqref="D43"/>
    </sheetView>
  </sheetViews>
  <sheetFormatPr defaultColWidth="0" defaultRowHeight="24" customHeight="1" zeroHeight="1" x14ac:dyDescent="0.2"/>
  <cols>
    <col min="1" max="1" width="6.85546875" style="24" customWidth="1"/>
    <col min="2" max="2" width="67.5703125" style="182" bestFit="1" customWidth="1"/>
    <col min="3" max="3" width="34.7109375" style="24" customWidth="1"/>
    <col min="4" max="4" width="38.85546875" style="24" bestFit="1" customWidth="1"/>
    <col min="5" max="6" width="31.5703125" style="24" customWidth="1"/>
    <col min="7" max="7" width="61" style="24" bestFit="1" customWidth="1"/>
    <col min="8" max="8" width="24.42578125" style="24" bestFit="1" customWidth="1"/>
    <col min="9" max="9" width="20.85546875" style="194" bestFit="1" customWidth="1"/>
    <col min="10" max="10" width="5.42578125" style="24" customWidth="1"/>
    <col min="11" max="11" width="41.5703125" style="22" customWidth="1"/>
    <col min="12" max="29" width="0" style="24" hidden="1"/>
    <col min="30" max="16383" width="11.42578125" style="24" hidden="1"/>
    <col min="16384" max="16384" width="11.42578125" style="24" hidden="1" customWidth="1"/>
  </cols>
  <sheetData>
    <row r="1" spans="1:25" s="7" customFormat="1" ht="14.25" customHeight="1" thickBot="1" x14ac:dyDescent="0.25">
      <c r="A1" s="2"/>
      <c r="B1" s="3"/>
      <c r="C1" s="4"/>
      <c r="D1" s="4"/>
      <c r="E1" s="4"/>
      <c r="F1" s="4"/>
      <c r="G1" s="4"/>
      <c r="H1" s="4"/>
      <c r="I1" s="5"/>
      <c r="J1" s="6"/>
      <c r="K1" s="6"/>
    </row>
    <row r="2" spans="1:25" s="7" customFormat="1" ht="45.75" customHeight="1" thickBot="1" x14ac:dyDescent="0.25">
      <c r="A2" s="239"/>
      <c r="B2" s="240" t="s">
        <v>116</v>
      </c>
      <c r="C2" s="286" t="s">
        <v>71</v>
      </c>
      <c r="D2" s="287"/>
      <c r="E2" s="287"/>
      <c r="F2" s="287"/>
      <c r="G2" s="287"/>
      <c r="H2" s="287"/>
      <c r="I2" s="287"/>
      <c r="J2" s="288"/>
      <c r="K2" s="6"/>
    </row>
    <row r="3" spans="1:25" s="7" customFormat="1" ht="15.75" customHeight="1" thickBot="1" x14ac:dyDescent="0.25">
      <c r="A3" s="8"/>
      <c r="B3" s="9"/>
      <c r="C3" s="10"/>
      <c r="D3" s="10"/>
      <c r="E3" s="10"/>
      <c r="F3" s="10"/>
      <c r="G3" s="10"/>
      <c r="H3" s="11"/>
      <c r="I3" s="12"/>
      <c r="J3" s="13"/>
      <c r="K3" s="6"/>
    </row>
    <row r="4" spans="1:25" s="23" customFormat="1" ht="28.5" thickBot="1" x14ac:dyDescent="0.25">
      <c r="A4" s="220"/>
      <c r="B4" s="221" t="s">
        <v>148</v>
      </c>
      <c r="C4" s="14" t="s">
        <v>65</v>
      </c>
      <c r="D4" s="15" t="s">
        <v>69</v>
      </c>
      <c r="E4" s="16" t="s">
        <v>61</v>
      </c>
      <c r="F4" s="17" t="s">
        <v>110</v>
      </c>
      <c r="G4" s="18"/>
      <c r="H4" s="19"/>
      <c r="I4" s="20"/>
      <c r="J4" s="21"/>
      <c r="K4" s="22"/>
      <c r="Q4" s="24"/>
      <c r="R4" s="24"/>
      <c r="S4" s="24"/>
      <c r="T4" s="24"/>
      <c r="U4" s="24"/>
      <c r="V4" s="24"/>
      <c r="W4" s="24"/>
      <c r="X4" s="24"/>
      <c r="Y4" s="24"/>
    </row>
    <row r="5" spans="1:25" ht="21.95" customHeight="1" x14ac:dyDescent="0.2">
      <c r="A5" s="25"/>
      <c r="B5" s="26" t="s">
        <v>31</v>
      </c>
      <c r="C5" s="27"/>
      <c r="D5" s="28">
        <v>8000</v>
      </c>
      <c r="E5" s="29">
        <f>IF(AND(C5="",D5=""),"",SUM(C5:D5))</f>
        <v>8000</v>
      </c>
      <c r="F5" s="30">
        <f>IFERROR(E5/E$11,"-")</f>
        <v>0.9060022650056625</v>
      </c>
      <c r="G5" s="31"/>
      <c r="H5" s="21"/>
      <c r="I5" s="20"/>
      <c r="J5" s="21"/>
    </row>
    <row r="6" spans="1:25" ht="21.95" customHeight="1" x14ac:dyDescent="0.2">
      <c r="A6" s="32"/>
      <c r="B6" s="33" t="s">
        <v>107</v>
      </c>
      <c r="C6" s="34"/>
      <c r="D6" s="35"/>
      <c r="E6" s="36" t="str">
        <f t="shared" ref="E6:E10" si="0">IF(AND(C6="",D6=""),"",SUM(C6:D6))</f>
        <v/>
      </c>
      <c r="F6" s="37" t="str">
        <f t="shared" ref="F6:F10" si="1">IFERROR(E6/E$11,"-")</f>
        <v>-</v>
      </c>
      <c r="G6" s="31"/>
      <c r="H6" s="21"/>
      <c r="I6" s="20"/>
      <c r="J6" s="21"/>
    </row>
    <row r="7" spans="1:25" ht="21.95" customHeight="1" x14ac:dyDescent="0.2">
      <c r="A7" s="38"/>
      <c r="B7" s="39" t="s">
        <v>1</v>
      </c>
      <c r="C7" s="40"/>
      <c r="D7" s="41"/>
      <c r="E7" s="29" t="str">
        <f t="shared" si="0"/>
        <v/>
      </c>
      <c r="F7" s="30" t="str">
        <f t="shared" si="1"/>
        <v>-</v>
      </c>
      <c r="G7" s="31"/>
      <c r="H7" s="21"/>
      <c r="I7" s="20"/>
      <c r="J7" s="21"/>
    </row>
    <row r="8" spans="1:25" ht="21.95" customHeight="1" x14ac:dyDescent="0.2">
      <c r="A8" s="32"/>
      <c r="B8" s="33" t="s">
        <v>147</v>
      </c>
      <c r="C8" s="34">
        <v>800</v>
      </c>
      <c r="D8" s="35">
        <v>30</v>
      </c>
      <c r="E8" s="36">
        <f t="shared" si="0"/>
        <v>830</v>
      </c>
      <c r="F8" s="37">
        <f t="shared" si="1"/>
        <v>9.3997734994337487E-2</v>
      </c>
      <c r="G8" s="31"/>
      <c r="H8" s="21"/>
      <c r="I8" s="20"/>
      <c r="J8" s="21"/>
    </row>
    <row r="9" spans="1:25" ht="21.95" customHeight="1" x14ac:dyDescent="0.2">
      <c r="A9" s="38"/>
      <c r="B9" s="39" t="s">
        <v>108</v>
      </c>
      <c r="C9" s="40"/>
      <c r="D9" s="41"/>
      <c r="E9" s="29" t="str">
        <f t="shared" si="0"/>
        <v/>
      </c>
      <c r="F9" s="30" t="str">
        <f t="shared" si="1"/>
        <v>-</v>
      </c>
      <c r="G9" s="42"/>
      <c r="H9" s="21"/>
      <c r="I9" s="20"/>
      <c r="J9" s="21"/>
    </row>
    <row r="10" spans="1:25" ht="72.75" thickBot="1" x14ac:dyDescent="0.25">
      <c r="A10" s="43"/>
      <c r="B10" s="44" t="s">
        <v>109</v>
      </c>
      <c r="C10" s="45"/>
      <c r="D10" s="46"/>
      <c r="E10" s="47" t="str">
        <f t="shared" si="0"/>
        <v/>
      </c>
      <c r="F10" s="48" t="str">
        <f t="shared" si="1"/>
        <v>-</v>
      </c>
      <c r="G10" s="31"/>
      <c r="H10" s="21"/>
      <c r="I10" s="20"/>
      <c r="J10" s="21"/>
    </row>
    <row r="11" spans="1:25" s="60" customFormat="1" ht="28.5" thickBot="1" x14ac:dyDescent="0.55000000000000004">
      <c r="A11" s="49"/>
      <c r="B11" s="50" t="s">
        <v>66</v>
      </c>
      <c r="C11" s="51">
        <f>SUM(C5:C10)</f>
        <v>800</v>
      </c>
      <c r="D11" s="52">
        <f>SUM(D5:D10)</f>
        <v>8030</v>
      </c>
      <c r="E11" s="53">
        <f>SUM(C11:D11)</f>
        <v>8830</v>
      </c>
      <c r="F11" s="54">
        <v>1</v>
      </c>
      <c r="G11" s="55"/>
      <c r="H11" s="56"/>
      <c r="I11" s="57"/>
      <c r="J11" s="58"/>
      <c r="K11" s="59"/>
    </row>
    <row r="12" spans="1:25" ht="33.75" customHeight="1" thickBot="1" x14ac:dyDescent="0.25">
      <c r="A12" s="61"/>
      <c r="B12" s="62"/>
      <c r="C12" s="63"/>
      <c r="D12" s="63"/>
      <c r="E12" s="63"/>
      <c r="F12" s="63"/>
      <c r="G12" s="63"/>
      <c r="H12" s="63"/>
      <c r="I12" s="20"/>
      <c r="J12" s="21"/>
    </row>
    <row r="13" spans="1:25" s="68" customFormat="1" ht="28.5" thickBot="1" x14ac:dyDescent="0.55000000000000004">
      <c r="A13" s="222"/>
      <c r="B13" s="223" t="s">
        <v>112</v>
      </c>
      <c r="C13" s="64" t="s">
        <v>65</v>
      </c>
      <c r="D13" s="64" t="s">
        <v>68</v>
      </c>
      <c r="E13" s="64" t="s">
        <v>113</v>
      </c>
      <c r="F13" s="64" t="s">
        <v>114</v>
      </c>
      <c r="G13" s="64" t="s">
        <v>111</v>
      </c>
      <c r="H13" s="64" t="s">
        <v>61</v>
      </c>
      <c r="I13" s="65" t="s">
        <v>110</v>
      </c>
      <c r="J13" s="66"/>
      <c r="K13" s="67"/>
    </row>
    <row r="14" spans="1:25" ht="21.95" customHeight="1" x14ac:dyDescent="0.2">
      <c r="A14" s="38"/>
      <c r="B14" s="39" t="s">
        <v>83</v>
      </c>
      <c r="C14" s="40"/>
      <c r="D14" s="40">
        <v>1000</v>
      </c>
      <c r="E14" s="40"/>
      <c r="F14" s="40"/>
      <c r="G14" s="40"/>
      <c r="H14" s="69">
        <f>SUM(C14:G14)</f>
        <v>1000</v>
      </c>
      <c r="I14" s="70">
        <f t="shared" ref="I14:I23" si="2">H14/H$24</f>
        <v>0.46948356807511737</v>
      </c>
      <c r="J14" s="21"/>
    </row>
    <row r="15" spans="1:25" ht="21.95" customHeight="1" x14ac:dyDescent="0.2">
      <c r="A15" s="71"/>
      <c r="B15" s="72" t="s">
        <v>132</v>
      </c>
      <c r="C15" s="73"/>
      <c r="D15" s="73">
        <v>600</v>
      </c>
      <c r="E15" s="73"/>
      <c r="F15" s="73"/>
      <c r="G15" s="73"/>
      <c r="H15" s="74"/>
      <c r="I15" s="75"/>
      <c r="J15" s="21"/>
    </row>
    <row r="16" spans="1:25" ht="21.95" customHeight="1" x14ac:dyDescent="0.2">
      <c r="A16" s="38"/>
      <c r="B16" s="39" t="s">
        <v>135</v>
      </c>
      <c r="C16" s="40"/>
      <c r="D16" s="40"/>
      <c r="E16" s="40"/>
      <c r="F16" s="40"/>
      <c r="G16" s="40"/>
      <c r="H16" s="69"/>
      <c r="I16" s="70"/>
      <c r="J16" s="21"/>
    </row>
    <row r="17" spans="1:25" ht="21.95" customHeight="1" x14ac:dyDescent="0.2">
      <c r="A17" s="71"/>
      <c r="B17" s="72" t="s">
        <v>53</v>
      </c>
      <c r="C17" s="73"/>
      <c r="D17" s="73"/>
      <c r="E17" s="73"/>
      <c r="F17" s="73"/>
      <c r="G17" s="73"/>
      <c r="H17" s="74">
        <f t="shared" ref="H17:H23" si="3">SUM(C17:G17)</f>
        <v>0</v>
      </c>
      <c r="I17" s="75">
        <f t="shared" si="2"/>
        <v>0</v>
      </c>
      <c r="J17" s="21"/>
    </row>
    <row r="18" spans="1:25" ht="21.95" customHeight="1" x14ac:dyDescent="0.2">
      <c r="A18" s="38"/>
      <c r="B18" s="39" t="s">
        <v>82</v>
      </c>
      <c r="C18" s="40"/>
      <c r="D18" s="40"/>
      <c r="E18" s="40"/>
      <c r="F18" s="40"/>
      <c r="G18" s="40"/>
      <c r="H18" s="69">
        <f t="shared" si="3"/>
        <v>0</v>
      </c>
      <c r="I18" s="70">
        <f t="shared" si="2"/>
        <v>0</v>
      </c>
      <c r="J18" s="21"/>
    </row>
    <row r="19" spans="1:25" ht="21.95" customHeight="1" x14ac:dyDescent="0.2">
      <c r="A19" s="71"/>
      <c r="B19" s="72" t="s">
        <v>133</v>
      </c>
      <c r="C19" s="73"/>
      <c r="D19" s="73">
        <v>500</v>
      </c>
      <c r="E19" s="73"/>
      <c r="F19" s="73"/>
      <c r="G19" s="73"/>
      <c r="H19" s="74">
        <f t="shared" si="3"/>
        <v>500</v>
      </c>
      <c r="I19" s="75">
        <f>H19/H$24</f>
        <v>0.23474178403755869</v>
      </c>
      <c r="J19" s="21"/>
    </row>
    <row r="20" spans="1:25" ht="21.95" customHeight="1" x14ac:dyDescent="0.2">
      <c r="A20" s="38"/>
      <c r="B20" s="39" t="s">
        <v>54</v>
      </c>
      <c r="C20" s="40"/>
      <c r="D20" s="40"/>
      <c r="E20" s="40"/>
      <c r="F20" s="40"/>
      <c r="G20" s="40"/>
      <c r="H20" s="69">
        <f t="shared" si="3"/>
        <v>0</v>
      </c>
      <c r="I20" s="70">
        <f t="shared" si="2"/>
        <v>0</v>
      </c>
      <c r="J20" s="21"/>
    </row>
    <row r="21" spans="1:25" ht="21.95" customHeight="1" x14ac:dyDescent="0.2">
      <c r="A21" s="71"/>
      <c r="B21" s="72" t="s">
        <v>70</v>
      </c>
      <c r="C21" s="73"/>
      <c r="D21" s="73"/>
      <c r="E21" s="73"/>
      <c r="F21" s="73"/>
      <c r="G21" s="73"/>
      <c r="H21" s="74">
        <f t="shared" si="3"/>
        <v>0</v>
      </c>
      <c r="I21" s="75">
        <f t="shared" si="2"/>
        <v>0</v>
      </c>
      <c r="J21" s="21"/>
    </row>
    <row r="22" spans="1:25" ht="21.95" customHeight="1" x14ac:dyDescent="0.2">
      <c r="A22" s="38"/>
      <c r="B22" s="39" t="s">
        <v>134</v>
      </c>
      <c r="C22" s="40"/>
      <c r="D22" s="40">
        <v>30</v>
      </c>
      <c r="E22" s="40"/>
      <c r="F22" s="76"/>
      <c r="G22" s="40"/>
      <c r="H22" s="69">
        <f t="shared" si="3"/>
        <v>30</v>
      </c>
      <c r="I22" s="70">
        <f t="shared" si="2"/>
        <v>1.4084507042253521E-2</v>
      </c>
      <c r="J22" s="21"/>
    </row>
    <row r="23" spans="1:25" ht="21.75" customHeight="1" thickBot="1" x14ac:dyDescent="0.25">
      <c r="A23" s="77"/>
      <c r="B23" s="78" t="s">
        <v>84</v>
      </c>
      <c r="C23" s="79"/>
      <c r="D23" s="79"/>
      <c r="E23" s="79"/>
      <c r="F23" s="79"/>
      <c r="G23" s="79"/>
      <c r="H23" s="80">
        <f t="shared" si="3"/>
        <v>0</v>
      </c>
      <c r="I23" s="81">
        <f t="shared" si="2"/>
        <v>0</v>
      </c>
      <c r="J23" s="21"/>
      <c r="L23" s="82"/>
    </row>
    <row r="24" spans="1:25" s="60" customFormat="1" ht="28.5" thickBot="1" x14ac:dyDescent="0.55000000000000004">
      <c r="A24" s="83"/>
      <c r="B24" s="84" t="s">
        <v>61</v>
      </c>
      <c r="C24" s="51">
        <f>SUM(C14:C23)</f>
        <v>0</v>
      </c>
      <c r="D24" s="51">
        <f>SUM(D14:D23)</f>
        <v>2130</v>
      </c>
      <c r="E24" s="51">
        <f>SUM(E14:E23)</f>
        <v>0</v>
      </c>
      <c r="F24" s="51">
        <f>SUM(F14:F23)</f>
        <v>0</v>
      </c>
      <c r="G24" s="51">
        <f>SUM(G14:G23)</f>
        <v>0</v>
      </c>
      <c r="H24" s="85">
        <f>SUM(C24:G24)</f>
        <v>2130</v>
      </c>
      <c r="I24" s="86">
        <f>H24/H$24</f>
        <v>1</v>
      </c>
      <c r="J24" s="58"/>
      <c r="K24" s="59"/>
    </row>
    <row r="25" spans="1:25" s="21" customFormat="1" ht="21.95" customHeight="1" thickBot="1" x14ac:dyDescent="0.25">
      <c r="B25" s="87"/>
      <c r="F25" s="88"/>
      <c r="I25" s="89"/>
      <c r="K25" s="22"/>
    </row>
    <row r="26" spans="1:25" s="68" customFormat="1" ht="28.5" thickBot="1" x14ac:dyDescent="0.55000000000000004">
      <c r="A26" s="224"/>
      <c r="B26" s="225" t="s">
        <v>115</v>
      </c>
      <c r="C26" s="90" t="s">
        <v>65</v>
      </c>
      <c r="D26" s="90" t="s">
        <v>68</v>
      </c>
      <c r="E26" s="90" t="s">
        <v>113</v>
      </c>
      <c r="F26" s="90" t="s">
        <v>114</v>
      </c>
      <c r="G26" s="90" t="s">
        <v>111</v>
      </c>
      <c r="H26" s="90" t="s">
        <v>61</v>
      </c>
      <c r="I26" s="91" t="s">
        <v>110</v>
      </c>
      <c r="J26" s="66"/>
      <c r="K26" s="67"/>
    </row>
    <row r="27" spans="1:25" ht="21.95" customHeight="1" x14ac:dyDescent="0.2">
      <c r="A27" s="92"/>
      <c r="B27" s="93" t="s">
        <v>4</v>
      </c>
      <c r="C27" s="94"/>
      <c r="D27" s="94"/>
      <c r="E27" s="94"/>
      <c r="F27" s="94"/>
      <c r="G27" s="94"/>
      <c r="H27" s="69">
        <f>SUM(C27:G27)</f>
        <v>0</v>
      </c>
      <c r="I27" s="70">
        <f t="shared" ref="I27:I40" si="4">H27/H$40</f>
        <v>0</v>
      </c>
      <c r="J27" s="21"/>
    </row>
    <row r="28" spans="1:25" ht="21.95" customHeight="1" x14ac:dyDescent="0.2">
      <c r="A28" s="95"/>
      <c r="B28" s="96" t="s">
        <v>5</v>
      </c>
      <c r="C28" s="97"/>
      <c r="D28" s="98">
        <v>250</v>
      </c>
      <c r="E28" s="98"/>
      <c r="F28" s="98"/>
      <c r="G28" s="98"/>
      <c r="H28" s="74">
        <f t="shared" ref="H28:H39" si="5">SUM(C28:G28)</f>
        <v>250</v>
      </c>
      <c r="I28" s="75">
        <f t="shared" si="4"/>
        <v>0.10438413361169102</v>
      </c>
      <c r="J28" s="21"/>
    </row>
    <row r="29" spans="1:25" ht="21.95" customHeight="1" x14ac:dyDescent="0.2">
      <c r="A29" s="99"/>
      <c r="B29" s="39" t="s">
        <v>41</v>
      </c>
      <c r="C29" s="40"/>
      <c r="D29" s="40">
        <v>280</v>
      </c>
      <c r="E29" s="40"/>
      <c r="F29" s="40"/>
      <c r="G29" s="40"/>
      <c r="H29" s="69">
        <f t="shared" si="5"/>
        <v>280</v>
      </c>
      <c r="I29" s="70">
        <f t="shared" si="4"/>
        <v>0.11691022964509394</v>
      </c>
      <c r="J29" s="21"/>
    </row>
    <row r="30" spans="1:25" ht="21.95" customHeight="1" x14ac:dyDescent="0.2">
      <c r="A30" s="95"/>
      <c r="B30" s="96" t="s">
        <v>6</v>
      </c>
      <c r="C30" s="98"/>
      <c r="D30" s="98">
        <v>120</v>
      </c>
      <c r="E30" s="98"/>
      <c r="F30" s="98"/>
      <c r="G30" s="98"/>
      <c r="H30" s="74">
        <f t="shared" si="5"/>
        <v>120</v>
      </c>
      <c r="I30" s="75">
        <f t="shared" si="4"/>
        <v>5.0104384133611693E-2</v>
      </c>
      <c r="J30" s="21"/>
    </row>
    <row r="31" spans="1:25" s="23" customFormat="1" ht="21.95" customHeight="1" x14ac:dyDescent="0.2">
      <c r="A31" s="99"/>
      <c r="B31" s="39" t="s">
        <v>37</v>
      </c>
      <c r="C31" s="40"/>
      <c r="D31" s="40">
        <v>30</v>
      </c>
      <c r="E31" s="40"/>
      <c r="F31" s="40"/>
      <c r="G31" s="40"/>
      <c r="H31" s="69">
        <f t="shared" si="5"/>
        <v>30</v>
      </c>
      <c r="I31" s="70">
        <f t="shared" si="4"/>
        <v>1.2526096033402923E-2</v>
      </c>
      <c r="J31" s="21"/>
      <c r="K31" s="22"/>
      <c r="L31" s="24"/>
      <c r="M31" s="24"/>
      <c r="V31" s="24"/>
      <c r="W31" s="24"/>
      <c r="X31" s="24"/>
      <c r="Y31" s="24"/>
    </row>
    <row r="32" spans="1:25" ht="21.95" customHeight="1" x14ac:dyDescent="0.2">
      <c r="A32" s="95"/>
      <c r="B32" s="96" t="s">
        <v>117</v>
      </c>
      <c r="C32" s="98"/>
      <c r="D32" s="98">
        <v>150</v>
      </c>
      <c r="E32" s="98" t="s">
        <v>39</v>
      </c>
      <c r="F32" s="98"/>
      <c r="G32" s="98"/>
      <c r="H32" s="74">
        <f t="shared" si="5"/>
        <v>150</v>
      </c>
      <c r="I32" s="75">
        <f t="shared" si="4"/>
        <v>6.2630480167014613E-2</v>
      </c>
      <c r="J32" s="21"/>
    </row>
    <row r="33" spans="1:11" ht="21.95" customHeight="1" x14ac:dyDescent="0.2">
      <c r="A33" s="99"/>
      <c r="B33" s="39" t="s">
        <v>38</v>
      </c>
      <c r="C33" s="40"/>
      <c r="D33" s="40">
        <v>30</v>
      </c>
      <c r="E33" s="40"/>
      <c r="F33" s="40"/>
      <c r="G33" s="40"/>
      <c r="H33" s="69">
        <f t="shared" si="5"/>
        <v>30</v>
      </c>
      <c r="I33" s="70">
        <f t="shared" si="4"/>
        <v>1.2526096033402923E-2</v>
      </c>
      <c r="J33" s="21"/>
    </row>
    <row r="34" spans="1:11" ht="21.95" customHeight="1" x14ac:dyDescent="0.2">
      <c r="A34" s="95"/>
      <c r="B34" s="96" t="s">
        <v>118</v>
      </c>
      <c r="C34" s="98"/>
      <c r="D34" s="98"/>
      <c r="E34" s="98">
        <v>15</v>
      </c>
      <c r="F34" s="98"/>
      <c r="G34" s="98"/>
      <c r="H34" s="74">
        <f t="shared" si="5"/>
        <v>15</v>
      </c>
      <c r="I34" s="75">
        <f t="shared" si="4"/>
        <v>6.2630480167014616E-3</v>
      </c>
      <c r="J34" s="21"/>
    </row>
    <row r="35" spans="1:11" ht="21.95" customHeight="1" x14ac:dyDescent="0.2">
      <c r="A35" s="99"/>
      <c r="B35" s="39" t="s">
        <v>42</v>
      </c>
      <c r="C35" s="40">
        <v>300</v>
      </c>
      <c r="D35" s="40"/>
      <c r="E35" s="40">
        <v>600</v>
      </c>
      <c r="F35" s="40"/>
      <c r="G35" s="40"/>
      <c r="H35" s="69">
        <f t="shared" si="5"/>
        <v>900</v>
      </c>
      <c r="I35" s="70">
        <f t="shared" si="4"/>
        <v>0.37578288100208768</v>
      </c>
      <c r="J35" s="21"/>
    </row>
    <row r="36" spans="1:11" ht="21.95" customHeight="1" x14ac:dyDescent="0.2">
      <c r="A36" s="95"/>
      <c r="B36" s="96" t="s">
        <v>40</v>
      </c>
      <c r="C36" s="98">
        <v>320</v>
      </c>
      <c r="D36" s="98"/>
      <c r="E36" s="98"/>
      <c r="F36" s="98"/>
      <c r="G36" s="98"/>
      <c r="H36" s="74">
        <f t="shared" si="5"/>
        <v>320</v>
      </c>
      <c r="I36" s="75">
        <f t="shared" si="4"/>
        <v>0.1336116910229645</v>
      </c>
      <c r="J36" s="21"/>
    </row>
    <row r="37" spans="1:11" ht="21.95" customHeight="1" x14ac:dyDescent="0.2">
      <c r="A37" s="99"/>
      <c r="B37" s="39" t="s">
        <v>7</v>
      </c>
      <c r="C37" s="40"/>
      <c r="D37" s="40"/>
      <c r="E37" s="40"/>
      <c r="F37" s="40"/>
      <c r="G37" s="40"/>
      <c r="H37" s="69">
        <f t="shared" si="5"/>
        <v>0</v>
      </c>
      <c r="I37" s="70">
        <f t="shared" si="4"/>
        <v>0</v>
      </c>
      <c r="J37" s="21"/>
    </row>
    <row r="38" spans="1:11" ht="21.95" customHeight="1" x14ac:dyDescent="0.2">
      <c r="A38" s="95"/>
      <c r="B38" s="96" t="s">
        <v>119</v>
      </c>
      <c r="C38" s="98"/>
      <c r="D38" s="98">
        <v>20</v>
      </c>
      <c r="E38" s="98"/>
      <c r="F38" s="98"/>
      <c r="G38" s="98"/>
      <c r="H38" s="74">
        <f t="shared" si="5"/>
        <v>20</v>
      </c>
      <c r="I38" s="75">
        <f t="shared" si="4"/>
        <v>8.350730688935281E-3</v>
      </c>
      <c r="J38" s="21"/>
    </row>
    <row r="39" spans="1:11" ht="48.75" thickBot="1" x14ac:dyDescent="0.25">
      <c r="A39" s="99"/>
      <c r="B39" s="39" t="s">
        <v>120</v>
      </c>
      <c r="C39" s="40"/>
      <c r="D39" s="40"/>
      <c r="E39" s="40"/>
      <c r="F39" s="40">
        <v>180</v>
      </c>
      <c r="G39" s="40">
        <v>100</v>
      </c>
      <c r="H39" s="69">
        <f t="shared" si="5"/>
        <v>280</v>
      </c>
      <c r="I39" s="70">
        <f t="shared" si="4"/>
        <v>0.11691022964509394</v>
      </c>
      <c r="J39" s="21"/>
    </row>
    <row r="40" spans="1:11" s="103" customFormat="1" ht="28.5" thickBot="1" x14ac:dyDescent="0.55000000000000004">
      <c r="A40" s="83"/>
      <c r="B40" s="84" t="s">
        <v>61</v>
      </c>
      <c r="C40" s="51">
        <f>SUM(C27:C39)</f>
        <v>620</v>
      </c>
      <c r="D40" s="51">
        <f>SUM(D27:D39)</f>
        <v>880</v>
      </c>
      <c r="E40" s="51">
        <f>SUM(E27:E39)</f>
        <v>615</v>
      </c>
      <c r="F40" s="51">
        <f>SUM(F27:F39)</f>
        <v>180</v>
      </c>
      <c r="G40" s="51">
        <f>SUM(G27:G39)</f>
        <v>100</v>
      </c>
      <c r="H40" s="100">
        <f>SUM(C40:G40)</f>
        <v>2395</v>
      </c>
      <c r="I40" s="86">
        <f t="shared" si="4"/>
        <v>1</v>
      </c>
      <c r="J40" s="101"/>
      <c r="K40" s="102"/>
    </row>
    <row r="41" spans="1:11" s="21" customFormat="1" ht="21.75" customHeight="1" thickBot="1" x14ac:dyDescent="0.25">
      <c r="B41" s="87"/>
      <c r="I41" s="89"/>
      <c r="K41" s="22"/>
    </row>
    <row r="42" spans="1:11" s="68" customFormat="1" ht="28.5" thickBot="1" x14ac:dyDescent="0.55000000000000004">
      <c r="A42" s="226"/>
      <c r="B42" s="227" t="s">
        <v>121</v>
      </c>
      <c r="C42" s="104" t="s">
        <v>65</v>
      </c>
      <c r="D42" s="104" t="s">
        <v>68</v>
      </c>
      <c r="E42" s="104" t="s">
        <v>113</v>
      </c>
      <c r="F42" s="104" t="s">
        <v>114</v>
      </c>
      <c r="G42" s="104" t="s">
        <v>111</v>
      </c>
      <c r="H42" s="104" t="s">
        <v>61</v>
      </c>
      <c r="I42" s="105" t="s">
        <v>110</v>
      </c>
      <c r="J42" s="66"/>
      <c r="K42" s="67"/>
    </row>
    <row r="43" spans="1:11" ht="21.95" customHeight="1" x14ac:dyDescent="0.2">
      <c r="A43" s="106"/>
      <c r="B43" s="26" t="s">
        <v>122</v>
      </c>
      <c r="C43" s="27"/>
      <c r="D43" s="27">
        <v>300</v>
      </c>
      <c r="E43" s="27"/>
      <c r="F43" s="27"/>
      <c r="G43" s="27"/>
      <c r="H43" s="69">
        <f t="shared" ref="H43:H51" si="6">SUM(C43:G43)</f>
        <v>300</v>
      </c>
      <c r="I43" s="70">
        <f>H43/H$51</f>
        <v>0.5</v>
      </c>
      <c r="J43" s="21"/>
    </row>
    <row r="44" spans="1:11" ht="21.95" customHeight="1" x14ac:dyDescent="0.2">
      <c r="A44" s="107"/>
      <c r="B44" s="108" t="s">
        <v>123</v>
      </c>
      <c r="C44" s="109"/>
      <c r="D44" s="109"/>
      <c r="E44" s="109"/>
      <c r="F44" s="109"/>
      <c r="G44" s="109">
        <v>150</v>
      </c>
      <c r="H44" s="74">
        <f t="shared" si="6"/>
        <v>150</v>
      </c>
      <c r="I44" s="75">
        <f t="shared" ref="I44:I51" si="7">H44/H$51</f>
        <v>0.25</v>
      </c>
      <c r="J44" s="21"/>
    </row>
    <row r="45" spans="1:11" ht="21.95" customHeight="1" x14ac:dyDescent="0.2">
      <c r="A45" s="106"/>
      <c r="B45" s="26" t="s">
        <v>44</v>
      </c>
      <c r="C45" s="27"/>
      <c r="D45" s="27"/>
      <c r="E45" s="27"/>
      <c r="F45" s="27"/>
      <c r="G45" s="27"/>
      <c r="H45" s="69">
        <f t="shared" si="6"/>
        <v>0</v>
      </c>
      <c r="I45" s="70">
        <f t="shared" si="7"/>
        <v>0</v>
      </c>
      <c r="J45" s="21"/>
    </row>
    <row r="46" spans="1:11" ht="21.95" customHeight="1" x14ac:dyDescent="0.2">
      <c r="A46" s="107"/>
      <c r="B46" s="108" t="s">
        <v>9</v>
      </c>
      <c r="C46" s="109"/>
      <c r="D46" s="109"/>
      <c r="E46" s="109"/>
      <c r="F46" s="109"/>
      <c r="G46" s="109"/>
      <c r="H46" s="74">
        <f t="shared" si="6"/>
        <v>0</v>
      </c>
      <c r="I46" s="75">
        <f t="shared" si="7"/>
        <v>0</v>
      </c>
      <c r="J46" s="21"/>
    </row>
    <row r="47" spans="1:11" ht="21.95" customHeight="1" x14ac:dyDescent="0.2">
      <c r="A47" s="106"/>
      <c r="B47" s="26" t="s">
        <v>10</v>
      </c>
      <c r="C47" s="27">
        <v>10</v>
      </c>
      <c r="D47" s="27"/>
      <c r="E47" s="27">
        <v>60</v>
      </c>
      <c r="F47" s="27"/>
      <c r="G47" s="27"/>
      <c r="H47" s="69">
        <f t="shared" si="6"/>
        <v>70</v>
      </c>
      <c r="I47" s="70">
        <f t="shared" si="7"/>
        <v>0.11666666666666667</v>
      </c>
      <c r="J47" s="21"/>
    </row>
    <row r="48" spans="1:11" ht="21.75" customHeight="1" x14ac:dyDescent="0.2">
      <c r="A48" s="107"/>
      <c r="B48" s="108" t="s">
        <v>43</v>
      </c>
      <c r="C48" s="109"/>
      <c r="D48" s="109"/>
      <c r="E48" s="109"/>
      <c r="F48" s="109"/>
      <c r="G48" s="109"/>
      <c r="H48" s="74">
        <f t="shared" si="6"/>
        <v>0</v>
      </c>
      <c r="I48" s="75">
        <f t="shared" si="7"/>
        <v>0</v>
      </c>
      <c r="J48" s="21"/>
    </row>
    <row r="49" spans="1:25" ht="21.95" customHeight="1" x14ac:dyDescent="0.2">
      <c r="A49" s="106"/>
      <c r="B49" s="26" t="s">
        <v>124</v>
      </c>
      <c r="C49" s="27"/>
      <c r="D49" s="27"/>
      <c r="E49" s="27"/>
      <c r="F49" s="27"/>
      <c r="G49" s="27"/>
      <c r="H49" s="69">
        <f t="shared" si="6"/>
        <v>0</v>
      </c>
      <c r="I49" s="70">
        <f t="shared" si="7"/>
        <v>0</v>
      </c>
      <c r="J49" s="21"/>
    </row>
    <row r="50" spans="1:25" ht="21.95" customHeight="1" thickBot="1" x14ac:dyDescent="0.25">
      <c r="A50" s="107"/>
      <c r="B50" s="108" t="s">
        <v>125</v>
      </c>
      <c r="C50" s="109">
        <v>0</v>
      </c>
      <c r="D50" s="109"/>
      <c r="E50" s="109"/>
      <c r="F50" s="109">
        <v>80</v>
      </c>
      <c r="G50" s="109"/>
      <c r="H50" s="74">
        <f t="shared" si="6"/>
        <v>80</v>
      </c>
      <c r="I50" s="75">
        <f t="shared" si="7"/>
        <v>0.13333333333333333</v>
      </c>
      <c r="J50" s="21"/>
    </row>
    <row r="51" spans="1:25" s="103" customFormat="1" ht="28.5" thickBot="1" x14ac:dyDescent="0.55000000000000004">
      <c r="A51" s="83"/>
      <c r="B51" s="84" t="s">
        <v>61</v>
      </c>
      <c r="C51" s="51">
        <f>SUM(C43:C50)</f>
        <v>10</v>
      </c>
      <c r="D51" s="51">
        <f>SUM(D43:D50)</f>
        <v>300</v>
      </c>
      <c r="E51" s="51">
        <f>SUM(E43:E50)</f>
        <v>60</v>
      </c>
      <c r="F51" s="51">
        <f>SUM(F43:F50)</f>
        <v>80</v>
      </c>
      <c r="G51" s="51">
        <f>SUM(G43:G50)</f>
        <v>150</v>
      </c>
      <c r="H51" s="100">
        <f t="shared" si="6"/>
        <v>600</v>
      </c>
      <c r="I51" s="86">
        <f t="shared" si="7"/>
        <v>1</v>
      </c>
      <c r="J51" s="101"/>
      <c r="K51" s="102"/>
    </row>
    <row r="52" spans="1:25" s="21" customFormat="1" ht="21.95" customHeight="1" thickBot="1" x14ac:dyDescent="0.25">
      <c r="B52" s="87"/>
      <c r="E52" s="88"/>
      <c r="I52" s="110"/>
      <c r="K52" s="22"/>
    </row>
    <row r="53" spans="1:25" s="68" customFormat="1" ht="28.5" thickBot="1" x14ac:dyDescent="0.55000000000000004">
      <c r="A53" s="228"/>
      <c r="B53" s="229" t="s">
        <v>57</v>
      </c>
      <c r="C53" s="111" t="s">
        <v>65</v>
      </c>
      <c r="D53" s="111" t="s">
        <v>68</v>
      </c>
      <c r="E53" s="111" t="s">
        <v>113</v>
      </c>
      <c r="F53" s="111" t="s">
        <v>114</v>
      </c>
      <c r="G53" s="111" t="s">
        <v>111</v>
      </c>
      <c r="H53" s="111" t="s">
        <v>61</v>
      </c>
      <c r="I53" s="112" t="s">
        <v>110</v>
      </c>
      <c r="J53" s="66"/>
      <c r="K53" s="67"/>
    </row>
    <row r="54" spans="1:25" ht="21.95" customHeight="1" x14ac:dyDescent="0.2">
      <c r="A54" s="113"/>
      <c r="B54" s="93" t="s">
        <v>45</v>
      </c>
      <c r="C54" s="94">
        <v>20</v>
      </c>
      <c r="D54" s="94"/>
      <c r="E54" s="94"/>
      <c r="F54" s="94"/>
      <c r="G54" s="94"/>
      <c r="H54" s="69">
        <f>SUM(C54:G$54)</f>
        <v>20</v>
      </c>
      <c r="I54" s="70">
        <f>H54/H$66</f>
        <v>3.6036036036036036E-2</v>
      </c>
      <c r="J54" s="21"/>
    </row>
    <row r="55" spans="1:25" ht="21.95" customHeight="1" x14ac:dyDescent="0.2">
      <c r="A55" s="114"/>
      <c r="B55" s="115" t="s">
        <v>46</v>
      </c>
      <c r="C55" s="116"/>
      <c r="D55" s="116"/>
      <c r="E55" s="116">
        <v>50</v>
      </c>
      <c r="F55" s="116"/>
      <c r="G55" s="116"/>
      <c r="H55" s="74">
        <f t="shared" ref="H55:H66" si="8">SUM(C55:G55)</f>
        <v>50</v>
      </c>
      <c r="I55" s="75">
        <f t="shared" ref="I55:I66" si="9">H55/H$66</f>
        <v>9.0090090090090086E-2</v>
      </c>
      <c r="J55" s="21"/>
    </row>
    <row r="56" spans="1:25" ht="21.95" customHeight="1" x14ac:dyDescent="0.2">
      <c r="A56" s="117"/>
      <c r="B56" s="39" t="s">
        <v>11</v>
      </c>
      <c r="C56" s="40"/>
      <c r="D56" s="40"/>
      <c r="E56" s="40"/>
      <c r="F56" s="40"/>
      <c r="G56" s="40"/>
      <c r="H56" s="69">
        <f t="shared" si="8"/>
        <v>0</v>
      </c>
      <c r="I56" s="70">
        <f t="shared" si="9"/>
        <v>0</v>
      </c>
      <c r="J56" s="21"/>
    </row>
    <row r="57" spans="1:25" s="23" customFormat="1" ht="21.95" customHeight="1" x14ac:dyDescent="0.2">
      <c r="A57" s="114"/>
      <c r="B57" s="115" t="s">
        <v>126</v>
      </c>
      <c r="C57" s="116"/>
      <c r="D57" s="116">
        <v>200</v>
      </c>
      <c r="E57" s="116"/>
      <c r="F57" s="116"/>
      <c r="G57" s="116"/>
      <c r="H57" s="74">
        <f t="shared" si="8"/>
        <v>200</v>
      </c>
      <c r="I57" s="75">
        <f t="shared" si="9"/>
        <v>0.36036036036036034</v>
      </c>
      <c r="J57" s="21"/>
      <c r="K57" s="22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25" ht="21.95" customHeight="1" x14ac:dyDescent="0.2">
      <c r="A58" s="117"/>
      <c r="B58" s="39" t="s">
        <v>12</v>
      </c>
      <c r="C58" s="40"/>
      <c r="D58" s="40"/>
      <c r="E58" s="40">
        <v>200</v>
      </c>
      <c r="F58" s="40"/>
      <c r="G58" s="40"/>
      <c r="H58" s="69">
        <f t="shared" si="8"/>
        <v>200</v>
      </c>
      <c r="I58" s="70">
        <f t="shared" si="9"/>
        <v>0.36036036036036034</v>
      </c>
      <c r="J58" s="21"/>
    </row>
    <row r="59" spans="1:25" ht="21.95" customHeight="1" x14ac:dyDescent="0.2">
      <c r="A59" s="114"/>
      <c r="B59" s="115" t="s">
        <v>13</v>
      </c>
      <c r="C59" s="116"/>
      <c r="D59" s="116"/>
      <c r="E59" s="116"/>
      <c r="F59" s="116">
        <v>15</v>
      </c>
      <c r="G59" s="116"/>
      <c r="H59" s="74">
        <f t="shared" si="8"/>
        <v>15</v>
      </c>
      <c r="I59" s="75">
        <f t="shared" si="9"/>
        <v>2.7027027027027029E-2</v>
      </c>
      <c r="J59" s="21"/>
    </row>
    <row r="60" spans="1:25" ht="21.95" customHeight="1" x14ac:dyDescent="0.2">
      <c r="A60" s="117"/>
      <c r="B60" s="39" t="s">
        <v>48</v>
      </c>
      <c r="C60" s="40"/>
      <c r="D60" s="40"/>
      <c r="E60" s="40"/>
      <c r="F60" s="40"/>
      <c r="G60" s="40"/>
      <c r="H60" s="69">
        <f t="shared" si="8"/>
        <v>0</v>
      </c>
      <c r="I60" s="70">
        <f t="shared" si="9"/>
        <v>0</v>
      </c>
      <c r="J60" s="21"/>
    </row>
    <row r="61" spans="1:25" ht="21.95" customHeight="1" x14ac:dyDescent="0.2">
      <c r="A61" s="114"/>
      <c r="B61" s="115" t="s">
        <v>15</v>
      </c>
      <c r="C61" s="116"/>
      <c r="D61" s="116"/>
      <c r="E61" s="116"/>
      <c r="F61" s="116"/>
      <c r="G61" s="116"/>
      <c r="H61" s="74">
        <f t="shared" si="8"/>
        <v>0</v>
      </c>
      <c r="I61" s="75">
        <f t="shared" si="9"/>
        <v>0</v>
      </c>
      <c r="J61" s="21"/>
    </row>
    <row r="62" spans="1:25" ht="21.95" customHeight="1" x14ac:dyDescent="0.2">
      <c r="A62" s="117"/>
      <c r="B62" s="39" t="s">
        <v>17</v>
      </c>
      <c r="C62" s="40"/>
      <c r="D62" s="40"/>
      <c r="E62" s="40"/>
      <c r="F62" s="40"/>
      <c r="G62" s="40"/>
      <c r="H62" s="69">
        <f t="shared" si="8"/>
        <v>0</v>
      </c>
      <c r="I62" s="70">
        <f t="shared" si="9"/>
        <v>0</v>
      </c>
      <c r="J62" s="21"/>
    </row>
    <row r="63" spans="1:25" ht="21.95" customHeight="1" x14ac:dyDescent="0.2">
      <c r="A63" s="114"/>
      <c r="B63" s="115" t="s">
        <v>49</v>
      </c>
      <c r="C63" s="116">
        <v>50</v>
      </c>
      <c r="D63" s="116"/>
      <c r="E63" s="116">
        <v>20</v>
      </c>
      <c r="F63" s="116"/>
      <c r="G63" s="116"/>
      <c r="H63" s="74">
        <f t="shared" si="8"/>
        <v>70</v>
      </c>
      <c r="I63" s="75">
        <f t="shared" si="9"/>
        <v>0.12612612612612611</v>
      </c>
      <c r="J63" s="21"/>
    </row>
    <row r="64" spans="1:25" ht="21.95" customHeight="1" x14ac:dyDescent="0.2">
      <c r="A64" s="117"/>
      <c r="B64" s="39" t="s">
        <v>47</v>
      </c>
      <c r="C64" s="40"/>
      <c r="D64" s="40"/>
      <c r="E64" s="40"/>
      <c r="F64" s="40"/>
      <c r="G64" s="40"/>
      <c r="H64" s="69">
        <f t="shared" si="8"/>
        <v>0</v>
      </c>
      <c r="I64" s="70">
        <f t="shared" si="9"/>
        <v>0</v>
      </c>
      <c r="J64" s="21"/>
    </row>
    <row r="65" spans="1:29" s="23" customFormat="1" ht="21.95" customHeight="1" thickBot="1" x14ac:dyDescent="0.25">
      <c r="A65" s="114"/>
      <c r="B65" s="115" t="s">
        <v>127</v>
      </c>
      <c r="C65" s="116"/>
      <c r="D65" s="116"/>
      <c r="E65" s="116"/>
      <c r="F65" s="116"/>
      <c r="G65" s="116"/>
      <c r="H65" s="74">
        <f t="shared" si="8"/>
        <v>0</v>
      </c>
      <c r="I65" s="75">
        <f t="shared" si="9"/>
        <v>0</v>
      </c>
      <c r="J65" s="21"/>
      <c r="K65" s="22"/>
      <c r="L65" s="24"/>
      <c r="M65" s="24"/>
      <c r="V65" s="24"/>
      <c r="W65" s="24"/>
      <c r="X65" s="24"/>
      <c r="Y65" s="24"/>
      <c r="Z65" s="24"/>
      <c r="AA65" s="24"/>
      <c r="AB65" s="24"/>
      <c r="AC65" s="24"/>
    </row>
    <row r="66" spans="1:29" s="103" customFormat="1" ht="28.5" thickBot="1" x14ac:dyDescent="0.55000000000000004">
      <c r="A66" s="83"/>
      <c r="B66" s="84" t="s">
        <v>61</v>
      </c>
      <c r="C66" s="51">
        <f>SUM(C54:C65)</f>
        <v>70</v>
      </c>
      <c r="D66" s="51">
        <f>SUM(D54:D65)</f>
        <v>200</v>
      </c>
      <c r="E66" s="51">
        <f>SUM(E54:E65)</f>
        <v>270</v>
      </c>
      <c r="F66" s="51">
        <f>SUM(F54:F65)</f>
        <v>15</v>
      </c>
      <c r="G66" s="51">
        <f>SUM(G54:G65)</f>
        <v>0</v>
      </c>
      <c r="H66" s="100">
        <f t="shared" si="8"/>
        <v>555</v>
      </c>
      <c r="I66" s="86">
        <f t="shared" si="9"/>
        <v>1</v>
      </c>
      <c r="J66" s="101"/>
      <c r="K66" s="102"/>
    </row>
    <row r="67" spans="1:29" s="21" customFormat="1" ht="21.95" customHeight="1" thickBot="1" x14ac:dyDescent="0.25">
      <c r="B67" s="87"/>
      <c r="I67" s="89"/>
      <c r="K67" s="22"/>
    </row>
    <row r="68" spans="1:29" s="68" customFormat="1" ht="28.5" thickBot="1" x14ac:dyDescent="0.55000000000000004">
      <c r="A68" s="230"/>
      <c r="B68" s="231" t="s">
        <v>128</v>
      </c>
      <c r="C68" s="118" t="s">
        <v>65</v>
      </c>
      <c r="D68" s="118" t="s">
        <v>68</v>
      </c>
      <c r="E68" s="118" t="s">
        <v>113</v>
      </c>
      <c r="F68" s="118" t="s">
        <v>114</v>
      </c>
      <c r="G68" s="118" t="s">
        <v>111</v>
      </c>
      <c r="H68" s="118" t="s">
        <v>61</v>
      </c>
      <c r="I68" s="119" t="s">
        <v>110</v>
      </c>
      <c r="J68" s="66"/>
      <c r="K68" s="67"/>
    </row>
    <row r="69" spans="1:29" ht="21.95" customHeight="1" x14ac:dyDescent="0.2">
      <c r="A69" s="113"/>
      <c r="B69" s="93" t="s">
        <v>97</v>
      </c>
      <c r="C69" s="94">
        <v>10</v>
      </c>
      <c r="D69" s="94"/>
      <c r="E69" s="94">
        <v>10</v>
      </c>
      <c r="F69" s="94"/>
      <c r="G69" s="94"/>
      <c r="H69" s="69">
        <f>SUM(C69:G69)</f>
        <v>20</v>
      </c>
      <c r="I69" s="70">
        <f>H69/H$78</f>
        <v>3.669724770642202E-2</v>
      </c>
      <c r="J69" s="21"/>
    </row>
    <row r="70" spans="1:29" ht="21.95" customHeight="1" x14ac:dyDescent="0.2">
      <c r="A70" s="120"/>
      <c r="B70" s="121" t="s">
        <v>18</v>
      </c>
      <c r="C70" s="122">
        <v>20</v>
      </c>
      <c r="D70" s="122"/>
      <c r="E70" s="122">
        <v>60</v>
      </c>
      <c r="F70" s="122"/>
      <c r="G70" s="122"/>
      <c r="H70" s="74">
        <f t="shared" ref="H70:H77" si="10">SUM(C70:G70)</f>
        <v>80</v>
      </c>
      <c r="I70" s="75">
        <f>H70/H$78</f>
        <v>0.14678899082568808</v>
      </c>
      <c r="J70" s="21"/>
    </row>
    <row r="71" spans="1:29" ht="21.95" customHeight="1" x14ac:dyDescent="0.2">
      <c r="A71" s="117"/>
      <c r="B71" s="39" t="s">
        <v>105</v>
      </c>
      <c r="C71" s="40">
        <v>30</v>
      </c>
      <c r="D71" s="40"/>
      <c r="E71" s="40"/>
      <c r="F71" s="40"/>
      <c r="G71" s="40"/>
      <c r="H71" s="69">
        <f t="shared" si="10"/>
        <v>30</v>
      </c>
      <c r="I71" s="70">
        <f>H71/H$78</f>
        <v>5.5045871559633031E-2</v>
      </c>
      <c r="J71" s="21"/>
    </row>
    <row r="72" spans="1:29" ht="21.95" customHeight="1" x14ac:dyDescent="0.2">
      <c r="A72" s="120"/>
      <c r="B72" s="121" t="s">
        <v>19</v>
      </c>
      <c r="C72" s="122">
        <v>50</v>
      </c>
      <c r="D72" s="122"/>
      <c r="E72" s="122"/>
      <c r="F72" s="122"/>
      <c r="G72" s="122">
        <v>20</v>
      </c>
      <c r="H72" s="74">
        <f t="shared" si="10"/>
        <v>70</v>
      </c>
      <c r="I72" s="75">
        <f t="shared" ref="I72:I78" si="11">H72/H$78</f>
        <v>0.12844036697247707</v>
      </c>
      <c r="J72" s="21"/>
    </row>
    <row r="73" spans="1:29" ht="21.95" customHeight="1" x14ac:dyDescent="0.2">
      <c r="A73" s="117"/>
      <c r="B73" s="39" t="s">
        <v>20</v>
      </c>
      <c r="C73" s="40"/>
      <c r="D73" s="40"/>
      <c r="E73" s="40"/>
      <c r="F73" s="40">
        <v>65</v>
      </c>
      <c r="G73" s="40"/>
      <c r="H73" s="69">
        <f>SUM(C73:G73)</f>
        <v>65</v>
      </c>
      <c r="I73" s="70">
        <f t="shared" si="11"/>
        <v>0.11926605504587157</v>
      </c>
      <c r="J73" s="21"/>
    </row>
    <row r="74" spans="1:29" ht="21.95" customHeight="1" x14ac:dyDescent="0.2">
      <c r="A74" s="120"/>
      <c r="B74" s="121" t="s">
        <v>21</v>
      </c>
      <c r="C74" s="122"/>
      <c r="D74" s="122">
        <v>100</v>
      </c>
      <c r="E74" s="122"/>
      <c r="F74" s="122"/>
      <c r="G74" s="122"/>
      <c r="H74" s="74">
        <f t="shared" si="10"/>
        <v>100</v>
      </c>
      <c r="I74" s="75">
        <f t="shared" si="11"/>
        <v>0.1834862385321101</v>
      </c>
      <c r="J74" s="21"/>
    </row>
    <row r="75" spans="1:29" ht="21.95" customHeight="1" x14ac:dyDescent="0.2">
      <c r="A75" s="117"/>
      <c r="B75" s="39" t="s">
        <v>22</v>
      </c>
      <c r="C75" s="40"/>
      <c r="D75" s="40"/>
      <c r="E75" s="40"/>
      <c r="F75" s="40">
        <v>40</v>
      </c>
      <c r="G75" s="40"/>
      <c r="H75" s="69">
        <f t="shared" si="10"/>
        <v>40</v>
      </c>
      <c r="I75" s="70">
        <f t="shared" si="11"/>
        <v>7.3394495412844041E-2</v>
      </c>
      <c r="J75" s="21"/>
    </row>
    <row r="76" spans="1:29" ht="21.95" customHeight="1" x14ac:dyDescent="0.2">
      <c r="A76" s="120"/>
      <c r="B76" s="121" t="s">
        <v>50</v>
      </c>
      <c r="C76" s="122">
        <v>50</v>
      </c>
      <c r="D76" s="122"/>
      <c r="E76" s="122"/>
      <c r="F76" s="122"/>
      <c r="G76" s="122"/>
      <c r="H76" s="74">
        <f>SUM(C76:G76)</f>
        <v>50</v>
      </c>
      <c r="I76" s="75">
        <f t="shared" si="11"/>
        <v>9.1743119266055051E-2</v>
      </c>
      <c r="J76" s="21"/>
    </row>
    <row r="77" spans="1:29" s="23" customFormat="1" ht="21.95" customHeight="1" thickBot="1" x14ac:dyDescent="0.25">
      <c r="A77" s="117"/>
      <c r="B77" s="39" t="s">
        <v>2</v>
      </c>
      <c r="C77" s="40"/>
      <c r="D77" s="40"/>
      <c r="E77" s="40"/>
      <c r="F77" s="40"/>
      <c r="G77" s="40">
        <v>90</v>
      </c>
      <c r="H77" s="69">
        <f t="shared" si="10"/>
        <v>90</v>
      </c>
      <c r="I77" s="70">
        <f t="shared" si="11"/>
        <v>0.16513761467889909</v>
      </c>
      <c r="J77" s="21"/>
      <c r="K77" s="22"/>
      <c r="L77" s="24"/>
      <c r="M77" s="24"/>
      <c r="V77" s="24"/>
      <c r="W77" s="24"/>
      <c r="X77" s="24"/>
      <c r="Y77" s="24"/>
      <c r="Z77" s="24"/>
      <c r="AA77" s="24"/>
      <c r="AB77" s="24"/>
      <c r="AC77" s="24"/>
    </row>
    <row r="78" spans="1:29" ht="28.5" thickBot="1" x14ac:dyDescent="0.55000000000000004">
      <c r="A78" s="83"/>
      <c r="B78" s="84" t="s">
        <v>61</v>
      </c>
      <c r="C78" s="51">
        <f>SUM(C69:C77)</f>
        <v>160</v>
      </c>
      <c r="D78" s="51">
        <f>SUM(D69:D77)</f>
        <v>100</v>
      </c>
      <c r="E78" s="51">
        <f>SUM(E69:E77)</f>
        <v>70</v>
      </c>
      <c r="F78" s="51">
        <f>SUM(F69:F77)</f>
        <v>105</v>
      </c>
      <c r="G78" s="51">
        <f>SUM(G69:G77)</f>
        <v>110</v>
      </c>
      <c r="H78" s="100">
        <f>SUM(C78:G78)</f>
        <v>545</v>
      </c>
      <c r="I78" s="86">
        <f t="shared" si="11"/>
        <v>1</v>
      </c>
      <c r="J78" s="21"/>
    </row>
    <row r="79" spans="1:29" s="21" customFormat="1" ht="21.95" customHeight="1" thickBot="1" x14ac:dyDescent="0.25">
      <c r="B79" s="87"/>
      <c r="I79" s="110"/>
      <c r="K79" s="22"/>
    </row>
    <row r="80" spans="1:29" s="68" customFormat="1" ht="28.5" thickBot="1" x14ac:dyDescent="0.55000000000000004">
      <c r="A80" s="232"/>
      <c r="B80" s="232" t="s">
        <v>129</v>
      </c>
      <c r="C80" s="123" t="s">
        <v>65</v>
      </c>
      <c r="D80" s="123" t="s">
        <v>68</v>
      </c>
      <c r="E80" s="123" t="s">
        <v>113</v>
      </c>
      <c r="F80" s="123" t="s">
        <v>114</v>
      </c>
      <c r="G80" s="123" t="s">
        <v>111</v>
      </c>
      <c r="H80" s="123" t="s">
        <v>61</v>
      </c>
      <c r="I80" s="124" t="s">
        <v>110</v>
      </c>
      <c r="J80" s="66"/>
      <c r="K80" s="67"/>
    </row>
    <row r="81" spans="1:29" ht="21.95" customHeight="1" x14ac:dyDescent="0.2">
      <c r="A81" s="113"/>
      <c r="B81" s="93" t="s">
        <v>24</v>
      </c>
      <c r="C81" s="94"/>
      <c r="D81" s="94"/>
      <c r="E81" s="94">
        <v>30</v>
      </c>
      <c r="F81" s="94">
        <v>210</v>
      </c>
      <c r="G81" s="94"/>
      <c r="H81" s="69">
        <f>SUM(C81:F81)</f>
        <v>240</v>
      </c>
      <c r="I81" s="70">
        <f>H81/H$89</f>
        <v>0.47244094488188976</v>
      </c>
      <c r="J81" s="21"/>
    </row>
    <row r="82" spans="1:29" ht="21.95" customHeight="1" x14ac:dyDescent="0.2">
      <c r="A82" s="125"/>
      <c r="B82" s="126" t="s">
        <v>52</v>
      </c>
      <c r="C82" s="127">
        <v>20</v>
      </c>
      <c r="D82" s="127"/>
      <c r="E82" s="127">
        <v>5</v>
      </c>
      <c r="F82" s="127"/>
      <c r="G82" s="127"/>
      <c r="H82" s="74">
        <f t="shared" ref="H82:H87" si="12">SUM(C82:F82)</f>
        <v>25</v>
      </c>
      <c r="I82" s="75">
        <f t="shared" ref="I82:I89" si="13">H82/H$89</f>
        <v>4.9212598425196853E-2</v>
      </c>
      <c r="J82" s="21"/>
    </row>
    <row r="83" spans="1:29" ht="21.95" customHeight="1" x14ac:dyDescent="0.2">
      <c r="A83" s="117"/>
      <c r="B83" s="128" t="s">
        <v>51</v>
      </c>
      <c r="C83" s="40"/>
      <c r="D83" s="40"/>
      <c r="E83" s="40"/>
      <c r="F83" s="40">
        <v>240</v>
      </c>
      <c r="G83" s="40"/>
      <c r="H83" s="69">
        <f t="shared" si="12"/>
        <v>240</v>
      </c>
      <c r="I83" s="70">
        <f t="shared" si="13"/>
        <v>0.47244094488188976</v>
      </c>
      <c r="J83" s="21"/>
    </row>
    <row r="84" spans="1:29" ht="21.95" customHeight="1" x14ac:dyDescent="0.2">
      <c r="A84" s="125"/>
      <c r="B84" s="126" t="s">
        <v>98</v>
      </c>
      <c r="C84" s="127"/>
      <c r="D84" s="127"/>
      <c r="E84" s="127">
        <v>3</v>
      </c>
      <c r="F84" s="127"/>
      <c r="G84" s="127"/>
      <c r="H84" s="74">
        <f t="shared" si="12"/>
        <v>3</v>
      </c>
      <c r="I84" s="75">
        <f t="shared" si="13"/>
        <v>5.905511811023622E-3</v>
      </c>
      <c r="J84" s="21"/>
      <c r="N84" s="129"/>
    </row>
    <row r="85" spans="1:29" ht="21.95" customHeight="1" x14ac:dyDescent="0.2">
      <c r="A85" s="117"/>
      <c r="B85" s="128" t="s">
        <v>25</v>
      </c>
      <c r="C85" s="40"/>
      <c r="D85" s="40"/>
      <c r="E85" s="40"/>
      <c r="F85" s="40"/>
      <c r="G85" s="40"/>
      <c r="H85" s="69">
        <f t="shared" si="12"/>
        <v>0</v>
      </c>
      <c r="I85" s="70">
        <f t="shared" si="13"/>
        <v>0</v>
      </c>
      <c r="J85" s="21"/>
    </row>
    <row r="86" spans="1:29" ht="21.95" customHeight="1" x14ac:dyDescent="0.2">
      <c r="A86" s="125"/>
      <c r="B86" s="126" t="s">
        <v>26</v>
      </c>
      <c r="C86" s="127"/>
      <c r="D86" s="127"/>
      <c r="E86" s="127"/>
      <c r="F86" s="127"/>
      <c r="G86" s="127"/>
      <c r="H86" s="74">
        <f t="shared" si="12"/>
        <v>0</v>
      </c>
      <c r="I86" s="75">
        <f t="shared" si="13"/>
        <v>0</v>
      </c>
      <c r="J86" s="21"/>
    </row>
    <row r="87" spans="1:29" ht="21.95" customHeight="1" x14ac:dyDescent="0.2">
      <c r="A87" s="117"/>
      <c r="B87" s="128" t="s">
        <v>130</v>
      </c>
      <c r="C87" s="40"/>
      <c r="D87" s="40"/>
      <c r="E87" s="40"/>
      <c r="F87" s="40"/>
      <c r="G87" s="40"/>
      <c r="H87" s="69">
        <f t="shared" si="12"/>
        <v>0</v>
      </c>
      <c r="I87" s="70">
        <f t="shared" si="13"/>
        <v>0</v>
      </c>
      <c r="J87" s="21"/>
    </row>
    <row r="88" spans="1:29" ht="48.75" thickBot="1" x14ac:dyDescent="0.25">
      <c r="A88" s="125"/>
      <c r="B88" s="126" t="s">
        <v>131</v>
      </c>
      <c r="C88" s="127"/>
      <c r="D88" s="127"/>
      <c r="E88" s="127"/>
      <c r="F88" s="127"/>
      <c r="G88" s="127"/>
      <c r="H88" s="74"/>
      <c r="I88" s="75">
        <f>H88/H$89</f>
        <v>0</v>
      </c>
      <c r="J88" s="21"/>
    </row>
    <row r="89" spans="1:29" ht="28.5" thickBot="1" x14ac:dyDescent="0.55000000000000004">
      <c r="A89" s="83"/>
      <c r="B89" s="84" t="s">
        <v>61</v>
      </c>
      <c r="C89" s="51">
        <f>SUM(C81:C88)</f>
        <v>20</v>
      </c>
      <c r="D89" s="51">
        <f>SUM(D81:D88)</f>
        <v>0</v>
      </c>
      <c r="E89" s="51">
        <f>SUM(E81:E88)</f>
        <v>38</v>
      </c>
      <c r="F89" s="51">
        <f>SUM(F81:F88)</f>
        <v>450</v>
      </c>
      <c r="G89" s="51">
        <f>SUM(G81:G88)</f>
        <v>0</v>
      </c>
      <c r="H89" s="100">
        <f>SUM(C89:G89)</f>
        <v>508</v>
      </c>
      <c r="I89" s="86">
        <f t="shared" si="13"/>
        <v>1</v>
      </c>
      <c r="J89" s="21"/>
    </row>
    <row r="90" spans="1:29" s="21" customFormat="1" ht="21.95" customHeight="1" thickBot="1" x14ac:dyDescent="0.25">
      <c r="B90" s="87"/>
      <c r="I90" s="89"/>
      <c r="K90" s="22"/>
    </row>
    <row r="91" spans="1:29" s="68" customFormat="1" ht="28.5" thickBot="1" x14ac:dyDescent="0.55000000000000004">
      <c r="A91" s="233"/>
      <c r="B91" s="234" t="s">
        <v>136</v>
      </c>
      <c r="C91" s="130" t="s">
        <v>65</v>
      </c>
      <c r="D91" s="130" t="s">
        <v>68</v>
      </c>
      <c r="E91" s="130" t="s">
        <v>113</v>
      </c>
      <c r="F91" s="130" t="s">
        <v>114</v>
      </c>
      <c r="G91" s="130" t="s">
        <v>111</v>
      </c>
      <c r="H91" s="130" t="s">
        <v>61</v>
      </c>
      <c r="I91" s="131" t="s">
        <v>110</v>
      </c>
      <c r="J91" s="66"/>
      <c r="K91" s="67"/>
    </row>
    <row r="92" spans="1:29" s="134" customFormat="1" ht="21.95" customHeight="1" x14ac:dyDescent="0.2">
      <c r="A92" s="132"/>
      <c r="B92" s="93" t="s">
        <v>56</v>
      </c>
      <c r="C92" s="133"/>
      <c r="D92" s="133"/>
      <c r="E92" s="133"/>
      <c r="F92" s="133"/>
      <c r="G92" s="133"/>
      <c r="H92" s="69">
        <f t="shared" ref="H92:H97" si="14">SUM(C92:G92)</f>
        <v>0</v>
      </c>
      <c r="I92" s="70">
        <f t="shared" ref="I92:I97" si="15">H92/H$97</f>
        <v>0</v>
      </c>
      <c r="J92" s="21"/>
      <c r="K92" s="22"/>
      <c r="L92" s="24"/>
      <c r="M92" s="24"/>
      <c r="V92" s="24"/>
      <c r="W92" s="24"/>
      <c r="X92" s="24"/>
      <c r="Y92" s="24"/>
      <c r="Z92" s="24"/>
      <c r="AA92" s="24"/>
      <c r="AB92" s="24"/>
      <c r="AC92" s="24"/>
    </row>
    <row r="93" spans="1:29" s="134" customFormat="1" ht="21.95" customHeight="1" x14ac:dyDescent="0.2">
      <c r="A93" s="135"/>
      <c r="B93" s="136" t="s">
        <v>139</v>
      </c>
      <c r="C93" s="137"/>
      <c r="D93" s="137"/>
      <c r="E93" s="137"/>
      <c r="F93" s="137"/>
      <c r="G93" s="137"/>
      <c r="H93" s="74">
        <f t="shared" si="14"/>
        <v>0</v>
      </c>
      <c r="I93" s="75">
        <f t="shared" si="15"/>
        <v>0</v>
      </c>
      <c r="J93" s="21"/>
      <c r="K93" s="22"/>
      <c r="L93" s="24"/>
      <c r="M93" s="24"/>
      <c r="V93" s="24"/>
      <c r="W93" s="24"/>
      <c r="X93" s="24"/>
      <c r="Y93" s="24"/>
      <c r="Z93" s="24"/>
      <c r="AA93" s="24"/>
      <c r="AB93" s="24"/>
      <c r="AC93" s="24"/>
    </row>
    <row r="94" spans="1:29" s="134" customFormat="1" ht="21.95" customHeight="1" x14ac:dyDescent="0.2">
      <c r="A94" s="138"/>
      <c r="B94" s="39" t="s">
        <v>138</v>
      </c>
      <c r="C94" s="139"/>
      <c r="D94" s="139"/>
      <c r="E94" s="139"/>
      <c r="F94" s="139"/>
      <c r="G94" s="139"/>
      <c r="H94" s="69">
        <f t="shared" si="14"/>
        <v>0</v>
      </c>
      <c r="I94" s="70">
        <f t="shared" si="15"/>
        <v>0</v>
      </c>
      <c r="J94" s="21"/>
      <c r="K94" s="22"/>
      <c r="L94" s="24"/>
      <c r="M94" s="24"/>
      <c r="V94" s="24"/>
      <c r="W94" s="24"/>
      <c r="X94" s="24"/>
      <c r="Y94" s="24"/>
      <c r="Z94" s="24"/>
      <c r="AA94" s="24"/>
      <c r="AB94" s="24"/>
      <c r="AC94" s="24"/>
    </row>
    <row r="95" spans="1:29" s="134" customFormat="1" ht="21.95" customHeight="1" x14ac:dyDescent="0.2">
      <c r="A95" s="135"/>
      <c r="B95" s="136" t="s">
        <v>137</v>
      </c>
      <c r="C95" s="137"/>
      <c r="D95" s="137">
        <v>200</v>
      </c>
      <c r="E95" s="137"/>
      <c r="F95" s="137"/>
      <c r="G95" s="137"/>
      <c r="H95" s="74">
        <f t="shared" si="14"/>
        <v>200</v>
      </c>
      <c r="I95" s="75">
        <f t="shared" si="15"/>
        <v>1</v>
      </c>
      <c r="J95" s="21"/>
      <c r="K95" s="22"/>
      <c r="L95" s="24"/>
      <c r="M95" s="24"/>
      <c r="V95" s="24"/>
      <c r="W95" s="24"/>
      <c r="X95" s="24"/>
      <c r="Y95" s="24"/>
      <c r="Z95" s="24"/>
      <c r="AA95" s="24"/>
      <c r="AB95" s="24"/>
      <c r="AC95" s="24"/>
    </row>
    <row r="96" spans="1:29" s="134" customFormat="1" ht="21.95" customHeight="1" thickBot="1" x14ac:dyDescent="0.25">
      <c r="A96" s="138"/>
      <c r="B96" s="39" t="s">
        <v>2</v>
      </c>
      <c r="C96" s="139"/>
      <c r="D96" s="139"/>
      <c r="E96" s="139"/>
      <c r="F96" s="139"/>
      <c r="G96" s="139"/>
      <c r="H96" s="69">
        <f t="shared" si="14"/>
        <v>0</v>
      </c>
      <c r="I96" s="70">
        <f t="shared" si="15"/>
        <v>0</v>
      </c>
      <c r="J96" s="21"/>
      <c r="K96" s="22"/>
      <c r="L96" s="24"/>
      <c r="M96" s="24"/>
      <c r="V96" s="24"/>
      <c r="W96" s="24"/>
      <c r="X96" s="24"/>
      <c r="Y96" s="24"/>
      <c r="Z96" s="24"/>
      <c r="AA96" s="24"/>
      <c r="AB96" s="24"/>
      <c r="AC96" s="24"/>
    </row>
    <row r="97" spans="1:14" ht="28.5" thickBot="1" x14ac:dyDescent="0.55000000000000004">
      <c r="A97" s="83"/>
      <c r="B97" s="84" t="s">
        <v>61</v>
      </c>
      <c r="C97" s="51">
        <f>SUM(C92:C96)</f>
        <v>0</v>
      </c>
      <c r="D97" s="51">
        <f>SUM(D92:D96)</f>
        <v>200</v>
      </c>
      <c r="E97" s="51">
        <f>SUM(E92:E96)</f>
        <v>0</v>
      </c>
      <c r="F97" s="51">
        <f>SUM(F92:F96)</f>
        <v>0</v>
      </c>
      <c r="G97" s="51">
        <f>SUM(G92:G96)</f>
        <v>0</v>
      </c>
      <c r="H97" s="100">
        <f t="shared" si="14"/>
        <v>200</v>
      </c>
      <c r="I97" s="86">
        <f t="shared" si="15"/>
        <v>1</v>
      </c>
      <c r="J97" s="21"/>
    </row>
    <row r="98" spans="1:14" s="21" customFormat="1" ht="21.95" customHeight="1" thickBot="1" x14ac:dyDescent="0.25">
      <c r="B98" s="140"/>
      <c r="C98" s="141"/>
      <c r="D98" s="141"/>
      <c r="E98" s="141"/>
      <c r="F98" s="141"/>
      <c r="G98" s="141"/>
      <c r="H98" s="141"/>
      <c r="I98" s="142"/>
      <c r="K98" s="22"/>
    </row>
    <row r="99" spans="1:14" s="68" customFormat="1" ht="28.5" thickBot="1" x14ac:dyDescent="0.25">
      <c r="A99" s="235"/>
      <c r="B99" s="236" t="s">
        <v>140</v>
      </c>
      <c r="C99" s="143" t="s">
        <v>65</v>
      </c>
      <c r="D99" s="143" t="s">
        <v>68</v>
      </c>
      <c r="E99" s="143" t="s">
        <v>113</v>
      </c>
      <c r="F99" s="143" t="s">
        <v>114</v>
      </c>
      <c r="G99" s="143" t="s">
        <v>111</v>
      </c>
      <c r="H99" s="143" t="s">
        <v>61</v>
      </c>
      <c r="I99" s="144" t="s">
        <v>110</v>
      </c>
      <c r="J99" s="66"/>
      <c r="K99" s="67"/>
    </row>
    <row r="100" spans="1:14" ht="21.95" customHeight="1" x14ac:dyDescent="0.2">
      <c r="A100" s="145"/>
      <c r="B100" s="146" t="s">
        <v>28</v>
      </c>
      <c r="C100" s="147"/>
      <c r="D100" s="148"/>
      <c r="E100" s="148"/>
      <c r="F100" s="148"/>
      <c r="G100" s="148"/>
      <c r="H100" s="149">
        <f>SUM(C$100:G$100)</f>
        <v>0</v>
      </c>
      <c r="I100" s="150">
        <f>H100/H$110</f>
        <v>0</v>
      </c>
      <c r="J100" s="21"/>
    </row>
    <row r="101" spans="1:14" ht="21.95" customHeight="1" x14ac:dyDescent="0.2">
      <c r="A101" s="151"/>
      <c r="B101" s="152" t="s">
        <v>145</v>
      </c>
      <c r="C101" s="153"/>
      <c r="D101" s="153"/>
      <c r="E101" s="153"/>
      <c r="F101" s="153"/>
      <c r="G101" s="153"/>
      <c r="H101" s="154">
        <f t="shared" ref="H101:H110" si="16">SUM(C101:G101)</f>
        <v>0</v>
      </c>
      <c r="I101" s="155">
        <f t="shared" ref="I101:I110" si="17">H101/H$110</f>
        <v>0</v>
      </c>
      <c r="J101" s="21"/>
    </row>
    <row r="102" spans="1:14" ht="21.95" customHeight="1" x14ac:dyDescent="0.2">
      <c r="A102" s="156"/>
      <c r="B102" s="157" t="s">
        <v>144</v>
      </c>
      <c r="C102" s="158"/>
      <c r="D102" s="158"/>
      <c r="E102" s="158"/>
      <c r="F102" s="158"/>
      <c r="G102" s="158"/>
      <c r="H102" s="159">
        <f t="shared" si="16"/>
        <v>0</v>
      </c>
      <c r="I102" s="160">
        <f t="shared" si="17"/>
        <v>0</v>
      </c>
      <c r="J102" s="21"/>
    </row>
    <row r="103" spans="1:14" ht="21.95" customHeight="1" x14ac:dyDescent="0.2">
      <c r="A103" s="151"/>
      <c r="B103" s="152" t="s">
        <v>33</v>
      </c>
      <c r="C103" s="153"/>
      <c r="D103" s="153"/>
      <c r="E103" s="153"/>
      <c r="F103" s="153"/>
      <c r="G103" s="153"/>
      <c r="H103" s="154">
        <f t="shared" si="16"/>
        <v>0</v>
      </c>
      <c r="I103" s="155">
        <f t="shared" si="17"/>
        <v>0</v>
      </c>
      <c r="J103" s="21"/>
      <c r="N103" s="161"/>
    </row>
    <row r="104" spans="1:14" ht="21.95" customHeight="1" x14ac:dyDescent="0.2">
      <c r="A104" s="156"/>
      <c r="B104" s="157" t="s">
        <v>29</v>
      </c>
      <c r="C104" s="158"/>
      <c r="D104" s="158"/>
      <c r="E104" s="158"/>
      <c r="F104" s="158"/>
      <c r="G104" s="158"/>
      <c r="H104" s="159">
        <f t="shared" si="16"/>
        <v>0</v>
      </c>
      <c r="I104" s="160">
        <f t="shared" si="17"/>
        <v>0</v>
      </c>
      <c r="J104" s="21"/>
    </row>
    <row r="105" spans="1:14" ht="21.95" customHeight="1" x14ac:dyDescent="0.2">
      <c r="A105" s="151"/>
      <c r="B105" s="152" t="s">
        <v>32</v>
      </c>
      <c r="C105" s="153"/>
      <c r="D105" s="153"/>
      <c r="E105" s="153"/>
      <c r="F105" s="153"/>
      <c r="G105" s="153"/>
      <c r="H105" s="154">
        <f t="shared" si="16"/>
        <v>0</v>
      </c>
      <c r="I105" s="155">
        <f t="shared" si="17"/>
        <v>0</v>
      </c>
      <c r="J105" s="21"/>
    </row>
    <row r="106" spans="1:14" ht="21.95" customHeight="1" x14ac:dyDescent="0.2">
      <c r="A106" s="156"/>
      <c r="B106" s="157" t="s">
        <v>19</v>
      </c>
      <c r="C106" s="158"/>
      <c r="D106" s="158"/>
      <c r="E106" s="158"/>
      <c r="F106" s="158"/>
      <c r="G106" s="158"/>
      <c r="H106" s="159">
        <f t="shared" si="16"/>
        <v>0</v>
      </c>
      <c r="I106" s="160">
        <f t="shared" si="17"/>
        <v>0</v>
      </c>
      <c r="J106" s="21"/>
    </row>
    <row r="107" spans="1:14" ht="21.95" customHeight="1" x14ac:dyDescent="0.2">
      <c r="A107" s="151"/>
      <c r="B107" s="152" t="s">
        <v>34</v>
      </c>
      <c r="C107" s="153"/>
      <c r="D107" s="153"/>
      <c r="E107" s="153"/>
      <c r="F107" s="153"/>
      <c r="G107" s="153"/>
      <c r="H107" s="154">
        <f t="shared" si="16"/>
        <v>0</v>
      </c>
      <c r="I107" s="155">
        <f t="shared" si="17"/>
        <v>0</v>
      </c>
      <c r="J107" s="21"/>
    </row>
    <row r="108" spans="1:14" ht="21.95" customHeight="1" x14ac:dyDescent="0.2">
      <c r="A108" s="156"/>
      <c r="B108" s="157" t="s">
        <v>57</v>
      </c>
      <c r="C108" s="158"/>
      <c r="D108" s="158"/>
      <c r="E108" s="158"/>
      <c r="F108" s="158"/>
      <c r="G108" s="158"/>
      <c r="H108" s="159">
        <f t="shared" si="16"/>
        <v>0</v>
      </c>
      <c r="I108" s="160">
        <f t="shared" si="17"/>
        <v>0</v>
      </c>
      <c r="J108" s="21"/>
    </row>
    <row r="109" spans="1:14" ht="21.75" customHeight="1" thickBot="1" x14ac:dyDescent="0.25">
      <c r="A109" s="162"/>
      <c r="B109" s="163" t="s">
        <v>143</v>
      </c>
      <c r="C109" s="164"/>
      <c r="D109" s="164">
        <v>500</v>
      </c>
      <c r="E109" s="164"/>
      <c r="F109" s="164"/>
      <c r="G109" s="164"/>
      <c r="H109" s="165">
        <f t="shared" si="16"/>
        <v>500</v>
      </c>
      <c r="I109" s="166">
        <f t="shared" si="17"/>
        <v>1</v>
      </c>
      <c r="J109" s="21"/>
    </row>
    <row r="110" spans="1:14" ht="28.5" thickBot="1" x14ac:dyDescent="0.55000000000000004">
      <c r="A110" s="83"/>
      <c r="B110" s="84" t="s">
        <v>61</v>
      </c>
      <c r="C110" s="51">
        <f>SUM(C100:C109)</f>
        <v>0</v>
      </c>
      <c r="D110" s="51">
        <f>SUM(D100:D109)</f>
        <v>500</v>
      </c>
      <c r="E110" s="51">
        <f>SUM(E100:E109)</f>
        <v>0</v>
      </c>
      <c r="F110" s="51">
        <f>SUM(F100:F109)</f>
        <v>0</v>
      </c>
      <c r="G110" s="51">
        <f>SUM(G100:G109)</f>
        <v>0</v>
      </c>
      <c r="H110" s="100">
        <f t="shared" si="16"/>
        <v>500</v>
      </c>
      <c r="I110" s="86">
        <f t="shared" si="17"/>
        <v>1</v>
      </c>
      <c r="J110" s="21"/>
    </row>
    <row r="111" spans="1:14" s="21" customFormat="1" ht="21.95" customHeight="1" thickBot="1" x14ac:dyDescent="0.25">
      <c r="B111" s="140"/>
      <c r="C111" s="141"/>
      <c r="D111" s="141"/>
      <c r="E111" s="141"/>
      <c r="F111" s="141"/>
      <c r="G111" s="141"/>
      <c r="H111" s="141"/>
      <c r="I111" s="89"/>
      <c r="K111" s="22"/>
    </row>
    <row r="112" spans="1:14" s="202" customFormat="1" ht="28.5" thickBot="1" x14ac:dyDescent="0.55000000000000004">
      <c r="A112" s="237"/>
      <c r="B112" s="238" t="s">
        <v>146</v>
      </c>
      <c r="C112" s="198" t="s">
        <v>65</v>
      </c>
      <c r="D112" s="198" t="s">
        <v>68</v>
      </c>
      <c r="E112" s="198" t="s">
        <v>113</v>
      </c>
      <c r="F112" s="198" t="s">
        <v>114</v>
      </c>
      <c r="G112" s="198" t="s">
        <v>111</v>
      </c>
      <c r="H112" s="198" t="s">
        <v>61</v>
      </c>
      <c r="I112" s="199" t="s">
        <v>110</v>
      </c>
      <c r="J112" s="200"/>
      <c r="K112" s="201"/>
    </row>
    <row r="113" spans="1:13" ht="21.95" customHeight="1" x14ac:dyDescent="0.2">
      <c r="A113" s="167"/>
      <c r="B113" s="146" t="s">
        <v>142</v>
      </c>
      <c r="C113" s="168"/>
      <c r="D113" s="168"/>
      <c r="E113" s="168">
        <v>70</v>
      </c>
      <c r="F113" s="168"/>
      <c r="G113" s="168"/>
      <c r="H113" s="159">
        <f t="shared" ref="H113:H118" si="18">SUM(C113:F113)</f>
        <v>70</v>
      </c>
      <c r="I113" s="160">
        <f>H113/H$119</f>
        <v>0.28000000000000003</v>
      </c>
      <c r="J113" s="21"/>
    </row>
    <row r="114" spans="1:13" ht="21.95" customHeight="1" x14ac:dyDescent="0.2">
      <c r="A114" s="169"/>
      <c r="B114" s="170" t="s">
        <v>58</v>
      </c>
      <c r="C114" s="171"/>
      <c r="D114" s="171"/>
      <c r="E114" s="171">
        <v>100</v>
      </c>
      <c r="F114" s="171"/>
      <c r="G114" s="171"/>
      <c r="H114" s="154">
        <f t="shared" si="18"/>
        <v>100</v>
      </c>
      <c r="I114" s="155">
        <f t="shared" ref="I114:I119" si="19">H114/H$119</f>
        <v>0.4</v>
      </c>
      <c r="J114" s="21"/>
    </row>
    <row r="115" spans="1:13" ht="21.95" customHeight="1" x14ac:dyDescent="0.2">
      <c r="A115" s="156"/>
      <c r="B115" s="157" t="s">
        <v>59</v>
      </c>
      <c r="C115" s="172"/>
      <c r="D115" s="172"/>
      <c r="E115" s="172"/>
      <c r="F115" s="172"/>
      <c r="G115" s="172"/>
      <c r="H115" s="159">
        <f t="shared" si="18"/>
        <v>0</v>
      </c>
      <c r="I115" s="160">
        <f t="shared" si="19"/>
        <v>0</v>
      </c>
      <c r="J115" s="21"/>
    </row>
    <row r="116" spans="1:13" ht="21.95" customHeight="1" x14ac:dyDescent="0.2">
      <c r="A116" s="169"/>
      <c r="B116" s="170" t="s">
        <v>10</v>
      </c>
      <c r="C116" s="171"/>
      <c r="D116" s="171"/>
      <c r="E116" s="171"/>
      <c r="F116" s="171"/>
      <c r="G116" s="171"/>
      <c r="H116" s="154">
        <f t="shared" si="18"/>
        <v>0</v>
      </c>
      <c r="I116" s="155">
        <f t="shared" si="19"/>
        <v>0</v>
      </c>
      <c r="J116" s="21"/>
    </row>
    <row r="117" spans="1:13" ht="21.95" customHeight="1" x14ac:dyDescent="0.2">
      <c r="A117" s="156"/>
      <c r="B117" s="157" t="s">
        <v>60</v>
      </c>
      <c r="C117" s="172"/>
      <c r="D117" s="172"/>
      <c r="E117" s="172">
        <v>80</v>
      </c>
      <c r="F117" s="172"/>
      <c r="G117" s="172"/>
      <c r="H117" s="159">
        <f t="shared" si="18"/>
        <v>80</v>
      </c>
      <c r="I117" s="160">
        <f t="shared" si="19"/>
        <v>0.32</v>
      </c>
      <c r="J117" s="21"/>
    </row>
    <row r="118" spans="1:13" ht="21.95" customHeight="1" thickBot="1" x14ac:dyDescent="0.25">
      <c r="A118" s="169"/>
      <c r="B118" s="170" t="s">
        <v>141</v>
      </c>
      <c r="C118" s="171"/>
      <c r="D118" s="171"/>
      <c r="E118" s="171"/>
      <c r="F118" s="171"/>
      <c r="G118" s="171"/>
      <c r="H118" s="154">
        <f t="shared" si="18"/>
        <v>0</v>
      </c>
      <c r="I118" s="155">
        <f t="shared" si="19"/>
        <v>0</v>
      </c>
      <c r="J118" s="21"/>
    </row>
    <row r="119" spans="1:13" ht="28.5" thickBot="1" x14ac:dyDescent="0.55000000000000004">
      <c r="A119" s="83"/>
      <c r="B119" s="84" t="s">
        <v>61</v>
      </c>
      <c r="C119" s="51">
        <f>SUM(C113:C118)</f>
        <v>0</v>
      </c>
      <c r="D119" s="51">
        <f>SUM(D113:D118)</f>
        <v>0</v>
      </c>
      <c r="E119" s="51">
        <f>SUM(E113:E118)</f>
        <v>250</v>
      </c>
      <c r="F119" s="51">
        <f>SUM(F113:F118)</f>
        <v>0</v>
      </c>
      <c r="G119" s="51">
        <f>SUM(G113:G118)</f>
        <v>0</v>
      </c>
      <c r="H119" s="100">
        <f>SUM(C119:G119)</f>
        <v>250</v>
      </c>
      <c r="I119" s="86">
        <f t="shared" si="19"/>
        <v>1</v>
      </c>
      <c r="J119" s="21"/>
    </row>
    <row r="120" spans="1:13" s="21" customFormat="1" ht="21.95" customHeight="1" x14ac:dyDescent="0.2">
      <c r="A120" s="62"/>
      <c r="B120" s="173"/>
      <c r="C120" s="63"/>
      <c r="D120" s="63"/>
      <c r="E120" s="63"/>
      <c r="F120" s="63"/>
      <c r="G120" s="63"/>
      <c r="H120" s="63"/>
      <c r="I120" s="174"/>
      <c r="K120" s="22"/>
    </row>
    <row r="121" spans="1:13" s="21" customFormat="1" ht="21.95" customHeight="1" thickBot="1" x14ac:dyDescent="0.25">
      <c r="A121" s="61"/>
      <c r="B121" s="175"/>
      <c r="I121" s="174"/>
      <c r="K121" s="22"/>
    </row>
    <row r="122" spans="1:13" ht="24.75" thickBot="1" x14ac:dyDescent="0.25">
      <c r="A122" s="61"/>
      <c r="B122" s="210" t="s">
        <v>36</v>
      </c>
      <c r="C122" s="211" t="s">
        <v>0</v>
      </c>
      <c r="D122" s="176"/>
      <c r="E122" s="176"/>
      <c r="F122" s="176"/>
      <c r="G122" s="176"/>
      <c r="H122" s="176"/>
      <c r="I122" s="174"/>
      <c r="J122" s="61"/>
      <c r="K122" s="177"/>
      <c r="L122" s="178"/>
      <c r="M122" s="178"/>
    </row>
    <row r="123" spans="1:13" x14ac:dyDescent="0.2">
      <c r="A123" s="61"/>
      <c r="B123" s="212" t="s">
        <v>14</v>
      </c>
      <c r="C123" s="213">
        <f>E11</f>
        <v>8830</v>
      </c>
      <c r="D123" s="179"/>
      <c r="E123" s="179"/>
      <c r="F123" s="179"/>
      <c r="G123" s="179"/>
      <c r="H123" s="179"/>
      <c r="I123" s="20"/>
      <c r="J123" s="61"/>
      <c r="K123" s="177"/>
      <c r="L123" s="178"/>
      <c r="M123" s="178"/>
    </row>
    <row r="124" spans="1:13" ht="24.75" thickBot="1" x14ac:dyDescent="0.25">
      <c r="A124" s="61"/>
      <c r="B124" s="209" t="s">
        <v>16</v>
      </c>
      <c r="C124" s="214">
        <f>SUM(H24,H40,H51,H66,H78,H89,H97,H110,H119)</f>
        <v>7683</v>
      </c>
      <c r="D124" s="179"/>
      <c r="E124" s="179"/>
      <c r="F124" s="179"/>
      <c r="G124" s="179"/>
      <c r="H124" s="179"/>
      <c r="I124" s="174"/>
      <c r="J124" s="61"/>
      <c r="K124" s="177"/>
      <c r="L124" s="178"/>
      <c r="M124" s="178"/>
    </row>
    <row r="125" spans="1:13" x14ac:dyDescent="0.2">
      <c r="A125" s="61"/>
      <c r="B125" s="208" t="s">
        <v>103</v>
      </c>
      <c r="C125" s="241">
        <f>C123-C124</f>
        <v>1147</v>
      </c>
      <c r="D125" s="179"/>
      <c r="E125" s="179"/>
      <c r="F125" s="179"/>
      <c r="G125" s="179"/>
      <c r="H125" s="180"/>
      <c r="I125" s="174"/>
      <c r="J125" s="61"/>
      <c r="K125" s="177"/>
      <c r="L125" s="178"/>
      <c r="M125" s="178"/>
    </row>
    <row r="126" spans="1:13" ht="24.75" thickBot="1" x14ac:dyDescent="0.25">
      <c r="A126" s="61"/>
      <c r="B126" s="207" t="s">
        <v>104</v>
      </c>
      <c r="C126" s="242">
        <f>Janeiro!C126+Fevereiro!C125</f>
        <v>1687</v>
      </c>
      <c r="D126" s="179"/>
      <c r="E126" s="179"/>
      <c r="F126" s="179"/>
      <c r="G126" s="179"/>
      <c r="H126" s="180"/>
      <c r="I126" s="174"/>
      <c r="J126" s="61"/>
      <c r="K126" s="177"/>
      <c r="L126" s="178"/>
      <c r="M126" s="178"/>
    </row>
    <row r="127" spans="1:13" s="134" customFormat="1" ht="21.95" customHeight="1" x14ac:dyDescent="0.2">
      <c r="A127" s="61"/>
      <c r="B127" s="173"/>
      <c r="C127" s="204"/>
      <c r="D127" s="63"/>
      <c r="E127" s="63"/>
      <c r="F127" s="63"/>
      <c r="G127" s="63"/>
      <c r="H127" s="63"/>
      <c r="I127" s="174"/>
      <c r="J127" s="61"/>
      <c r="K127" s="177"/>
      <c r="L127" s="178"/>
      <c r="M127" s="178"/>
    </row>
    <row r="128" spans="1:13" ht="21.95" customHeight="1" thickBot="1" x14ac:dyDescent="0.25">
      <c r="A128" s="21"/>
      <c r="B128" s="87"/>
      <c r="C128" s="205"/>
      <c r="D128" s="21"/>
      <c r="E128" s="21"/>
      <c r="F128" s="21"/>
      <c r="G128" s="21"/>
      <c r="H128" s="21"/>
      <c r="I128" s="20"/>
      <c r="J128" s="21"/>
    </row>
    <row r="129" spans="1:16" ht="21.95" customHeight="1" x14ac:dyDescent="0.2">
      <c r="A129" s="21"/>
      <c r="B129" s="215" t="s">
        <v>35</v>
      </c>
      <c r="C129" s="216"/>
      <c r="D129" s="21"/>
      <c r="E129" s="21"/>
      <c r="F129" s="21"/>
      <c r="G129" s="21"/>
      <c r="H129" s="21"/>
      <c r="I129" s="20"/>
      <c r="J129" s="21"/>
    </row>
    <row r="130" spans="1:16" ht="21.95" customHeight="1" x14ac:dyDescent="0.2">
      <c r="A130" s="21"/>
      <c r="B130" s="217" t="s">
        <v>148</v>
      </c>
      <c r="C130" s="206">
        <f>E11</f>
        <v>8830</v>
      </c>
      <c r="D130" s="21"/>
      <c r="E130" s="21"/>
      <c r="F130" s="21"/>
      <c r="G130" s="21"/>
      <c r="H130" s="21"/>
      <c r="I130" s="20"/>
      <c r="J130" s="21"/>
    </row>
    <row r="131" spans="1:16" ht="21.95" customHeight="1" x14ac:dyDescent="0.2">
      <c r="A131" s="21"/>
      <c r="B131" s="217" t="s">
        <v>112</v>
      </c>
      <c r="C131" s="206">
        <f>H24</f>
        <v>2130</v>
      </c>
      <c r="D131" s="21"/>
      <c r="E131" s="21"/>
      <c r="F131" s="21"/>
      <c r="G131" s="21"/>
      <c r="H131" s="21"/>
      <c r="I131" s="20"/>
      <c r="J131" s="21"/>
    </row>
    <row r="132" spans="1:16" ht="21.95" customHeight="1" x14ac:dyDescent="0.2">
      <c r="A132" s="21"/>
      <c r="B132" s="217" t="s">
        <v>115</v>
      </c>
      <c r="C132" s="206">
        <f>H40</f>
        <v>2395</v>
      </c>
      <c r="D132" s="21"/>
      <c r="E132" s="21"/>
      <c r="F132" s="21"/>
      <c r="G132" s="21"/>
      <c r="H132" s="21"/>
      <c r="I132" s="20"/>
      <c r="J132" s="21"/>
    </row>
    <row r="133" spans="1:16" ht="21.95" customHeight="1" x14ac:dyDescent="0.2">
      <c r="A133" s="21"/>
      <c r="B133" s="217" t="s">
        <v>121</v>
      </c>
      <c r="C133" s="206">
        <f>H51</f>
        <v>600</v>
      </c>
      <c r="D133" s="21"/>
      <c r="E133" s="21"/>
      <c r="F133" s="21"/>
      <c r="G133" s="21"/>
      <c r="H133" s="21"/>
      <c r="I133" s="20"/>
      <c r="J133" s="21"/>
    </row>
    <row r="134" spans="1:16" ht="21.95" customHeight="1" x14ac:dyDescent="0.2">
      <c r="A134" s="21"/>
      <c r="B134" s="217" t="s">
        <v>57</v>
      </c>
      <c r="C134" s="206">
        <f>H66</f>
        <v>555</v>
      </c>
      <c r="D134" s="21"/>
      <c r="E134" s="21"/>
      <c r="F134" s="21"/>
      <c r="G134" s="21"/>
      <c r="H134" s="21"/>
      <c r="I134" s="20"/>
      <c r="J134" s="21"/>
    </row>
    <row r="135" spans="1:16" ht="21.95" customHeight="1" x14ac:dyDescent="0.2">
      <c r="A135" s="21"/>
      <c r="B135" s="217" t="s">
        <v>128</v>
      </c>
      <c r="C135" s="206">
        <f>H78</f>
        <v>545</v>
      </c>
      <c r="D135" s="21"/>
      <c r="E135" s="21"/>
      <c r="F135" s="21"/>
      <c r="G135" s="21"/>
      <c r="H135" s="21"/>
      <c r="I135" s="20"/>
      <c r="J135" s="21"/>
    </row>
    <row r="136" spans="1:16" ht="21.95" customHeight="1" x14ac:dyDescent="0.2">
      <c r="A136" s="21"/>
      <c r="B136" s="217" t="s">
        <v>129</v>
      </c>
      <c r="C136" s="206">
        <f>H89</f>
        <v>508</v>
      </c>
      <c r="D136" s="21"/>
      <c r="E136" s="21"/>
      <c r="F136" s="21"/>
      <c r="G136" s="21"/>
      <c r="H136" s="21"/>
      <c r="I136" s="20"/>
      <c r="J136" s="21"/>
    </row>
    <row r="137" spans="1:16" ht="21.95" customHeight="1" x14ac:dyDescent="0.2">
      <c r="A137" s="21"/>
      <c r="B137" s="217" t="s">
        <v>136</v>
      </c>
      <c r="C137" s="206">
        <f>H97</f>
        <v>200</v>
      </c>
      <c r="D137" s="21"/>
      <c r="E137" s="21"/>
      <c r="F137" s="21"/>
      <c r="G137" s="183"/>
      <c r="H137" s="183"/>
      <c r="I137" s="18"/>
      <c r="J137" s="63"/>
      <c r="K137" s="184"/>
      <c r="L137" s="181"/>
      <c r="M137" s="181"/>
      <c r="N137" s="181"/>
      <c r="O137" s="181"/>
      <c r="P137" s="178"/>
    </row>
    <row r="138" spans="1:16" ht="21.95" customHeight="1" x14ac:dyDescent="0.2">
      <c r="A138" s="21"/>
      <c r="B138" s="217" t="s">
        <v>140</v>
      </c>
      <c r="C138" s="206">
        <f>H110</f>
        <v>500</v>
      </c>
      <c r="D138" s="21"/>
      <c r="E138" s="21"/>
      <c r="F138" s="21"/>
      <c r="G138" s="61"/>
      <c r="H138" s="61"/>
      <c r="I138" s="42"/>
      <c r="J138" s="31"/>
      <c r="K138" s="185"/>
      <c r="L138" s="186"/>
      <c r="M138" s="187"/>
      <c r="N138" s="187"/>
      <c r="O138" s="181"/>
      <c r="P138" s="178"/>
    </row>
    <row r="139" spans="1:16" ht="21.95" customHeight="1" thickBot="1" x14ac:dyDescent="0.25">
      <c r="A139" s="21"/>
      <c r="B139" s="218" t="s">
        <v>149</v>
      </c>
      <c r="C139" s="219">
        <f>H119</f>
        <v>250</v>
      </c>
      <c r="D139" s="21"/>
      <c r="E139" s="21"/>
      <c r="F139" s="21"/>
      <c r="G139" s="61"/>
      <c r="H139" s="61"/>
      <c r="I139" s="42"/>
      <c r="J139" s="31"/>
      <c r="K139" s="185"/>
      <c r="L139" s="187"/>
      <c r="M139" s="187"/>
      <c r="N139" s="187"/>
      <c r="O139" s="181"/>
      <c r="P139" s="178"/>
    </row>
    <row r="140" spans="1:16" s="21" customFormat="1" ht="21.95" customHeight="1" x14ac:dyDescent="0.2">
      <c r="B140" s="87"/>
      <c r="D140" s="141"/>
      <c r="G140" s="62"/>
      <c r="H140" s="63"/>
      <c r="I140" s="18"/>
      <c r="J140" s="63"/>
      <c r="K140" s="184"/>
      <c r="L140" s="63"/>
      <c r="M140" s="63"/>
      <c r="N140" s="63"/>
      <c r="O140" s="63"/>
      <c r="P140" s="61"/>
    </row>
    <row r="141" spans="1:16" s="21" customFormat="1" ht="21.95" customHeight="1" x14ac:dyDescent="0.2">
      <c r="B141" s="87"/>
      <c r="C141" s="88"/>
      <c r="D141" s="141"/>
      <c r="I141" s="20"/>
      <c r="K141" s="22"/>
    </row>
    <row r="142" spans="1:16" s="21" customFormat="1" ht="21.95" customHeight="1" x14ac:dyDescent="0.2">
      <c r="A142" s="188"/>
      <c r="B142" s="189"/>
      <c r="C142" s="188"/>
      <c r="D142" s="190"/>
      <c r="I142" s="20"/>
      <c r="K142" s="22"/>
    </row>
    <row r="143" spans="1:16" ht="21.95" hidden="1" customHeight="1" x14ac:dyDescent="0.2">
      <c r="A143" s="191"/>
      <c r="B143" s="192"/>
      <c r="C143" s="191"/>
      <c r="D143" s="193"/>
      <c r="J143" s="21"/>
    </row>
    <row r="144" spans="1:16" ht="21.95" hidden="1" customHeight="1" x14ac:dyDescent="0.2">
      <c r="A144" s="191"/>
      <c r="B144" s="192"/>
      <c r="C144" s="191"/>
      <c r="D144" s="193"/>
    </row>
    <row r="145" spans="1:6" ht="21.95" hidden="1" customHeight="1" x14ac:dyDescent="0.2">
      <c r="A145" s="191"/>
      <c r="B145" s="192"/>
      <c r="C145" s="191"/>
      <c r="D145" s="193"/>
    </row>
    <row r="146" spans="1:6" ht="21.95" hidden="1" customHeight="1" x14ac:dyDescent="0.2">
      <c r="A146" s="191"/>
      <c r="B146" s="192"/>
      <c r="C146" s="191"/>
      <c r="D146" s="193"/>
    </row>
    <row r="147" spans="1:6" ht="21.95" hidden="1" customHeight="1" x14ac:dyDescent="0.2">
      <c r="A147" s="191"/>
      <c r="B147" s="192"/>
      <c r="C147" s="191"/>
      <c r="D147" s="195"/>
      <c r="E147" s="196"/>
      <c r="F147" s="196"/>
    </row>
    <row r="148" spans="1:6" hidden="1" x14ac:dyDescent="0.2">
      <c r="A148" s="191"/>
      <c r="B148" s="192"/>
      <c r="C148" s="191"/>
      <c r="D148" s="191"/>
    </row>
    <row r="149" spans="1:6" hidden="1" x14ac:dyDescent="0.2">
      <c r="A149" s="191"/>
      <c r="B149" s="192"/>
      <c r="C149" s="191"/>
      <c r="D149" s="191"/>
    </row>
    <row r="150" spans="1:6" hidden="1" x14ac:dyDescent="0.2">
      <c r="A150" s="191"/>
      <c r="B150" s="192"/>
      <c r="C150" s="197"/>
      <c r="D150" s="191"/>
    </row>
    <row r="151" spans="1:6" hidden="1" x14ac:dyDescent="0.2">
      <c r="A151" s="191"/>
      <c r="B151" s="192"/>
      <c r="C151" s="191"/>
      <c r="D151" s="191"/>
    </row>
    <row r="152" spans="1:6" hidden="1" x14ac:dyDescent="0.2">
      <c r="A152" s="191"/>
      <c r="B152" s="192"/>
      <c r="C152" s="191"/>
      <c r="D152" s="191"/>
    </row>
    <row r="153" spans="1:6" hidden="1" x14ac:dyDescent="0.2">
      <c r="A153" s="191"/>
      <c r="B153" s="192"/>
      <c r="C153" s="191"/>
      <c r="D153" s="191"/>
    </row>
    <row r="154" spans="1:6" hidden="1" x14ac:dyDescent="0.2">
      <c r="A154" s="191"/>
      <c r="B154" s="192"/>
      <c r="C154" s="191"/>
      <c r="D154" s="191"/>
    </row>
    <row r="155" spans="1:6" hidden="1" x14ac:dyDescent="0.2">
      <c r="A155" s="191"/>
      <c r="B155" s="192"/>
      <c r="C155" s="191"/>
      <c r="D155" s="191"/>
    </row>
    <row r="156" spans="1:6" hidden="1" x14ac:dyDescent="0.2">
      <c r="A156" s="191"/>
      <c r="B156" s="192"/>
      <c r="C156" s="191"/>
      <c r="D156" s="191"/>
    </row>
    <row r="157" spans="1:6" hidden="1" x14ac:dyDescent="0.2"/>
    <row r="158" spans="1:6" hidden="1" x14ac:dyDescent="0.2"/>
    <row r="159" spans="1:6" hidden="1" x14ac:dyDescent="0.2"/>
    <row r="160" spans="1:6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</sheetData>
  <mergeCells count="1">
    <mergeCell ref="C2:J2"/>
  </mergeCells>
  <conditionalFormatting sqref="C125">
    <cfRule type="cellIs" dxfId="43" priority="3" operator="lessThanOrEqual">
      <formula>0</formula>
    </cfRule>
    <cfRule type="cellIs" dxfId="42" priority="4" operator="greaterThan">
      <formula>0</formula>
    </cfRule>
  </conditionalFormatting>
  <conditionalFormatting sqref="C126">
    <cfRule type="cellIs" dxfId="41" priority="1" operator="lessThanOrEqual">
      <formula>0</formula>
    </cfRule>
    <cfRule type="cellIs" dxfId="40" priority="2" operator="greaterThan">
      <formula>0</formula>
    </cfRule>
  </conditionalFormatting>
  <printOptions horizontalCentered="1"/>
  <pageMargins left="0.2" right="0.2" top="0.24" bottom="0.28999999999999998" header="0.17" footer="0.21"/>
  <pageSetup scale="75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8B835-7431-4219-A807-9F50A9BFAEFB}">
  <sheetPr codeName="Plan3">
    <tabColor theme="7" tint="0.79998168889431442"/>
    <outlinePr applyStyles="1" summaryBelow="0"/>
  </sheetPr>
  <dimension ref="A1:AC167"/>
  <sheetViews>
    <sheetView showGridLines="0" zoomScale="60" zoomScaleNormal="60" workbookViewId="0">
      <pane xSplit="2" ySplit="2" topLeftCell="C117" activePane="bottomRight" state="frozen"/>
      <selection pane="topRight" activeCell="C1" sqref="C1"/>
      <selection pane="bottomLeft" activeCell="A4" sqref="A4"/>
      <selection pane="bottomRight" activeCell="A3" sqref="A3:XFD4"/>
    </sheetView>
  </sheetViews>
  <sheetFormatPr defaultColWidth="0" defaultRowHeight="24" customHeight="1" zeroHeight="1" x14ac:dyDescent="0.2"/>
  <cols>
    <col min="1" max="1" width="6.85546875" style="24" customWidth="1"/>
    <col min="2" max="2" width="67.5703125" style="182" bestFit="1" customWidth="1"/>
    <col min="3" max="3" width="34.7109375" style="24" customWidth="1"/>
    <col min="4" max="4" width="38.85546875" style="24" bestFit="1" customWidth="1"/>
    <col min="5" max="6" width="31.5703125" style="24" customWidth="1"/>
    <col min="7" max="7" width="61" style="24" bestFit="1" customWidth="1"/>
    <col min="8" max="8" width="24.42578125" style="24" bestFit="1" customWidth="1"/>
    <col min="9" max="9" width="20.85546875" style="194" bestFit="1" customWidth="1"/>
    <col min="10" max="10" width="5.42578125" style="24" customWidth="1"/>
    <col min="11" max="11" width="41.5703125" style="22" customWidth="1"/>
    <col min="12" max="29" width="0" style="24" hidden="1"/>
    <col min="30" max="16383" width="11.42578125" style="24" hidden="1"/>
    <col min="16384" max="16384" width="11.42578125" style="24" hidden="1" customWidth="1"/>
  </cols>
  <sheetData>
    <row r="1" spans="1:25" s="7" customFormat="1" ht="14.25" customHeight="1" thickBot="1" x14ac:dyDescent="0.25">
      <c r="A1" s="2"/>
      <c r="B1" s="3"/>
      <c r="C1" s="4"/>
      <c r="D1" s="4"/>
      <c r="E1" s="4"/>
      <c r="F1" s="4"/>
      <c r="G1" s="4"/>
      <c r="H1" s="4"/>
      <c r="I1" s="5"/>
      <c r="J1" s="6"/>
      <c r="K1" s="6"/>
    </row>
    <row r="2" spans="1:25" s="7" customFormat="1" ht="45.75" customHeight="1" thickBot="1" x14ac:dyDescent="0.25">
      <c r="A2" s="239"/>
      <c r="B2" s="240" t="s">
        <v>116</v>
      </c>
      <c r="C2" s="286" t="s">
        <v>81</v>
      </c>
      <c r="D2" s="287"/>
      <c r="E2" s="287"/>
      <c r="F2" s="287"/>
      <c r="G2" s="287"/>
      <c r="H2" s="287"/>
      <c r="I2" s="287"/>
      <c r="J2" s="288"/>
      <c r="K2" s="6"/>
    </row>
    <row r="3" spans="1:25" s="7" customFormat="1" ht="15.75" customHeight="1" thickBot="1" x14ac:dyDescent="0.25">
      <c r="A3" s="8"/>
      <c r="B3" s="9"/>
      <c r="C3" s="10"/>
      <c r="D3" s="10"/>
      <c r="E3" s="10"/>
      <c r="F3" s="10"/>
      <c r="G3" s="10"/>
      <c r="H3" s="11"/>
      <c r="I3" s="12"/>
      <c r="J3" s="13"/>
      <c r="K3" s="6"/>
    </row>
    <row r="4" spans="1:25" s="23" customFormat="1" ht="28.5" thickBot="1" x14ac:dyDescent="0.25">
      <c r="A4" s="220"/>
      <c r="B4" s="221" t="s">
        <v>148</v>
      </c>
      <c r="C4" s="14" t="s">
        <v>65</v>
      </c>
      <c r="D4" s="15" t="s">
        <v>69</v>
      </c>
      <c r="E4" s="16" t="s">
        <v>61</v>
      </c>
      <c r="F4" s="17" t="s">
        <v>110</v>
      </c>
      <c r="G4" s="18"/>
      <c r="H4" s="19"/>
      <c r="I4" s="20"/>
      <c r="J4" s="21"/>
      <c r="K4" s="22"/>
      <c r="Q4" s="24"/>
      <c r="R4" s="24"/>
      <c r="S4" s="24"/>
      <c r="T4" s="24"/>
      <c r="U4" s="24"/>
      <c r="V4" s="24"/>
      <c r="W4" s="24"/>
      <c r="X4" s="24"/>
      <c r="Y4" s="24"/>
    </row>
    <row r="5" spans="1:25" ht="21.95" customHeight="1" x14ac:dyDescent="0.2">
      <c r="A5" s="25"/>
      <c r="B5" s="26" t="s">
        <v>31</v>
      </c>
      <c r="C5" s="27"/>
      <c r="D5" s="28">
        <v>8000</v>
      </c>
      <c r="E5" s="29">
        <f>IF(AND(C5="",D5=""),"",SUM(C5:D5))</f>
        <v>8000</v>
      </c>
      <c r="F5" s="30">
        <f>IFERROR(E5/E$11,"-")</f>
        <v>0.9060022650056625</v>
      </c>
      <c r="G5" s="31"/>
      <c r="H5" s="21"/>
      <c r="I5" s="20"/>
      <c r="J5" s="21"/>
    </row>
    <row r="6" spans="1:25" ht="21.95" customHeight="1" x14ac:dyDescent="0.2">
      <c r="A6" s="32"/>
      <c r="B6" s="33" t="s">
        <v>107</v>
      </c>
      <c r="C6" s="34"/>
      <c r="D6" s="35"/>
      <c r="E6" s="36" t="str">
        <f t="shared" ref="E6:E10" si="0">IF(AND(C6="",D6=""),"",SUM(C6:D6))</f>
        <v/>
      </c>
      <c r="F6" s="37" t="str">
        <f t="shared" ref="F6:F10" si="1">IFERROR(E6/E$11,"-")</f>
        <v>-</v>
      </c>
      <c r="G6" s="31"/>
      <c r="H6" s="21"/>
      <c r="I6" s="20"/>
      <c r="J6" s="21"/>
    </row>
    <row r="7" spans="1:25" ht="21.95" customHeight="1" x14ac:dyDescent="0.2">
      <c r="A7" s="38"/>
      <c r="B7" s="39" t="s">
        <v>1</v>
      </c>
      <c r="C7" s="40"/>
      <c r="D7" s="41"/>
      <c r="E7" s="29" t="str">
        <f t="shared" si="0"/>
        <v/>
      </c>
      <c r="F7" s="30" t="str">
        <f t="shared" si="1"/>
        <v>-</v>
      </c>
      <c r="G7" s="31"/>
      <c r="H7" s="21"/>
      <c r="I7" s="20"/>
      <c r="J7" s="21"/>
    </row>
    <row r="8" spans="1:25" ht="21.95" customHeight="1" x14ac:dyDescent="0.2">
      <c r="A8" s="32"/>
      <c r="B8" s="33" t="s">
        <v>147</v>
      </c>
      <c r="C8" s="34">
        <v>800</v>
      </c>
      <c r="D8" s="35">
        <v>30</v>
      </c>
      <c r="E8" s="36">
        <f t="shared" si="0"/>
        <v>830</v>
      </c>
      <c r="F8" s="37">
        <f t="shared" si="1"/>
        <v>9.3997734994337487E-2</v>
      </c>
      <c r="G8" s="31"/>
      <c r="H8" s="21"/>
      <c r="I8" s="20"/>
      <c r="J8" s="21"/>
    </row>
    <row r="9" spans="1:25" ht="21.95" customHeight="1" x14ac:dyDescent="0.2">
      <c r="A9" s="38"/>
      <c r="B9" s="39" t="s">
        <v>108</v>
      </c>
      <c r="C9" s="40"/>
      <c r="D9" s="41"/>
      <c r="E9" s="29" t="str">
        <f t="shared" si="0"/>
        <v/>
      </c>
      <c r="F9" s="30" t="str">
        <f t="shared" si="1"/>
        <v>-</v>
      </c>
      <c r="G9" s="42"/>
      <c r="H9" s="21"/>
      <c r="I9" s="20"/>
      <c r="J9" s="21"/>
    </row>
    <row r="10" spans="1:25" ht="72.75" thickBot="1" x14ac:dyDescent="0.25">
      <c r="A10" s="43"/>
      <c r="B10" s="44" t="s">
        <v>109</v>
      </c>
      <c r="C10" s="45"/>
      <c r="D10" s="46"/>
      <c r="E10" s="47" t="str">
        <f t="shared" si="0"/>
        <v/>
      </c>
      <c r="F10" s="48" t="str">
        <f t="shared" si="1"/>
        <v>-</v>
      </c>
      <c r="G10" s="31"/>
      <c r="H10" s="21"/>
      <c r="I10" s="20"/>
      <c r="J10" s="21"/>
    </row>
    <row r="11" spans="1:25" s="60" customFormat="1" ht="28.5" thickBot="1" x14ac:dyDescent="0.55000000000000004">
      <c r="A11" s="49"/>
      <c r="B11" s="50" t="s">
        <v>66</v>
      </c>
      <c r="C11" s="51">
        <f>SUM(C5:C10)</f>
        <v>800</v>
      </c>
      <c r="D11" s="52">
        <f>SUM(D5:D10)</f>
        <v>8030</v>
      </c>
      <c r="E11" s="53">
        <f>SUM(C11:D11)</f>
        <v>8830</v>
      </c>
      <c r="F11" s="54">
        <v>1</v>
      </c>
      <c r="G11" s="55"/>
      <c r="H11" s="56"/>
      <c r="I11" s="57"/>
      <c r="J11" s="58"/>
      <c r="K11" s="59"/>
    </row>
    <row r="12" spans="1:25" ht="33.75" customHeight="1" thickBot="1" x14ac:dyDescent="0.25">
      <c r="A12" s="61"/>
      <c r="B12" s="62"/>
      <c r="C12" s="63"/>
      <c r="D12" s="63"/>
      <c r="E12" s="63"/>
      <c r="F12" s="63"/>
      <c r="G12" s="63"/>
      <c r="H12" s="63"/>
      <c r="I12" s="20"/>
      <c r="J12" s="21"/>
    </row>
    <row r="13" spans="1:25" s="68" customFormat="1" ht="28.5" thickBot="1" x14ac:dyDescent="0.55000000000000004">
      <c r="A13" s="222"/>
      <c r="B13" s="223" t="s">
        <v>112</v>
      </c>
      <c r="C13" s="64" t="s">
        <v>65</v>
      </c>
      <c r="D13" s="64" t="s">
        <v>68</v>
      </c>
      <c r="E13" s="64" t="s">
        <v>113</v>
      </c>
      <c r="F13" s="64" t="s">
        <v>114</v>
      </c>
      <c r="G13" s="64" t="s">
        <v>111</v>
      </c>
      <c r="H13" s="64" t="s">
        <v>61</v>
      </c>
      <c r="I13" s="65" t="s">
        <v>110</v>
      </c>
      <c r="J13" s="66"/>
      <c r="K13" s="67"/>
    </row>
    <row r="14" spans="1:25" ht="21.95" customHeight="1" x14ac:dyDescent="0.2">
      <c r="A14" s="38"/>
      <c r="B14" s="39" t="s">
        <v>83</v>
      </c>
      <c r="C14" s="40"/>
      <c r="D14" s="40">
        <v>2000</v>
      </c>
      <c r="E14" s="40"/>
      <c r="F14" s="40"/>
      <c r="G14" s="40"/>
      <c r="H14" s="69">
        <f>SUM(C14:G14)</f>
        <v>2000</v>
      </c>
      <c r="I14" s="70">
        <f t="shared" ref="I14:I23" si="2">H14/H$24</f>
        <v>0.72727272727272729</v>
      </c>
      <c r="J14" s="21"/>
    </row>
    <row r="15" spans="1:25" ht="21.95" customHeight="1" x14ac:dyDescent="0.2">
      <c r="A15" s="71"/>
      <c r="B15" s="72" t="s">
        <v>132</v>
      </c>
      <c r="C15" s="73"/>
      <c r="D15" s="73"/>
      <c r="E15" s="73"/>
      <c r="F15" s="73"/>
      <c r="G15" s="73"/>
      <c r="H15" s="74"/>
      <c r="I15" s="75"/>
      <c r="J15" s="21"/>
    </row>
    <row r="16" spans="1:25" ht="21.95" customHeight="1" x14ac:dyDescent="0.2">
      <c r="A16" s="38"/>
      <c r="B16" s="39" t="s">
        <v>135</v>
      </c>
      <c r="C16" s="40"/>
      <c r="D16" s="40"/>
      <c r="E16" s="40"/>
      <c r="F16" s="40"/>
      <c r="G16" s="40"/>
      <c r="H16" s="69"/>
      <c r="I16" s="70"/>
      <c r="J16" s="21"/>
    </row>
    <row r="17" spans="1:25" ht="21.95" customHeight="1" x14ac:dyDescent="0.2">
      <c r="A17" s="71"/>
      <c r="B17" s="72" t="s">
        <v>53</v>
      </c>
      <c r="C17" s="73"/>
      <c r="D17" s="73"/>
      <c r="E17" s="73"/>
      <c r="F17" s="73"/>
      <c r="G17" s="73"/>
      <c r="H17" s="74">
        <f t="shared" ref="H17:H23" si="3">SUM(C17:G17)</f>
        <v>0</v>
      </c>
      <c r="I17" s="75">
        <f t="shared" si="2"/>
        <v>0</v>
      </c>
      <c r="J17" s="21"/>
    </row>
    <row r="18" spans="1:25" ht="21.95" customHeight="1" x14ac:dyDescent="0.2">
      <c r="A18" s="38"/>
      <c r="B18" s="39" t="s">
        <v>82</v>
      </c>
      <c r="C18" s="40"/>
      <c r="D18" s="40"/>
      <c r="E18" s="40"/>
      <c r="F18" s="40"/>
      <c r="G18" s="40"/>
      <c r="H18" s="69">
        <f t="shared" si="3"/>
        <v>0</v>
      </c>
      <c r="I18" s="70">
        <f t="shared" si="2"/>
        <v>0</v>
      </c>
      <c r="J18" s="21"/>
    </row>
    <row r="19" spans="1:25" ht="21.95" customHeight="1" x14ac:dyDescent="0.2">
      <c r="A19" s="71"/>
      <c r="B19" s="72" t="s">
        <v>133</v>
      </c>
      <c r="C19" s="73"/>
      <c r="D19" s="73">
        <v>500</v>
      </c>
      <c r="E19" s="73"/>
      <c r="F19" s="73"/>
      <c r="G19" s="73"/>
      <c r="H19" s="74">
        <f t="shared" si="3"/>
        <v>500</v>
      </c>
      <c r="I19" s="75">
        <f>H19/H$24</f>
        <v>0.18181818181818182</v>
      </c>
      <c r="J19" s="21"/>
    </row>
    <row r="20" spans="1:25" ht="21.95" customHeight="1" x14ac:dyDescent="0.2">
      <c r="A20" s="38"/>
      <c r="B20" s="39" t="s">
        <v>54</v>
      </c>
      <c r="C20" s="40"/>
      <c r="D20" s="40"/>
      <c r="E20" s="40"/>
      <c r="F20" s="40"/>
      <c r="G20" s="40"/>
      <c r="H20" s="69">
        <f t="shared" si="3"/>
        <v>0</v>
      </c>
      <c r="I20" s="70">
        <f t="shared" si="2"/>
        <v>0</v>
      </c>
      <c r="J20" s="21"/>
    </row>
    <row r="21" spans="1:25" ht="21.95" customHeight="1" x14ac:dyDescent="0.2">
      <c r="A21" s="71"/>
      <c r="B21" s="72" t="s">
        <v>70</v>
      </c>
      <c r="C21" s="73">
        <v>20</v>
      </c>
      <c r="D21" s="73">
        <v>200</v>
      </c>
      <c r="E21" s="73"/>
      <c r="F21" s="73"/>
      <c r="G21" s="73"/>
      <c r="H21" s="74">
        <f t="shared" si="3"/>
        <v>220</v>
      </c>
      <c r="I21" s="75">
        <f t="shared" si="2"/>
        <v>0.08</v>
      </c>
      <c r="J21" s="21"/>
    </row>
    <row r="22" spans="1:25" ht="21.95" customHeight="1" x14ac:dyDescent="0.2">
      <c r="A22" s="38"/>
      <c r="B22" s="39" t="s">
        <v>134</v>
      </c>
      <c r="C22" s="40"/>
      <c r="D22" s="40">
        <v>30</v>
      </c>
      <c r="E22" s="40"/>
      <c r="F22" s="76"/>
      <c r="G22" s="40"/>
      <c r="H22" s="69">
        <f t="shared" si="3"/>
        <v>30</v>
      </c>
      <c r="I22" s="70">
        <f t="shared" si="2"/>
        <v>1.090909090909091E-2</v>
      </c>
      <c r="J22" s="21"/>
    </row>
    <row r="23" spans="1:25" ht="21.75" customHeight="1" thickBot="1" x14ac:dyDescent="0.25">
      <c r="A23" s="77"/>
      <c r="B23" s="78" t="s">
        <v>84</v>
      </c>
      <c r="C23" s="79"/>
      <c r="D23" s="79"/>
      <c r="E23" s="79"/>
      <c r="F23" s="79"/>
      <c r="G23" s="79"/>
      <c r="H23" s="80">
        <f t="shared" si="3"/>
        <v>0</v>
      </c>
      <c r="I23" s="81">
        <f t="shared" si="2"/>
        <v>0</v>
      </c>
      <c r="J23" s="21"/>
      <c r="L23" s="82"/>
    </row>
    <row r="24" spans="1:25" s="60" customFormat="1" ht="28.5" thickBot="1" x14ac:dyDescent="0.55000000000000004">
      <c r="A24" s="83"/>
      <c r="B24" s="84" t="s">
        <v>61</v>
      </c>
      <c r="C24" s="51">
        <f>SUM(C14:C23)</f>
        <v>20</v>
      </c>
      <c r="D24" s="51">
        <f>SUM(D14:D23)</f>
        <v>2730</v>
      </c>
      <c r="E24" s="51">
        <f>SUM(E14:E23)</f>
        <v>0</v>
      </c>
      <c r="F24" s="51">
        <f>SUM(F14:F23)</f>
        <v>0</v>
      </c>
      <c r="G24" s="51">
        <f>SUM(G14:G23)</f>
        <v>0</v>
      </c>
      <c r="H24" s="85">
        <f>SUM(C24:G24)</f>
        <v>2750</v>
      </c>
      <c r="I24" s="86">
        <f>H24/H$24</f>
        <v>1</v>
      </c>
      <c r="J24" s="58"/>
      <c r="K24" s="59"/>
    </row>
    <row r="25" spans="1:25" s="21" customFormat="1" ht="21.95" customHeight="1" thickBot="1" x14ac:dyDescent="0.25">
      <c r="B25" s="87"/>
      <c r="F25" s="88"/>
      <c r="I25" s="89"/>
      <c r="K25" s="22"/>
    </row>
    <row r="26" spans="1:25" s="68" customFormat="1" ht="28.5" thickBot="1" x14ac:dyDescent="0.55000000000000004">
      <c r="A26" s="224"/>
      <c r="B26" s="225" t="s">
        <v>115</v>
      </c>
      <c r="C26" s="90" t="s">
        <v>65</v>
      </c>
      <c r="D26" s="90" t="s">
        <v>68</v>
      </c>
      <c r="E26" s="90" t="s">
        <v>113</v>
      </c>
      <c r="F26" s="90" t="s">
        <v>114</v>
      </c>
      <c r="G26" s="90" t="s">
        <v>111</v>
      </c>
      <c r="H26" s="90" t="s">
        <v>61</v>
      </c>
      <c r="I26" s="91" t="s">
        <v>110</v>
      </c>
      <c r="J26" s="66"/>
      <c r="K26" s="67"/>
    </row>
    <row r="27" spans="1:25" ht="21.95" customHeight="1" x14ac:dyDescent="0.2">
      <c r="A27" s="92"/>
      <c r="B27" s="93" t="s">
        <v>4</v>
      </c>
      <c r="C27" s="94"/>
      <c r="D27" s="94">
        <v>500</v>
      </c>
      <c r="E27" s="94"/>
      <c r="F27" s="94"/>
      <c r="G27" s="94"/>
      <c r="H27" s="69">
        <f>SUM(C27:G27)</f>
        <v>500</v>
      </c>
      <c r="I27" s="70">
        <f t="shared" ref="I27:I40" si="4">H27/H$40</f>
        <v>0.17271157167530224</v>
      </c>
      <c r="J27" s="21"/>
    </row>
    <row r="28" spans="1:25" ht="21.95" customHeight="1" x14ac:dyDescent="0.2">
      <c r="A28" s="95"/>
      <c r="B28" s="96" t="s">
        <v>5</v>
      </c>
      <c r="C28" s="97"/>
      <c r="D28" s="98">
        <v>250</v>
      </c>
      <c r="E28" s="98"/>
      <c r="F28" s="98"/>
      <c r="G28" s="98"/>
      <c r="H28" s="74">
        <f t="shared" ref="H28:H39" si="5">SUM(C28:G28)</f>
        <v>250</v>
      </c>
      <c r="I28" s="75">
        <f t="shared" si="4"/>
        <v>8.6355785837651119E-2</v>
      </c>
      <c r="J28" s="21"/>
    </row>
    <row r="29" spans="1:25" ht="21.95" customHeight="1" x14ac:dyDescent="0.2">
      <c r="A29" s="99"/>
      <c r="B29" s="39" t="s">
        <v>41</v>
      </c>
      <c r="C29" s="40"/>
      <c r="D29" s="40">
        <v>280</v>
      </c>
      <c r="E29" s="40"/>
      <c r="F29" s="40"/>
      <c r="G29" s="40"/>
      <c r="H29" s="69">
        <f t="shared" si="5"/>
        <v>280</v>
      </c>
      <c r="I29" s="70">
        <f t="shared" si="4"/>
        <v>9.6718480138169263E-2</v>
      </c>
      <c r="J29" s="21"/>
    </row>
    <row r="30" spans="1:25" ht="21.95" customHeight="1" x14ac:dyDescent="0.2">
      <c r="A30" s="95"/>
      <c r="B30" s="96" t="s">
        <v>6</v>
      </c>
      <c r="C30" s="98"/>
      <c r="D30" s="98">
        <v>120</v>
      </c>
      <c r="E30" s="98"/>
      <c r="F30" s="98"/>
      <c r="G30" s="98"/>
      <c r="H30" s="74">
        <f t="shared" si="5"/>
        <v>120</v>
      </c>
      <c r="I30" s="75">
        <f t="shared" si="4"/>
        <v>4.145077720207254E-2</v>
      </c>
      <c r="J30" s="21"/>
    </row>
    <row r="31" spans="1:25" s="23" customFormat="1" ht="21.95" customHeight="1" x14ac:dyDescent="0.2">
      <c r="A31" s="99"/>
      <c r="B31" s="39" t="s">
        <v>37</v>
      </c>
      <c r="C31" s="40"/>
      <c r="D31" s="40">
        <v>30</v>
      </c>
      <c r="E31" s="40"/>
      <c r="F31" s="40"/>
      <c r="G31" s="40"/>
      <c r="H31" s="69">
        <f t="shared" si="5"/>
        <v>30</v>
      </c>
      <c r="I31" s="70">
        <f t="shared" si="4"/>
        <v>1.0362694300518135E-2</v>
      </c>
      <c r="J31" s="21"/>
      <c r="K31" s="22"/>
      <c r="L31" s="24"/>
      <c r="M31" s="24"/>
      <c r="V31" s="24"/>
      <c r="W31" s="24"/>
      <c r="X31" s="24"/>
      <c r="Y31" s="24"/>
    </row>
    <row r="32" spans="1:25" ht="21.95" customHeight="1" x14ac:dyDescent="0.2">
      <c r="A32" s="95"/>
      <c r="B32" s="96" t="s">
        <v>117</v>
      </c>
      <c r="C32" s="98"/>
      <c r="D32" s="98">
        <v>150</v>
      </c>
      <c r="E32" s="98" t="s">
        <v>39</v>
      </c>
      <c r="F32" s="98"/>
      <c r="G32" s="98"/>
      <c r="H32" s="74">
        <f t="shared" si="5"/>
        <v>150</v>
      </c>
      <c r="I32" s="75">
        <f t="shared" si="4"/>
        <v>5.181347150259067E-2</v>
      </c>
      <c r="J32" s="21"/>
    </row>
    <row r="33" spans="1:11" ht="21.95" customHeight="1" x14ac:dyDescent="0.2">
      <c r="A33" s="99"/>
      <c r="B33" s="39" t="s">
        <v>38</v>
      </c>
      <c r="C33" s="40"/>
      <c r="D33" s="40">
        <v>30</v>
      </c>
      <c r="E33" s="40"/>
      <c r="F33" s="40"/>
      <c r="G33" s="40"/>
      <c r="H33" s="69">
        <f t="shared" si="5"/>
        <v>30</v>
      </c>
      <c r="I33" s="70">
        <f t="shared" si="4"/>
        <v>1.0362694300518135E-2</v>
      </c>
      <c r="J33" s="21"/>
    </row>
    <row r="34" spans="1:11" ht="21.95" customHeight="1" x14ac:dyDescent="0.2">
      <c r="A34" s="95"/>
      <c r="B34" s="96" t="s">
        <v>118</v>
      </c>
      <c r="C34" s="98"/>
      <c r="D34" s="98"/>
      <c r="E34" s="98">
        <v>15</v>
      </c>
      <c r="F34" s="98"/>
      <c r="G34" s="98"/>
      <c r="H34" s="74">
        <f t="shared" si="5"/>
        <v>15</v>
      </c>
      <c r="I34" s="75">
        <f t="shared" si="4"/>
        <v>5.1813471502590676E-3</v>
      </c>
      <c r="J34" s="21"/>
    </row>
    <row r="35" spans="1:11" ht="21.95" customHeight="1" x14ac:dyDescent="0.2">
      <c r="A35" s="99"/>
      <c r="B35" s="39" t="s">
        <v>42</v>
      </c>
      <c r="C35" s="40">
        <v>300</v>
      </c>
      <c r="D35" s="40"/>
      <c r="E35" s="40">
        <v>600</v>
      </c>
      <c r="F35" s="40"/>
      <c r="G35" s="40"/>
      <c r="H35" s="69">
        <f t="shared" si="5"/>
        <v>900</v>
      </c>
      <c r="I35" s="70">
        <f t="shared" si="4"/>
        <v>0.31088082901554404</v>
      </c>
      <c r="J35" s="21"/>
    </row>
    <row r="36" spans="1:11" ht="21.95" customHeight="1" x14ac:dyDescent="0.2">
      <c r="A36" s="95"/>
      <c r="B36" s="96" t="s">
        <v>40</v>
      </c>
      <c r="C36" s="98">
        <v>320</v>
      </c>
      <c r="D36" s="98"/>
      <c r="E36" s="98"/>
      <c r="F36" s="98"/>
      <c r="G36" s="98"/>
      <c r="H36" s="74">
        <f t="shared" si="5"/>
        <v>320</v>
      </c>
      <c r="I36" s="75">
        <f t="shared" si="4"/>
        <v>0.11053540587219343</v>
      </c>
      <c r="J36" s="21"/>
    </row>
    <row r="37" spans="1:11" ht="21.95" customHeight="1" x14ac:dyDescent="0.2">
      <c r="A37" s="99"/>
      <c r="B37" s="39" t="s">
        <v>7</v>
      </c>
      <c r="C37" s="40"/>
      <c r="D37" s="40"/>
      <c r="E37" s="40"/>
      <c r="F37" s="40"/>
      <c r="G37" s="40"/>
      <c r="H37" s="69">
        <f t="shared" si="5"/>
        <v>0</v>
      </c>
      <c r="I37" s="70">
        <f t="shared" si="4"/>
        <v>0</v>
      </c>
      <c r="J37" s="21"/>
    </row>
    <row r="38" spans="1:11" ht="21.95" customHeight="1" x14ac:dyDescent="0.2">
      <c r="A38" s="95"/>
      <c r="B38" s="96" t="s">
        <v>119</v>
      </c>
      <c r="C38" s="98"/>
      <c r="D38" s="98">
        <v>20</v>
      </c>
      <c r="E38" s="98"/>
      <c r="F38" s="98"/>
      <c r="G38" s="98"/>
      <c r="H38" s="74">
        <f t="shared" si="5"/>
        <v>20</v>
      </c>
      <c r="I38" s="75">
        <f t="shared" si="4"/>
        <v>6.9084628670120895E-3</v>
      </c>
      <c r="J38" s="21"/>
    </row>
    <row r="39" spans="1:11" ht="48.75" thickBot="1" x14ac:dyDescent="0.25">
      <c r="A39" s="99"/>
      <c r="B39" s="39" t="s">
        <v>120</v>
      </c>
      <c r="C39" s="40"/>
      <c r="D39" s="40"/>
      <c r="E39" s="40"/>
      <c r="F39" s="40">
        <v>180</v>
      </c>
      <c r="G39" s="40">
        <v>100</v>
      </c>
      <c r="H39" s="69">
        <f t="shared" si="5"/>
        <v>280</v>
      </c>
      <c r="I39" s="70">
        <f t="shared" si="4"/>
        <v>9.6718480138169263E-2</v>
      </c>
      <c r="J39" s="21"/>
    </row>
    <row r="40" spans="1:11" s="103" customFormat="1" ht="28.5" thickBot="1" x14ac:dyDescent="0.55000000000000004">
      <c r="A40" s="83"/>
      <c r="B40" s="84" t="s">
        <v>61</v>
      </c>
      <c r="C40" s="51">
        <f>SUM(C27:C39)</f>
        <v>620</v>
      </c>
      <c r="D40" s="51">
        <f>SUM(D27:D39)</f>
        <v>1380</v>
      </c>
      <c r="E40" s="51">
        <f>SUM(E27:E39)</f>
        <v>615</v>
      </c>
      <c r="F40" s="51">
        <f>SUM(F27:F39)</f>
        <v>180</v>
      </c>
      <c r="G40" s="51">
        <f>SUM(G27:G39)</f>
        <v>100</v>
      </c>
      <c r="H40" s="100">
        <f>SUM(C40:G40)</f>
        <v>2895</v>
      </c>
      <c r="I40" s="86">
        <f t="shared" si="4"/>
        <v>1</v>
      </c>
      <c r="J40" s="101"/>
      <c r="K40" s="102"/>
    </row>
    <row r="41" spans="1:11" s="21" customFormat="1" ht="21.75" customHeight="1" thickBot="1" x14ac:dyDescent="0.25">
      <c r="B41" s="87"/>
      <c r="I41" s="89"/>
      <c r="K41" s="22"/>
    </row>
    <row r="42" spans="1:11" s="68" customFormat="1" ht="28.5" thickBot="1" x14ac:dyDescent="0.55000000000000004">
      <c r="A42" s="226"/>
      <c r="B42" s="227" t="s">
        <v>121</v>
      </c>
      <c r="C42" s="104" t="s">
        <v>65</v>
      </c>
      <c r="D42" s="104" t="s">
        <v>68</v>
      </c>
      <c r="E42" s="104" t="s">
        <v>113</v>
      </c>
      <c r="F42" s="104" t="s">
        <v>114</v>
      </c>
      <c r="G42" s="104" t="s">
        <v>111</v>
      </c>
      <c r="H42" s="104" t="s">
        <v>61</v>
      </c>
      <c r="I42" s="105" t="s">
        <v>110</v>
      </c>
      <c r="J42" s="66"/>
      <c r="K42" s="67"/>
    </row>
    <row r="43" spans="1:11" ht="21.95" customHeight="1" x14ac:dyDescent="0.2">
      <c r="A43" s="106"/>
      <c r="B43" s="26" t="s">
        <v>122</v>
      </c>
      <c r="C43" s="27"/>
      <c r="D43" s="27">
        <v>300</v>
      </c>
      <c r="E43" s="27"/>
      <c r="F43" s="27"/>
      <c r="G43" s="27"/>
      <c r="H43" s="69">
        <f t="shared" ref="H43:H51" si="6">SUM(C43:G43)</f>
        <v>300</v>
      </c>
      <c r="I43" s="70">
        <f>H43/H$51</f>
        <v>0.5</v>
      </c>
      <c r="J43" s="21"/>
    </row>
    <row r="44" spans="1:11" ht="21.95" customHeight="1" x14ac:dyDescent="0.2">
      <c r="A44" s="107"/>
      <c r="B44" s="108" t="s">
        <v>123</v>
      </c>
      <c r="C44" s="109"/>
      <c r="D44" s="109"/>
      <c r="E44" s="109"/>
      <c r="F44" s="109"/>
      <c r="G44" s="109">
        <v>150</v>
      </c>
      <c r="H44" s="74">
        <f t="shared" si="6"/>
        <v>150</v>
      </c>
      <c r="I44" s="75">
        <f t="shared" ref="I44:I51" si="7">H44/H$51</f>
        <v>0.25</v>
      </c>
      <c r="J44" s="21"/>
    </row>
    <row r="45" spans="1:11" ht="21.95" customHeight="1" x14ac:dyDescent="0.2">
      <c r="A45" s="106"/>
      <c r="B45" s="26" t="s">
        <v>44</v>
      </c>
      <c r="C45" s="27"/>
      <c r="D45" s="27"/>
      <c r="E45" s="27"/>
      <c r="F45" s="27"/>
      <c r="G45" s="27"/>
      <c r="H45" s="69">
        <f t="shared" si="6"/>
        <v>0</v>
      </c>
      <c r="I45" s="70">
        <f t="shared" si="7"/>
        <v>0</v>
      </c>
      <c r="J45" s="21"/>
    </row>
    <row r="46" spans="1:11" ht="21.95" customHeight="1" x14ac:dyDescent="0.2">
      <c r="A46" s="107"/>
      <c r="B46" s="108" t="s">
        <v>9</v>
      </c>
      <c r="C46" s="109"/>
      <c r="D46" s="109"/>
      <c r="E46" s="109"/>
      <c r="F46" s="109"/>
      <c r="G46" s="109"/>
      <c r="H46" s="74">
        <f t="shared" si="6"/>
        <v>0</v>
      </c>
      <c r="I46" s="75">
        <f t="shared" si="7"/>
        <v>0</v>
      </c>
      <c r="J46" s="21"/>
    </row>
    <row r="47" spans="1:11" ht="21.95" customHeight="1" x14ac:dyDescent="0.2">
      <c r="A47" s="106"/>
      <c r="B47" s="26" t="s">
        <v>10</v>
      </c>
      <c r="C47" s="27">
        <v>10</v>
      </c>
      <c r="D47" s="27"/>
      <c r="E47" s="27">
        <v>60</v>
      </c>
      <c r="F47" s="27"/>
      <c r="G47" s="27"/>
      <c r="H47" s="69">
        <f t="shared" si="6"/>
        <v>70</v>
      </c>
      <c r="I47" s="70">
        <f t="shared" si="7"/>
        <v>0.11666666666666667</v>
      </c>
      <c r="J47" s="21"/>
    </row>
    <row r="48" spans="1:11" ht="21.75" customHeight="1" x14ac:dyDescent="0.2">
      <c r="A48" s="107"/>
      <c r="B48" s="108" t="s">
        <v>43</v>
      </c>
      <c r="C48" s="109"/>
      <c r="D48" s="109"/>
      <c r="E48" s="109"/>
      <c r="F48" s="109"/>
      <c r="G48" s="109"/>
      <c r="H48" s="74">
        <f t="shared" si="6"/>
        <v>0</v>
      </c>
      <c r="I48" s="75">
        <f t="shared" si="7"/>
        <v>0</v>
      </c>
      <c r="J48" s="21"/>
    </row>
    <row r="49" spans="1:25" ht="21.95" customHeight="1" x14ac:dyDescent="0.2">
      <c r="A49" s="106"/>
      <c r="B49" s="26" t="s">
        <v>124</v>
      </c>
      <c r="C49" s="27"/>
      <c r="D49" s="27"/>
      <c r="E49" s="27"/>
      <c r="F49" s="27"/>
      <c r="G49" s="27"/>
      <c r="H49" s="69">
        <f t="shared" si="6"/>
        <v>0</v>
      </c>
      <c r="I49" s="70">
        <f t="shared" si="7"/>
        <v>0</v>
      </c>
      <c r="J49" s="21"/>
    </row>
    <row r="50" spans="1:25" ht="21.95" customHeight="1" thickBot="1" x14ac:dyDescent="0.25">
      <c r="A50" s="107"/>
      <c r="B50" s="108" t="s">
        <v>125</v>
      </c>
      <c r="C50" s="109">
        <v>0</v>
      </c>
      <c r="D50" s="109"/>
      <c r="E50" s="109"/>
      <c r="F50" s="109">
        <v>80</v>
      </c>
      <c r="G50" s="109"/>
      <c r="H50" s="74">
        <f t="shared" si="6"/>
        <v>80</v>
      </c>
      <c r="I50" s="75">
        <f t="shared" si="7"/>
        <v>0.13333333333333333</v>
      </c>
      <c r="J50" s="21"/>
    </row>
    <row r="51" spans="1:25" s="103" customFormat="1" ht="28.5" thickBot="1" x14ac:dyDescent="0.55000000000000004">
      <c r="A51" s="83"/>
      <c r="B51" s="84" t="s">
        <v>61</v>
      </c>
      <c r="C51" s="51">
        <f>SUM(C43:C50)</f>
        <v>10</v>
      </c>
      <c r="D51" s="51">
        <f>SUM(D43:D50)</f>
        <v>300</v>
      </c>
      <c r="E51" s="51">
        <f>SUM(E43:E50)</f>
        <v>60</v>
      </c>
      <c r="F51" s="51">
        <f>SUM(F43:F50)</f>
        <v>80</v>
      </c>
      <c r="G51" s="51">
        <f>SUM(G43:G50)</f>
        <v>150</v>
      </c>
      <c r="H51" s="100">
        <f t="shared" si="6"/>
        <v>600</v>
      </c>
      <c r="I51" s="86">
        <f t="shared" si="7"/>
        <v>1</v>
      </c>
      <c r="J51" s="101"/>
      <c r="K51" s="102"/>
    </row>
    <row r="52" spans="1:25" s="21" customFormat="1" ht="21.95" customHeight="1" thickBot="1" x14ac:dyDescent="0.25">
      <c r="B52" s="87"/>
      <c r="E52" s="88"/>
      <c r="I52" s="110"/>
      <c r="K52" s="22"/>
    </row>
    <row r="53" spans="1:25" s="68" customFormat="1" ht="28.5" thickBot="1" x14ac:dyDescent="0.55000000000000004">
      <c r="A53" s="228"/>
      <c r="B53" s="229" t="s">
        <v>57</v>
      </c>
      <c r="C53" s="111" t="s">
        <v>65</v>
      </c>
      <c r="D53" s="111" t="s">
        <v>68</v>
      </c>
      <c r="E53" s="111" t="s">
        <v>113</v>
      </c>
      <c r="F53" s="111" t="s">
        <v>114</v>
      </c>
      <c r="G53" s="111" t="s">
        <v>111</v>
      </c>
      <c r="H53" s="111" t="s">
        <v>61</v>
      </c>
      <c r="I53" s="112" t="s">
        <v>110</v>
      </c>
      <c r="J53" s="66"/>
      <c r="K53" s="67"/>
    </row>
    <row r="54" spans="1:25" ht="21.95" customHeight="1" x14ac:dyDescent="0.2">
      <c r="A54" s="113"/>
      <c r="B54" s="93" t="s">
        <v>45</v>
      </c>
      <c r="C54" s="94">
        <v>20</v>
      </c>
      <c r="D54" s="94"/>
      <c r="E54" s="94"/>
      <c r="F54" s="94"/>
      <c r="G54" s="94"/>
      <c r="H54" s="69">
        <f>SUM(C54:G$54)</f>
        <v>20</v>
      </c>
      <c r="I54" s="70">
        <f>H54/H$66</f>
        <v>3.6036036036036036E-2</v>
      </c>
      <c r="J54" s="21"/>
    </row>
    <row r="55" spans="1:25" ht="21.95" customHeight="1" x14ac:dyDescent="0.2">
      <c r="A55" s="114"/>
      <c r="B55" s="115" t="s">
        <v>46</v>
      </c>
      <c r="C55" s="116"/>
      <c r="D55" s="116"/>
      <c r="E55" s="116">
        <v>50</v>
      </c>
      <c r="F55" s="116"/>
      <c r="G55" s="116"/>
      <c r="H55" s="74">
        <f t="shared" ref="H55:H66" si="8">SUM(C55:G55)</f>
        <v>50</v>
      </c>
      <c r="I55" s="75">
        <f t="shared" ref="I55:I66" si="9">H55/H$66</f>
        <v>9.0090090090090086E-2</v>
      </c>
      <c r="J55" s="21"/>
    </row>
    <row r="56" spans="1:25" ht="21.95" customHeight="1" x14ac:dyDescent="0.2">
      <c r="A56" s="117"/>
      <c r="B56" s="39" t="s">
        <v>11</v>
      </c>
      <c r="C56" s="40"/>
      <c r="D56" s="40"/>
      <c r="E56" s="40"/>
      <c r="F56" s="40"/>
      <c r="G56" s="40"/>
      <c r="H56" s="69">
        <f t="shared" si="8"/>
        <v>0</v>
      </c>
      <c r="I56" s="70">
        <f t="shared" si="9"/>
        <v>0</v>
      </c>
      <c r="J56" s="21"/>
    </row>
    <row r="57" spans="1:25" s="23" customFormat="1" ht="21.95" customHeight="1" x14ac:dyDescent="0.2">
      <c r="A57" s="114"/>
      <c r="B57" s="115" t="s">
        <v>126</v>
      </c>
      <c r="C57" s="116"/>
      <c r="D57" s="116">
        <v>200</v>
      </c>
      <c r="E57" s="116"/>
      <c r="F57" s="116"/>
      <c r="G57" s="116"/>
      <c r="H57" s="74">
        <f t="shared" si="8"/>
        <v>200</v>
      </c>
      <c r="I57" s="75">
        <f t="shared" si="9"/>
        <v>0.36036036036036034</v>
      </c>
      <c r="J57" s="21"/>
      <c r="K57" s="22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25" ht="21.95" customHeight="1" x14ac:dyDescent="0.2">
      <c r="A58" s="117"/>
      <c r="B58" s="39" t="s">
        <v>12</v>
      </c>
      <c r="C58" s="40"/>
      <c r="D58" s="40"/>
      <c r="E58" s="40">
        <v>200</v>
      </c>
      <c r="F58" s="40"/>
      <c r="G58" s="40"/>
      <c r="H58" s="69">
        <f t="shared" si="8"/>
        <v>200</v>
      </c>
      <c r="I58" s="70">
        <f t="shared" si="9"/>
        <v>0.36036036036036034</v>
      </c>
      <c r="J58" s="21"/>
    </row>
    <row r="59" spans="1:25" ht="21.95" customHeight="1" x14ac:dyDescent="0.2">
      <c r="A59" s="114"/>
      <c r="B59" s="115" t="s">
        <v>13</v>
      </c>
      <c r="C59" s="116"/>
      <c r="D59" s="116"/>
      <c r="E59" s="116"/>
      <c r="F59" s="116">
        <v>15</v>
      </c>
      <c r="G59" s="116"/>
      <c r="H59" s="74">
        <f t="shared" si="8"/>
        <v>15</v>
      </c>
      <c r="I59" s="75">
        <f t="shared" si="9"/>
        <v>2.7027027027027029E-2</v>
      </c>
      <c r="J59" s="21"/>
    </row>
    <row r="60" spans="1:25" ht="21.95" customHeight="1" x14ac:dyDescent="0.2">
      <c r="A60" s="117"/>
      <c r="B60" s="39" t="s">
        <v>48</v>
      </c>
      <c r="C60" s="40"/>
      <c r="D60" s="40"/>
      <c r="E60" s="40"/>
      <c r="F60" s="40"/>
      <c r="G60" s="40"/>
      <c r="H60" s="69">
        <f t="shared" si="8"/>
        <v>0</v>
      </c>
      <c r="I60" s="70">
        <f t="shared" si="9"/>
        <v>0</v>
      </c>
      <c r="J60" s="21"/>
    </row>
    <row r="61" spans="1:25" ht="21.95" customHeight="1" x14ac:dyDescent="0.2">
      <c r="A61" s="114"/>
      <c r="B61" s="115" t="s">
        <v>15</v>
      </c>
      <c r="C61" s="116"/>
      <c r="D61" s="116"/>
      <c r="E61" s="116"/>
      <c r="F61" s="116"/>
      <c r="G61" s="116"/>
      <c r="H61" s="74">
        <f t="shared" si="8"/>
        <v>0</v>
      </c>
      <c r="I61" s="75">
        <f t="shared" si="9"/>
        <v>0</v>
      </c>
      <c r="J61" s="21"/>
    </row>
    <row r="62" spans="1:25" ht="21.95" customHeight="1" x14ac:dyDescent="0.2">
      <c r="A62" s="117"/>
      <c r="B62" s="39" t="s">
        <v>17</v>
      </c>
      <c r="C62" s="40"/>
      <c r="D62" s="40"/>
      <c r="E62" s="40"/>
      <c r="F62" s="40"/>
      <c r="G62" s="40"/>
      <c r="H62" s="69">
        <f t="shared" si="8"/>
        <v>0</v>
      </c>
      <c r="I62" s="70">
        <f t="shared" si="9"/>
        <v>0</v>
      </c>
      <c r="J62" s="21"/>
    </row>
    <row r="63" spans="1:25" ht="21.95" customHeight="1" x14ac:dyDescent="0.2">
      <c r="A63" s="114"/>
      <c r="B63" s="115" t="s">
        <v>49</v>
      </c>
      <c r="C63" s="116">
        <v>50</v>
      </c>
      <c r="D63" s="116"/>
      <c r="E63" s="116">
        <v>20</v>
      </c>
      <c r="F63" s="116"/>
      <c r="G63" s="116"/>
      <c r="H63" s="74">
        <f t="shared" si="8"/>
        <v>70</v>
      </c>
      <c r="I63" s="75">
        <f t="shared" si="9"/>
        <v>0.12612612612612611</v>
      </c>
      <c r="J63" s="21"/>
    </row>
    <row r="64" spans="1:25" ht="21.95" customHeight="1" x14ac:dyDescent="0.2">
      <c r="A64" s="117"/>
      <c r="B64" s="39" t="s">
        <v>47</v>
      </c>
      <c r="C64" s="40"/>
      <c r="D64" s="40"/>
      <c r="E64" s="40"/>
      <c r="F64" s="40"/>
      <c r="G64" s="40"/>
      <c r="H64" s="69">
        <f t="shared" si="8"/>
        <v>0</v>
      </c>
      <c r="I64" s="70">
        <f t="shared" si="9"/>
        <v>0</v>
      </c>
      <c r="J64" s="21"/>
    </row>
    <row r="65" spans="1:29" s="23" customFormat="1" ht="21.95" customHeight="1" thickBot="1" x14ac:dyDescent="0.25">
      <c r="A65" s="114"/>
      <c r="B65" s="115" t="s">
        <v>127</v>
      </c>
      <c r="C65" s="116"/>
      <c r="D65" s="116"/>
      <c r="E65" s="116"/>
      <c r="F65" s="116"/>
      <c r="G65" s="116"/>
      <c r="H65" s="74">
        <f t="shared" si="8"/>
        <v>0</v>
      </c>
      <c r="I65" s="75">
        <f t="shared" si="9"/>
        <v>0</v>
      </c>
      <c r="J65" s="21"/>
      <c r="K65" s="22"/>
      <c r="L65" s="24"/>
      <c r="M65" s="24"/>
      <c r="V65" s="24"/>
      <c r="W65" s="24"/>
      <c r="X65" s="24"/>
      <c r="Y65" s="24"/>
      <c r="Z65" s="24"/>
      <c r="AA65" s="24"/>
      <c r="AB65" s="24"/>
      <c r="AC65" s="24"/>
    </row>
    <row r="66" spans="1:29" s="103" customFormat="1" ht="28.5" thickBot="1" x14ac:dyDescent="0.55000000000000004">
      <c r="A66" s="83"/>
      <c r="B66" s="84" t="s">
        <v>61</v>
      </c>
      <c r="C66" s="51">
        <f>SUM(C54:C65)</f>
        <v>70</v>
      </c>
      <c r="D66" s="51">
        <f>SUM(D54:D65)</f>
        <v>200</v>
      </c>
      <c r="E66" s="51">
        <f>SUM(E54:E65)</f>
        <v>270</v>
      </c>
      <c r="F66" s="51">
        <f>SUM(F54:F65)</f>
        <v>15</v>
      </c>
      <c r="G66" s="51">
        <f>SUM(G54:G65)</f>
        <v>0</v>
      </c>
      <c r="H66" s="100">
        <f t="shared" si="8"/>
        <v>555</v>
      </c>
      <c r="I66" s="86">
        <f t="shared" si="9"/>
        <v>1</v>
      </c>
      <c r="J66" s="101"/>
      <c r="K66" s="102"/>
    </row>
    <row r="67" spans="1:29" s="21" customFormat="1" ht="21.95" customHeight="1" thickBot="1" x14ac:dyDescent="0.25">
      <c r="B67" s="87"/>
      <c r="I67" s="89"/>
      <c r="K67" s="22"/>
    </row>
    <row r="68" spans="1:29" s="68" customFormat="1" ht="28.5" thickBot="1" x14ac:dyDescent="0.55000000000000004">
      <c r="A68" s="230"/>
      <c r="B68" s="231" t="s">
        <v>128</v>
      </c>
      <c r="C68" s="118" t="s">
        <v>65</v>
      </c>
      <c r="D68" s="118" t="s">
        <v>68</v>
      </c>
      <c r="E68" s="118" t="s">
        <v>113</v>
      </c>
      <c r="F68" s="118" t="s">
        <v>114</v>
      </c>
      <c r="G68" s="118" t="s">
        <v>111</v>
      </c>
      <c r="H68" s="118" t="s">
        <v>61</v>
      </c>
      <c r="I68" s="119" t="s">
        <v>110</v>
      </c>
      <c r="J68" s="66"/>
      <c r="K68" s="67"/>
    </row>
    <row r="69" spans="1:29" ht="21.95" customHeight="1" x14ac:dyDescent="0.2">
      <c r="A69" s="113"/>
      <c r="B69" s="93" t="s">
        <v>97</v>
      </c>
      <c r="C69" s="94">
        <v>10</v>
      </c>
      <c r="D69" s="94"/>
      <c r="E69" s="94">
        <v>10</v>
      </c>
      <c r="F69" s="94"/>
      <c r="G69" s="94"/>
      <c r="H69" s="69">
        <f>SUM(C69:G69)</f>
        <v>20</v>
      </c>
      <c r="I69" s="70">
        <f>H69/H$78</f>
        <v>3.669724770642202E-2</v>
      </c>
      <c r="J69" s="21"/>
    </row>
    <row r="70" spans="1:29" ht="21.95" customHeight="1" x14ac:dyDescent="0.2">
      <c r="A70" s="120"/>
      <c r="B70" s="121" t="s">
        <v>18</v>
      </c>
      <c r="C70" s="122">
        <v>20</v>
      </c>
      <c r="D70" s="122"/>
      <c r="E70" s="122">
        <v>60</v>
      </c>
      <c r="F70" s="122"/>
      <c r="G70" s="122"/>
      <c r="H70" s="74">
        <f t="shared" ref="H70:H77" si="10">SUM(C70:G70)</f>
        <v>80</v>
      </c>
      <c r="I70" s="75">
        <f>H70/H$78</f>
        <v>0.14678899082568808</v>
      </c>
      <c r="J70" s="21"/>
    </row>
    <row r="71" spans="1:29" ht="21.95" customHeight="1" x14ac:dyDescent="0.2">
      <c r="A71" s="117"/>
      <c r="B71" s="39" t="s">
        <v>105</v>
      </c>
      <c r="C71" s="40">
        <v>30</v>
      </c>
      <c r="D71" s="40"/>
      <c r="E71" s="40"/>
      <c r="F71" s="40"/>
      <c r="G71" s="40"/>
      <c r="H71" s="69">
        <f t="shared" si="10"/>
        <v>30</v>
      </c>
      <c r="I71" s="70">
        <f>H71/H$78</f>
        <v>5.5045871559633031E-2</v>
      </c>
      <c r="J71" s="21"/>
    </row>
    <row r="72" spans="1:29" ht="21.95" customHeight="1" x14ac:dyDescent="0.2">
      <c r="A72" s="120"/>
      <c r="B72" s="121" t="s">
        <v>19</v>
      </c>
      <c r="C72" s="122">
        <v>50</v>
      </c>
      <c r="D72" s="122"/>
      <c r="E72" s="122"/>
      <c r="F72" s="122"/>
      <c r="G72" s="122">
        <v>20</v>
      </c>
      <c r="H72" s="74">
        <f t="shared" si="10"/>
        <v>70</v>
      </c>
      <c r="I72" s="75">
        <f t="shared" ref="I72:I78" si="11">H72/H$78</f>
        <v>0.12844036697247707</v>
      </c>
      <c r="J72" s="21"/>
    </row>
    <row r="73" spans="1:29" ht="21.95" customHeight="1" x14ac:dyDescent="0.2">
      <c r="A73" s="117"/>
      <c r="B73" s="39" t="s">
        <v>20</v>
      </c>
      <c r="C73" s="40"/>
      <c r="D73" s="40"/>
      <c r="E73" s="40"/>
      <c r="F73" s="40">
        <v>65</v>
      </c>
      <c r="G73" s="40"/>
      <c r="H73" s="69">
        <f>SUM(C73:G73)</f>
        <v>65</v>
      </c>
      <c r="I73" s="70">
        <f t="shared" si="11"/>
        <v>0.11926605504587157</v>
      </c>
      <c r="J73" s="21"/>
    </row>
    <row r="74" spans="1:29" ht="21.95" customHeight="1" x14ac:dyDescent="0.2">
      <c r="A74" s="120"/>
      <c r="B74" s="121" t="s">
        <v>21</v>
      </c>
      <c r="C74" s="122"/>
      <c r="D74" s="122">
        <v>100</v>
      </c>
      <c r="E74" s="122"/>
      <c r="F74" s="122"/>
      <c r="G74" s="122"/>
      <c r="H74" s="74">
        <f t="shared" si="10"/>
        <v>100</v>
      </c>
      <c r="I74" s="75">
        <f t="shared" si="11"/>
        <v>0.1834862385321101</v>
      </c>
      <c r="J74" s="21"/>
    </row>
    <row r="75" spans="1:29" ht="21.95" customHeight="1" x14ac:dyDescent="0.2">
      <c r="A75" s="117"/>
      <c r="B75" s="39" t="s">
        <v>22</v>
      </c>
      <c r="C75" s="40"/>
      <c r="D75" s="40"/>
      <c r="E75" s="40"/>
      <c r="F75" s="40">
        <v>40</v>
      </c>
      <c r="G75" s="40"/>
      <c r="H75" s="69">
        <f t="shared" si="10"/>
        <v>40</v>
      </c>
      <c r="I75" s="70">
        <f t="shared" si="11"/>
        <v>7.3394495412844041E-2</v>
      </c>
      <c r="J75" s="21"/>
    </row>
    <row r="76" spans="1:29" ht="21.95" customHeight="1" x14ac:dyDescent="0.2">
      <c r="A76" s="120"/>
      <c r="B76" s="121" t="s">
        <v>50</v>
      </c>
      <c r="C76" s="122">
        <v>50</v>
      </c>
      <c r="D76" s="122"/>
      <c r="E76" s="122"/>
      <c r="F76" s="122"/>
      <c r="G76" s="122"/>
      <c r="H76" s="74">
        <f>SUM(C76:G76)</f>
        <v>50</v>
      </c>
      <c r="I76" s="75">
        <f t="shared" si="11"/>
        <v>9.1743119266055051E-2</v>
      </c>
      <c r="J76" s="21"/>
    </row>
    <row r="77" spans="1:29" s="23" customFormat="1" ht="21.95" customHeight="1" thickBot="1" x14ac:dyDescent="0.25">
      <c r="A77" s="117"/>
      <c r="B77" s="39" t="s">
        <v>2</v>
      </c>
      <c r="C77" s="40"/>
      <c r="D77" s="40"/>
      <c r="E77" s="40"/>
      <c r="F77" s="40"/>
      <c r="G77" s="40">
        <v>90</v>
      </c>
      <c r="H77" s="69">
        <f t="shared" si="10"/>
        <v>90</v>
      </c>
      <c r="I77" s="70">
        <f t="shared" si="11"/>
        <v>0.16513761467889909</v>
      </c>
      <c r="J77" s="21"/>
      <c r="K77" s="22"/>
      <c r="L77" s="24"/>
      <c r="M77" s="24"/>
      <c r="V77" s="24"/>
      <c r="W77" s="24"/>
      <c r="X77" s="24"/>
      <c r="Y77" s="24"/>
      <c r="Z77" s="24"/>
      <c r="AA77" s="24"/>
      <c r="AB77" s="24"/>
      <c r="AC77" s="24"/>
    </row>
    <row r="78" spans="1:29" ht="28.5" thickBot="1" x14ac:dyDescent="0.55000000000000004">
      <c r="A78" s="83"/>
      <c r="B78" s="84" t="s">
        <v>61</v>
      </c>
      <c r="C78" s="51">
        <f>SUM(C69:C77)</f>
        <v>160</v>
      </c>
      <c r="D78" s="51">
        <f>SUM(D69:D77)</f>
        <v>100</v>
      </c>
      <c r="E78" s="51">
        <f>SUM(E69:E77)</f>
        <v>70</v>
      </c>
      <c r="F78" s="51">
        <f>SUM(F69:F77)</f>
        <v>105</v>
      </c>
      <c r="G78" s="51">
        <f>SUM(G69:G77)</f>
        <v>110</v>
      </c>
      <c r="H78" s="100">
        <f>SUM(C78:G78)</f>
        <v>545</v>
      </c>
      <c r="I78" s="86">
        <f t="shared" si="11"/>
        <v>1</v>
      </c>
      <c r="J78" s="21"/>
    </row>
    <row r="79" spans="1:29" s="21" customFormat="1" ht="21.95" customHeight="1" thickBot="1" x14ac:dyDescent="0.25">
      <c r="B79" s="87"/>
      <c r="I79" s="110"/>
      <c r="K79" s="22"/>
    </row>
    <row r="80" spans="1:29" s="68" customFormat="1" ht="28.5" thickBot="1" x14ac:dyDescent="0.55000000000000004">
      <c r="A80" s="232"/>
      <c r="B80" s="232" t="s">
        <v>129</v>
      </c>
      <c r="C80" s="123" t="s">
        <v>65</v>
      </c>
      <c r="D80" s="123" t="s">
        <v>68</v>
      </c>
      <c r="E80" s="123" t="s">
        <v>113</v>
      </c>
      <c r="F80" s="123" t="s">
        <v>114</v>
      </c>
      <c r="G80" s="123" t="s">
        <v>111</v>
      </c>
      <c r="H80" s="123" t="s">
        <v>61</v>
      </c>
      <c r="I80" s="124" t="s">
        <v>110</v>
      </c>
      <c r="J80" s="66"/>
      <c r="K80" s="67"/>
    </row>
    <row r="81" spans="1:29" ht="21.95" customHeight="1" x14ac:dyDescent="0.2">
      <c r="A81" s="113"/>
      <c r="B81" s="93" t="s">
        <v>24</v>
      </c>
      <c r="C81" s="94"/>
      <c r="D81" s="94"/>
      <c r="E81" s="94">
        <v>30</v>
      </c>
      <c r="F81" s="94">
        <v>210</v>
      </c>
      <c r="G81" s="94"/>
      <c r="H81" s="69">
        <f>SUM(C81:F81)</f>
        <v>240</v>
      </c>
      <c r="I81" s="70">
        <f>H81/H$89</f>
        <v>0.47244094488188976</v>
      </c>
      <c r="J81" s="21"/>
    </row>
    <row r="82" spans="1:29" ht="21.95" customHeight="1" x14ac:dyDescent="0.2">
      <c r="A82" s="125"/>
      <c r="B82" s="126" t="s">
        <v>52</v>
      </c>
      <c r="C82" s="127">
        <v>20</v>
      </c>
      <c r="D82" s="127"/>
      <c r="E82" s="127">
        <v>5</v>
      </c>
      <c r="F82" s="127"/>
      <c r="G82" s="127"/>
      <c r="H82" s="74">
        <f t="shared" ref="H82:H87" si="12">SUM(C82:F82)</f>
        <v>25</v>
      </c>
      <c r="I82" s="75">
        <f t="shared" ref="I82:I89" si="13">H82/H$89</f>
        <v>4.9212598425196853E-2</v>
      </c>
      <c r="J82" s="21"/>
    </row>
    <row r="83" spans="1:29" ht="21.95" customHeight="1" x14ac:dyDescent="0.2">
      <c r="A83" s="117"/>
      <c r="B83" s="128" t="s">
        <v>51</v>
      </c>
      <c r="C83" s="40"/>
      <c r="D83" s="40"/>
      <c r="E83" s="40"/>
      <c r="F83" s="40">
        <v>240</v>
      </c>
      <c r="G83" s="40"/>
      <c r="H83" s="69">
        <f t="shared" si="12"/>
        <v>240</v>
      </c>
      <c r="I83" s="70">
        <f t="shared" si="13"/>
        <v>0.47244094488188976</v>
      </c>
      <c r="J83" s="21"/>
    </row>
    <row r="84" spans="1:29" ht="21.95" customHeight="1" x14ac:dyDescent="0.2">
      <c r="A84" s="125"/>
      <c r="B84" s="126" t="s">
        <v>98</v>
      </c>
      <c r="C84" s="127"/>
      <c r="D84" s="127"/>
      <c r="E84" s="127">
        <v>3</v>
      </c>
      <c r="F84" s="127"/>
      <c r="G84" s="127"/>
      <c r="H84" s="74">
        <f t="shared" si="12"/>
        <v>3</v>
      </c>
      <c r="I84" s="75">
        <f t="shared" si="13"/>
        <v>5.905511811023622E-3</v>
      </c>
      <c r="J84" s="21"/>
      <c r="N84" s="129"/>
    </row>
    <row r="85" spans="1:29" ht="21.95" customHeight="1" x14ac:dyDescent="0.2">
      <c r="A85" s="117"/>
      <c r="B85" s="128" t="s">
        <v>25</v>
      </c>
      <c r="C85" s="40"/>
      <c r="D85" s="40"/>
      <c r="E85" s="40"/>
      <c r="F85" s="40"/>
      <c r="G85" s="40"/>
      <c r="H85" s="69">
        <f t="shared" si="12"/>
        <v>0</v>
      </c>
      <c r="I85" s="70">
        <f t="shared" si="13"/>
        <v>0</v>
      </c>
      <c r="J85" s="21"/>
    </row>
    <row r="86" spans="1:29" ht="21.95" customHeight="1" x14ac:dyDescent="0.2">
      <c r="A86" s="125"/>
      <c r="B86" s="126" t="s">
        <v>26</v>
      </c>
      <c r="C86" s="127"/>
      <c r="D86" s="127"/>
      <c r="E86" s="127"/>
      <c r="F86" s="127"/>
      <c r="G86" s="127"/>
      <c r="H86" s="74">
        <f t="shared" si="12"/>
        <v>0</v>
      </c>
      <c r="I86" s="75">
        <f t="shared" si="13"/>
        <v>0</v>
      </c>
      <c r="J86" s="21"/>
    </row>
    <row r="87" spans="1:29" ht="21.95" customHeight="1" x14ac:dyDescent="0.2">
      <c r="A87" s="117"/>
      <c r="B87" s="128" t="s">
        <v>130</v>
      </c>
      <c r="C87" s="40"/>
      <c r="D87" s="40"/>
      <c r="E87" s="40"/>
      <c r="F87" s="40"/>
      <c r="G87" s="40"/>
      <c r="H87" s="69">
        <f t="shared" si="12"/>
        <v>0</v>
      </c>
      <c r="I87" s="70">
        <f t="shared" si="13"/>
        <v>0</v>
      </c>
      <c r="J87" s="21"/>
    </row>
    <row r="88" spans="1:29" ht="48.75" thickBot="1" x14ac:dyDescent="0.25">
      <c r="A88" s="125"/>
      <c r="B88" s="126" t="s">
        <v>131</v>
      </c>
      <c r="C88" s="127"/>
      <c r="D88" s="127"/>
      <c r="E88" s="127"/>
      <c r="F88" s="127"/>
      <c r="G88" s="127"/>
      <c r="H88" s="74"/>
      <c r="I88" s="75">
        <f>H88/H$89</f>
        <v>0</v>
      </c>
      <c r="J88" s="21"/>
    </row>
    <row r="89" spans="1:29" ht="28.5" thickBot="1" x14ac:dyDescent="0.55000000000000004">
      <c r="A89" s="83"/>
      <c r="B89" s="84" t="s">
        <v>61</v>
      </c>
      <c r="C89" s="51">
        <f>SUM(C81:C88)</f>
        <v>20</v>
      </c>
      <c r="D89" s="51">
        <f>SUM(D81:D88)</f>
        <v>0</v>
      </c>
      <c r="E89" s="51">
        <f>SUM(E81:E88)</f>
        <v>38</v>
      </c>
      <c r="F89" s="51">
        <f>SUM(F81:F88)</f>
        <v>450</v>
      </c>
      <c r="G89" s="51">
        <f>SUM(G81:G88)</f>
        <v>0</v>
      </c>
      <c r="H89" s="100">
        <f>SUM(C89:G89)</f>
        <v>508</v>
      </c>
      <c r="I89" s="86">
        <f t="shared" si="13"/>
        <v>1</v>
      </c>
      <c r="J89" s="21"/>
    </row>
    <row r="90" spans="1:29" s="21" customFormat="1" ht="21.95" customHeight="1" thickBot="1" x14ac:dyDescent="0.25">
      <c r="B90" s="87"/>
      <c r="I90" s="89"/>
      <c r="K90" s="22"/>
    </row>
    <row r="91" spans="1:29" s="68" customFormat="1" ht="28.5" thickBot="1" x14ac:dyDescent="0.55000000000000004">
      <c r="A91" s="233"/>
      <c r="B91" s="234" t="s">
        <v>136</v>
      </c>
      <c r="C91" s="130" t="s">
        <v>65</v>
      </c>
      <c r="D91" s="130" t="s">
        <v>68</v>
      </c>
      <c r="E91" s="130" t="s">
        <v>113</v>
      </c>
      <c r="F91" s="130" t="s">
        <v>114</v>
      </c>
      <c r="G91" s="130" t="s">
        <v>111</v>
      </c>
      <c r="H91" s="130" t="s">
        <v>61</v>
      </c>
      <c r="I91" s="131" t="s">
        <v>110</v>
      </c>
      <c r="J91" s="66"/>
      <c r="K91" s="67"/>
    </row>
    <row r="92" spans="1:29" s="134" customFormat="1" ht="21.95" customHeight="1" x14ac:dyDescent="0.2">
      <c r="A92" s="132"/>
      <c r="B92" s="93" t="s">
        <v>56</v>
      </c>
      <c r="C92" s="133"/>
      <c r="D92" s="133"/>
      <c r="E92" s="133"/>
      <c r="F92" s="133"/>
      <c r="G92" s="133"/>
      <c r="H92" s="69">
        <f t="shared" ref="H92:H97" si="14">SUM(C92:G92)</f>
        <v>0</v>
      </c>
      <c r="I92" s="70">
        <f t="shared" ref="I92:I97" si="15">H92/H$97</f>
        <v>0</v>
      </c>
      <c r="J92" s="21"/>
      <c r="K92" s="22"/>
      <c r="L92" s="24"/>
      <c r="M92" s="24"/>
      <c r="V92" s="24"/>
      <c r="W92" s="24"/>
      <c r="X92" s="24"/>
      <c r="Y92" s="24"/>
      <c r="Z92" s="24"/>
      <c r="AA92" s="24"/>
      <c r="AB92" s="24"/>
      <c r="AC92" s="24"/>
    </row>
    <row r="93" spans="1:29" s="134" customFormat="1" ht="21.95" customHeight="1" x14ac:dyDescent="0.2">
      <c r="A93" s="135"/>
      <c r="B93" s="136" t="s">
        <v>139</v>
      </c>
      <c r="C93" s="137"/>
      <c r="D93" s="137"/>
      <c r="E93" s="137"/>
      <c r="F93" s="137"/>
      <c r="G93" s="137"/>
      <c r="H93" s="74">
        <f t="shared" si="14"/>
        <v>0</v>
      </c>
      <c r="I93" s="75">
        <f t="shared" si="15"/>
        <v>0</v>
      </c>
      <c r="J93" s="21"/>
      <c r="K93" s="22"/>
      <c r="L93" s="24"/>
      <c r="M93" s="24"/>
      <c r="V93" s="24"/>
      <c r="W93" s="24"/>
      <c r="X93" s="24"/>
      <c r="Y93" s="24"/>
      <c r="Z93" s="24"/>
      <c r="AA93" s="24"/>
      <c r="AB93" s="24"/>
      <c r="AC93" s="24"/>
    </row>
    <row r="94" spans="1:29" s="134" customFormat="1" ht="21.95" customHeight="1" x14ac:dyDescent="0.2">
      <c r="A94" s="138"/>
      <c r="B94" s="39" t="s">
        <v>138</v>
      </c>
      <c r="C94" s="139"/>
      <c r="D94" s="139"/>
      <c r="E94" s="139"/>
      <c r="F94" s="139"/>
      <c r="G94" s="139"/>
      <c r="H94" s="69">
        <f t="shared" si="14"/>
        <v>0</v>
      </c>
      <c r="I94" s="70">
        <f t="shared" si="15"/>
        <v>0</v>
      </c>
      <c r="J94" s="21"/>
      <c r="K94" s="22"/>
      <c r="L94" s="24"/>
      <c r="M94" s="24"/>
      <c r="V94" s="24"/>
      <c r="W94" s="24"/>
      <c r="X94" s="24"/>
      <c r="Y94" s="24"/>
      <c r="Z94" s="24"/>
      <c r="AA94" s="24"/>
      <c r="AB94" s="24"/>
      <c r="AC94" s="24"/>
    </row>
    <row r="95" spans="1:29" s="134" customFormat="1" ht="21.95" customHeight="1" x14ac:dyDescent="0.2">
      <c r="A95" s="135"/>
      <c r="B95" s="136" t="s">
        <v>137</v>
      </c>
      <c r="C95" s="137"/>
      <c r="D95" s="137">
        <v>200</v>
      </c>
      <c r="E95" s="137"/>
      <c r="F95" s="137"/>
      <c r="G95" s="137"/>
      <c r="H95" s="74">
        <f t="shared" si="14"/>
        <v>200</v>
      </c>
      <c r="I95" s="75">
        <f t="shared" si="15"/>
        <v>1</v>
      </c>
      <c r="J95" s="21"/>
      <c r="K95" s="22"/>
      <c r="L95" s="24"/>
      <c r="M95" s="24"/>
      <c r="V95" s="24"/>
      <c r="W95" s="24"/>
      <c r="X95" s="24"/>
      <c r="Y95" s="24"/>
      <c r="Z95" s="24"/>
      <c r="AA95" s="24"/>
      <c r="AB95" s="24"/>
      <c r="AC95" s="24"/>
    </row>
    <row r="96" spans="1:29" s="134" customFormat="1" ht="21.95" customHeight="1" thickBot="1" x14ac:dyDescent="0.25">
      <c r="A96" s="138"/>
      <c r="B96" s="39" t="s">
        <v>2</v>
      </c>
      <c r="C96" s="139"/>
      <c r="D96" s="139"/>
      <c r="E96" s="139"/>
      <c r="F96" s="139"/>
      <c r="G96" s="139"/>
      <c r="H96" s="69">
        <f t="shared" si="14"/>
        <v>0</v>
      </c>
      <c r="I96" s="70">
        <f t="shared" si="15"/>
        <v>0</v>
      </c>
      <c r="J96" s="21"/>
      <c r="K96" s="22"/>
      <c r="L96" s="24"/>
      <c r="M96" s="24"/>
      <c r="V96" s="24"/>
      <c r="W96" s="24"/>
      <c r="X96" s="24"/>
      <c r="Y96" s="24"/>
      <c r="Z96" s="24"/>
      <c r="AA96" s="24"/>
      <c r="AB96" s="24"/>
      <c r="AC96" s="24"/>
    </row>
    <row r="97" spans="1:14" ht="28.5" thickBot="1" x14ac:dyDescent="0.55000000000000004">
      <c r="A97" s="83"/>
      <c r="B97" s="84" t="s">
        <v>61</v>
      </c>
      <c r="C97" s="51">
        <f>SUM(C92:C96)</f>
        <v>0</v>
      </c>
      <c r="D97" s="51">
        <f>SUM(D92:D96)</f>
        <v>200</v>
      </c>
      <c r="E97" s="51">
        <f>SUM(E92:E96)</f>
        <v>0</v>
      </c>
      <c r="F97" s="51">
        <f>SUM(F92:F96)</f>
        <v>0</v>
      </c>
      <c r="G97" s="51">
        <f>SUM(G92:G96)</f>
        <v>0</v>
      </c>
      <c r="H97" s="100">
        <f t="shared" si="14"/>
        <v>200</v>
      </c>
      <c r="I97" s="86">
        <f t="shared" si="15"/>
        <v>1</v>
      </c>
      <c r="J97" s="21"/>
    </row>
    <row r="98" spans="1:14" s="21" customFormat="1" ht="21.95" customHeight="1" thickBot="1" x14ac:dyDescent="0.25">
      <c r="B98" s="140"/>
      <c r="C98" s="141"/>
      <c r="D98" s="141"/>
      <c r="E98" s="141"/>
      <c r="F98" s="141"/>
      <c r="G98" s="141"/>
      <c r="H98" s="141"/>
      <c r="I98" s="142"/>
      <c r="K98" s="22"/>
    </row>
    <row r="99" spans="1:14" s="68" customFormat="1" ht="28.5" thickBot="1" x14ac:dyDescent="0.25">
      <c r="A99" s="235"/>
      <c r="B99" s="236" t="s">
        <v>140</v>
      </c>
      <c r="C99" s="143" t="s">
        <v>65</v>
      </c>
      <c r="D99" s="143" t="s">
        <v>68</v>
      </c>
      <c r="E99" s="143" t="s">
        <v>113</v>
      </c>
      <c r="F99" s="143" t="s">
        <v>114</v>
      </c>
      <c r="G99" s="143" t="s">
        <v>111</v>
      </c>
      <c r="H99" s="143" t="s">
        <v>61</v>
      </c>
      <c r="I99" s="144" t="s">
        <v>110</v>
      </c>
      <c r="J99" s="66"/>
      <c r="K99" s="67"/>
    </row>
    <row r="100" spans="1:14" ht="21.95" customHeight="1" x14ac:dyDescent="0.2">
      <c r="A100" s="145"/>
      <c r="B100" s="146" t="s">
        <v>28</v>
      </c>
      <c r="C100" s="147"/>
      <c r="D100" s="148"/>
      <c r="E100" s="148"/>
      <c r="F100" s="148"/>
      <c r="G100" s="148"/>
      <c r="H100" s="149">
        <f>SUM(C$100:G$100)</f>
        <v>0</v>
      </c>
      <c r="I100" s="150">
        <f>H100/H$110</f>
        <v>0</v>
      </c>
      <c r="J100" s="21"/>
    </row>
    <row r="101" spans="1:14" ht="21.95" customHeight="1" x14ac:dyDescent="0.2">
      <c r="A101" s="151"/>
      <c r="B101" s="152" t="s">
        <v>145</v>
      </c>
      <c r="C101" s="153"/>
      <c r="D101" s="153"/>
      <c r="E101" s="153"/>
      <c r="F101" s="153"/>
      <c r="G101" s="153"/>
      <c r="H101" s="154">
        <f t="shared" ref="H101:H110" si="16">SUM(C101:G101)</f>
        <v>0</v>
      </c>
      <c r="I101" s="155">
        <f t="shared" ref="I101:I110" si="17">H101/H$110</f>
        <v>0</v>
      </c>
      <c r="J101" s="21"/>
    </row>
    <row r="102" spans="1:14" ht="21.95" customHeight="1" x14ac:dyDescent="0.2">
      <c r="A102" s="156"/>
      <c r="B102" s="157" t="s">
        <v>144</v>
      </c>
      <c r="C102" s="158"/>
      <c r="D102" s="158"/>
      <c r="E102" s="158"/>
      <c r="F102" s="158"/>
      <c r="G102" s="158"/>
      <c r="H102" s="159">
        <f t="shared" si="16"/>
        <v>0</v>
      </c>
      <c r="I102" s="160">
        <f t="shared" si="17"/>
        <v>0</v>
      </c>
      <c r="J102" s="21"/>
    </row>
    <row r="103" spans="1:14" ht="21.95" customHeight="1" x14ac:dyDescent="0.2">
      <c r="A103" s="151"/>
      <c r="B103" s="152" t="s">
        <v>33</v>
      </c>
      <c r="C103" s="153"/>
      <c r="D103" s="153"/>
      <c r="E103" s="153"/>
      <c r="F103" s="153"/>
      <c r="G103" s="153"/>
      <c r="H103" s="154">
        <f t="shared" si="16"/>
        <v>0</v>
      </c>
      <c r="I103" s="155">
        <f t="shared" si="17"/>
        <v>0</v>
      </c>
      <c r="J103" s="21"/>
      <c r="N103" s="161"/>
    </row>
    <row r="104" spans="1:14" ht="21.95" customHeight="1" x14ac:dyDescent="0.2">
      <c r="A104" s="156"/>
      <c r="B104" s="157" t="s">
        <v>29</v>
      </c>
      <c r="C104" s="158"/>
      <c r="D104" s="158"/>
      <c r="E104" s="158"/>
      <c r="F104" s="158"/>
      <c r="G104" s="158"/>
      <c r="H104" s="159">
        <f t="shared" si="16"/>
        <v>0</v>
      </c>
      <c r="I104" s="160">
        <f t="shared" si="17"/>
        <v>0</v>
      </c>
      <c r="J104" s="21"/>
    </row>
    <row r="105" spans="1:14" ht="21.95" customHeight="1" x14ac:dyDescent="0.2">
      <c r="A105" s="151"/>
      <c r="B105" s="152" t="s">
        <v>32</v>
      </c>
      <c r="C105" s="153"/>
      <c r="D105" s="153"/>
      <c r="E105" s="153"/>
      <c r="F105" s="153"/>
      <c r="G105" s="153"/>
      <c r="H105" s="154">
        <f t="shared" si="16"/>
        <v>0</v>
      </c>
      <c r="I105" s="155">
        <f t="shared" si="17"/>
        <v>0</v>
      </c>
      <c r="J105" s="21"/>
    </row>
    <row r="106" spans="1:14" ht="21.95" customHeight="1" x14ac:dyDescent="0.2">
      <c r="A106" s="156"/>
      <c r="B106" s="157" t="s">
        <v>19</v>
      </c>
      <c r="C106" s="158"/>
      <c r="D106" s="158"/>
      <c r="E106" s="158"/>
      <c r="F106" s="158"/>
      <c r="G106" s="158"/>
      <c r="H106" s="159">
        <f t="shared" si="16"/>
        <v>0</v>
      </c>
      <c r="I106" s="160">
        <f t="shared" si="17"/>
        <v>0</v>
      </c>
      <c r="J106" s="21"/>
    </row>
    <row r="107" spans="1:14" ht="21.95" customHeight="1" x14ac:dyDescent="0.2">
      <c r="A107" s="151"/>
      <c r="B107" s="152" t="s">
        <v>34</v>
      </c>
      <c r="C107" s="153"/>
      <c r="D107" s="153"/>
      <c r="E107" s="153"/>
      <c r="F107" s="153"/>
      <c r="G107" s="153"/>
      <c r="H107" s="154">
        <f t="shared" si="16"/>
        <v>0</v>
      </c>
      <c r="I107" s="155">
        <f t="shared" si="17"/>
        <v>0</v>
      </c>
      <c r="J107" s="21"/>
    </row>
    <row r="108" spans="1:14" ht="21.95" customHeight="1" x14ac:dyDescent="0.2">
      <c r="A108" s="156"/>
      <c r="B108" s="157" t="s">
        <v>57</v>
      </c>
      <c r="C108" s="158"/>
      <c r="D108" s="158"/>
      <c r="E108" s="158"/>
      <c r="F108" s="158"/>
      <c r="G108" s="158"/>
      <c r="H108" s="159">
        <f t="shared" si="16"/>
        <v>0</v>
      </c>
      <c r="I108" s="160">
        <f t="shared" si="17"/>
        <v>0</v>
      </c>
      <c r="J108" s="21"/>
    </row>
    <row r="109" spans="1:14" ht="21.75" customHeight="1" thickBot="1" x14ac:dyDescent="0.25">
      <c r="A109" s="162"/>
      <c r="B109" s="163" t="s">
        <v>143</v>
      </c>
      <c r="C109" s="164"/>
      <c r="D109" s="164">
        <v>500</v>
      </c>
      <c r="E109" s="164"/>
      <c r="F109" s="164"/>
      <c r="G109" s="164"/>
      <c r="H109" s="165">
        <f t="shared" si="16"/>
        <v>500</v>
      </c>
      <c r="I109" s="166">
        <f t="shared" si="17"/>
        <v>1</v>
      </c>
      <c r="J109" s="21"/>
    </row>
    <row r="110" spans="1:14" ht="28.5" thickBot="1" x14ac:dyDescent="0.55000000000000004">
      <c r="A110" s="83"/>
      <c r="B110" s="84" t="s">
        <v>61</v>
      </c>
      <c r="C110" s="51">
        <f>SUM(C100:C109)</f>
        <v>0</v>
      </c>
      <c r="D110" s="51">
        <f>SUM(D100:D109)</f>
        <v>500</v>
      </c>
      <c r="E110" s="51">
        <f>SUM(E100:E109)</f>
        <v>0</v>
      </c>
      <c r="F110" s="51">
        <f>SUM(F100:F109)</f>
        <v>0</v>
      </c>
      <c r="G110" s="51">
        <f>SUM(G100:G109)</f>
        <v>0</v>
      </c>
      <c r="H110" s="100">
        <f t="shared" si="16"/>
        <v>500</v>
      </c>
      <c r="I110" s="86">
        <f t="shared" si="17"/>
        <v>1</v>
      </c>
      <c r="J110" s="21"/>
    </row>
    <row r="111" spans="1:14" s="21" customFormat="1" ht="21.95" customHeight="1" thickBot="1" x14ac:dyDescent="0.25">
      <c r="B111" s="140"/>
      <c r="C111" s="141"/>
      <c r="D111" s="141"/>
      <c r="E111" s="141"/>
      <c r="F111" s="141"/>
      <c r="G111" s="141"/>
      <c r="H111" s="141"/>
      <c r="I111" s="89"/>
      <c r="K111" s="22"/>
    </row>
    <row r="112" spans="1:14" s="202" customFormat="1" ht="28.5" thickBot="1" x14ac:dyDescent="0.55000000000000004">
      <c r="A112" s="237"/>
      <c r="B112" s="238" t="s">
        <v>146</v>
      </c>
      <c r="C112" s="198" t="s">
        <v>65</v>
      </c>
      <c r="D112" s="198" t="s">
        <v>68</v>
      </c>
      <c r="E112" s="198" t="s">
        <v>113</v>
      </c>
      <c r="F112" s="198" t="s">
        <v>114</v>
      </c>
      <c r="G112" s="198" t="s">
        <v>111</v>
      </c>
      <c r="H112" s="198" t="s">
        <v>61</v>
      </c>
      <c r="I112" s="199" t="s">
        <v>110</v>
      </c>
      <c r="J112" s="200"/>
      <c r="K112" s="201"/>
    </row>
    <row r="113" spans="1:13" ht="21.95" customHeight="1" x14ac:dyDescent="0.2">
      <c r="A113" s="167"/>
      <c r="B113" s="146" t="s">
        <v>142</v>
      </c>
      <c r="C113" s="168"/>
      <c r="D113" s="168"/>
      <c r="E113" s="168">
        <v>70</v>
      </c>
      <c r="F113" s="168"/>
      <c r="G113" s="168"/>
      <c r="H113" s="159">
        <f t="shared" ref="H113:H118" si="18">SUM(C113:F113)</f>
        <v>70</v>
      </c>
      <c r="I113" s="160">
        <f>H113/H$119</f>
        <v>0.28000000000000003</v>
      </c>
      <c r="J113" s="21"/>
    </row>
    <row r="114" spans="1:13" ht="21.95" customHeight="1" x14ac:dyDescent="0.2">
      <c r="A114" s="169"/>
      <c r="B114" s="170" t="s">
        <v>58</v>
      </c>
      <c r="C114" s="171"/>
      <c r="D114" s="171"/>
      <c r="E114" s="171">
        <v>100</v>
      </c>
      <c r="F114" s="171"/>
      <c r="G114" s="171"/>
      <c r="H114" s="154">
        <f t="shared" si="18"/>
        <v>100</v>
      </c>
      <c r="I114" s="155">
        <f t="shared" ref="I114:I119" si="19">H114/H$119</f>
        <v>0.4</v>
      </c>
      <c r="J114" s="21"/>
    </row>
    <row r="115" spans="1:13" ht="21.95" customHeight="1" x14ac:dyDescent="0.2">
      <c r="A115" s="156"/>
      <c r="B115" s="157" t="s">
        <v>59</v>
      </c>
      <c r="C115" s="172"/>
      <c r="D115" s="172"/>
      <c r="E115" s="172"/>
      <c r="F115" s="172"/>
      <c r="G115" s="172"/>
      <c r="H115" s="159">
        <f t="shared" si="18"/>
        <v>0</v>
      </c>
      <c r="I115" s="160">
        <f t="shared" si="19"/>
        <v>0</v>
      </c>
      <c r="J115" s="21"/>
    </row>
    <row r="116" spans="1:13" ht="21.95" customHeight="1" x14ac:dyDescent="0.2">
      <c r="A116" s="169"/>
      <c r="B116" s="170" t="s">
        <v>10</v>
      </c>
      <c r="C116" s="171"/>
      <c r="D116" s="171"/>
      <c r="E116" s="171"/>
      <c r="F116" s="171"/>
      <c r="G116" s="171"/>
      <c r="H116" s="154">
        <f t="shared" si="18"/>
        <v>0</v>
      </c>
      <c r="I116" s="155">
        <f t="shared" si="19"/>
        <v>0</v>
      </c>
      <c r="J116" s="21"/>
    </row>
    <row r="117" spans="1:13" ht="21.95" customHeight="1" x14ac:dyDescent="0.2">
      <c r="A117" s="156"/>
      <c r="B117" s="157" t="s">
        <v>60</v>
      </c>
      <c r="C117" s="172"/>
      <c r="D117" s="172"/>
      <c r="E117" s="172">
        <v>80</v>
      </c>
      <c r="F117" s="172"/>
      <c r="G117" s="172"/>
      <c r="H117" s="159">
        <f t="shared" si="18"/>
        <v>80</v>
      </c>
      <c r="I117" s="160">
        <f t="shared" si="19"/>
        <v>0.32</v>
      </c>
      <c r="J117" s="21"/>
    </row>
    <row r="118" spans="1:13" ht="21.95" customHeight="1" thickBot="1" x14ac:dyDescent="0.25">
      <c r="A118" s="169"/>
      <c r="B118" s="170" t="s">
        <v>141</v>
      </c>
      <c r="C118" s="171"/>
      <c r="D118" s="171"/>
      <c r="E118" s="171"/>
      <c r="F118" s="171"/>
      <c r="G118" s="171"/>
      <c r="H118" s="154">
        <f t="shared" si="18"/>
        <v>0</v>
      </c>
      <c r="I118" s="155">
        <f t="shared" si="19"/>
        <v>0</v>
      </c>
      <c r="J118" s="21"/>
    </row>
    <row r="119" spans="1:13" ht="28.5" thickBot="1" x14ac:dyDescent="0.55000000000000004">
      <c r="A119" s="83"/>
      <c r="B119" s="84" t="s">
        <v>61</v>
      </c>
      <c r="C119" s="51">
        <f>SUM(C113:C118)</f>
        <v>0</v>
      </c>
      <c r="D119" s="51">
        <f>SUM(D113:D118)</f>
        <v>0</v>
      </c>
      <c r="E119" s="51">
        <f>SUM(E113:E118)</f>
        <v>250</v>
      </c>
      <c r="F119" s="51">
        <f>SUM(F113:F118)</f>
        <v>0</v>
      </c>
      <c r="G119" s="51">
        <f>SUM(G113:G118)</f>
        <v>0</v>
      </c>
      <c r="H119" s="100">
        <f>SUM(C119:G119)</f>
        <v>250</v>
      </c>
      <c r="I119" s="86">
        <f t="shared" si="19"/>
        <v>1</v>
      </c>
      <c r="J119" s="21"/>
    </row>
    <row r="120" spans="1:13" s="21" customFormat="1" ht="21.95" customHeight="1" x14ac:dyDescent="0.2">
      <c r="A120" s="62"/>
      <c r="B120" s="173"/>
      <c r="C120" s="63"/>
      <c r="D120" s="63"/>
      <c r="E120" s="63"/>
      <c r="F120" s="63"/>
      <c r="G120" s="63"/>
      <c r="H120" s="63"/>
      <c r="I120" s="174"/>
      <c r="K120" s="22"/>
    </row>
    <row r="121" spans="1:13" s="21" customFormat="1" ht="21.95" customHeight="1" thickBot="1" x14ac:dyDescent="0.25">
      <c r="A121" s="61"/>
      <c r="B121" s="175"/>
      <c r="I121" s="174"/>
      <c r="K121" s="22"/>
    </row>
    <row r="122" spans="1:13" ht="24.75" thickBot="1" x14ac:dyDescent="0.25">
      <c r="A122" s="61"/>
      <c r="B122" s="210" t="s">
        <v>36</v>
      </c>
      <c r="C122" s="211" t="s">
        <v>0</v>
      </c>
      <c r="D122" s="176"/>
      <c r="E122" s="176"/>
      <c r="F122" s="176"/>
      <c r="G122" s="176"/>
      <c r="H122" s="176"/>
      <c r="I122" s="174"/>
      <c r="J122" s="61"/>
      <c r="K122" s="177"/>
      <c r="L122" s="178"/>
      <c r="M122" s="178"/>
    </row>
    <row r="123" spans="1:13" x14ac:dyDescent="0.2">
      <c r="A123" s="61"/>
      <c r="B123" s="212" t="s">
        <v>14</v>
      </c>
      <c r="C123" s="213">
        <f>E11</f>
        <v>8830</v>
      </c>
      <c r="D123" s="179"/>
      <c r="E123" s="179"/>
      <c r="F123" s="179"/>
      <c r="G123" s="179"/>
      <c r="H123" s="179"/>
      <c r="I123" s="20"/>
      <c r="J123" s="61"/>
      <c r="K123" s="177"/>
      <c r="L123" s="178"/>
      <c r="M123" s="178"/>
    </row>
    <row r="124" spans="1:13" ht="24.75" thickBot="1" x14ac:dyDescent="0.25">
      <c r="A124" s="61"/>
      <c r="B124" s="209" t="s">
        <v>16</v>
      </c>
      <c r="C124" s="214">
        <f>SUM(H24,H40,H51,H66,H78,H89,H97,H110,H119)</f>
        <v>8803</v>
      </c>
      <c r="D124" s="179"/>
      <c r="E124" s="179"/>
      <c r="F124" s="179"/>
      <c r="G124" s="179"/>
      <c r="H124" s="179"/>
      <c r="I124" s="174"/>
      <c r="J124" s="61"/>
      <c r="K124" s="177"/>
      <c r="L124" s="178"/>
      <c r="M124" s="178"/>
    </row>
    <row r="125" spans="1:13" x14ac:dyDescent="0.2">
      <c r="A125" s="61"/>
      <c r="B125" s="208" t="s">
        <v>103</v>
      </c>
      <c r="C125" s="241">
        <f>C123-C124</f>
        <v>27</v>
      </c>
      <c r="D125" s="179"/>
      <c r="E125" s="179"/>
      <c r="F125" s="179"/>
      <c r="G125" s="179"/>
      <c r="H125" s="180"/>
      <c r="I125" s="174"/>
      <c r="J125" s="61"/>
      <c r="K125" s="177"/>
      <c r="L125" s="178"/>
      <c r="M125" s="178"/>
    </row>
    <row r="126" spans="1:13" ht="24.75" thickBot="1" x14ac:dyDescent="0.25">
      <c r="A126" s="61"/>
      <c r="B126" s="207" t="s">
        <v>104</v>
      </c>
      <c r="C126" s="242">
        <f>Fevereiro!C126+Março!C125</f>
        <v>1714</v>
      </c>
      <c r="D126" s="179"/>
      <c r="E126" s="179"/>
      <c r="F126" s="179"/>
      <c r="G126" s="179"/>
      <c r="H126" s="180"/>
      <c r="I126" s="174"/>
      <c r="J126" s="61"/>
      <c r="K126" s="177"/>
      <c r="L126" s="178"/>
      <c r="M126" s="178"/>
    </row>
    <row r="127" spans="1:13" s="134" customFormat="1" ht="21.95" customHeight="1" x14ac:dyDescent="0.2">
      <c r="A127" s="61"/>
      <c r="B127" s="173"/>
      <c r="C127" s="204"/>
      <c r="D127" s="63"/>
      <c r="E127" s="63"/>
      <c r="F127" s="63"/>
      <c r="G127" s="63"/>
      <c r="H127" s="63"/>
      <c r="I127" s="174"/>
      <c r="J127" s="61"/>
      <c r="K127" s="177"/>
      <c r="L127" s="178"/>
      <c r="M127" s="178"/>
    </row>
    <row r="128" spans="1:13" ht="21.95" customHeight="1" thickBot="1" x14ac:dyDescent="0.25">
      <c r="A128" s="21"/>
      <c r="B128" s="87"/>
      <c r="C128" s="205"/>
      <c r="D128" s="21"/>
      <c r="E128" s="21"/>
      <c r="F128" s="21"/>
      <c r="G128" s="21"/>
      <c r="H128" s="21"/>
      <c r="I128" s="20"/>
      <c r="J128" s="21"/>
    </row>
    <row r="129" spans="1:16" ht="21.95" customHeight="1" x14ac:dyDescent="0.2">
      <c r="A129" s="21"/>
      <c r="B129" s="215" t="s">
        <v>35</v>
      </c>
      <c r="C129" s="216"/>
      <c r="D129" s="21"/>
      <c r="E129" s="21"/>
      <c r="F129" s="21"/>
      <c r="G129" s="21"/>
      <c r="H129" s="21"/>
      <c r="I129" s="20"/>
      <c r="J129" s="21"/>
    </row>
    <row r="130" spans="1:16" ht="21.95" customHeight="1" x14ac:dyDescent="0.2">
      <c r="A130" s="21"/>
      <c r="B130" s="217" t="s">
        <v>148</v>
      </c>
      <c r="C130" s="206">
        <f>E11</f>
        <v>8830</v>
      </c>
      <c r="D130" s="21"/>
      <c r="E130" s="21"/>
      <c r="F130" s="21"/>
      <c r="G130" s="21"/>
      <c r="H130" s="21"/>
      <c r="I130" s="20"/>
      <c r="J130" s="21"/>
    </row>
    <row r="131" spans="1:16" ht="21.95" customHeight="1" x14ac:dyDescent="0.2">
      <c r="A131" s="21"/>
      <c r="B131" s="217" t="s">
        <v>112</v>
      </c>
      <c r="C131" s="206">
        <f>H24</f>
        <v>2750</v>
      </c>
      <c r="D131" s="21"/>
      <c r="E131" s="21"/>
      <c r="F131" s="21"/>
      <c r="G131" s="21"/>
      <c r="H131" s="21"/>
      <c r="I131" s="20"/>
      <c r="J131" s="21"/>
    </row>
    <row r="132" spans="1:16" ht="21.95" customHeight="1" x14ac:dyDescent="0.2">
      <c r="A132" s="21"/>
      <c r="B132" s="217" t="s">
        <v>115</v>
      </c>
      <c r="C132" s="206">
        <f>H40</f>
        <v>2895</v>
      </c>
      <c r="D132" s="21"/>
      <c r="E132" s="21"/>
      <c r="F132" s="21"/>
      <c r="G132" s="21"/>
      <c r="H132" s="21"/>
      <c r="I132" s="20"/>
      <c r="J132" s="21"/>
    </row>
    <row r="133" spans="1:16" ht="21.95" customHeight="1" x14ac:dyDescent="0.2">
      <c r="A133" s="21"/>
      <c r="B133" s="217" t="s">
        <v>121</v>
      </c>
      <c r="C133" s="206">
        <f>H51</f>
        <v>600</v>
      </c>
      <c r="D133" s="21"/>
      <c r="E133" s="21"/>
      <c r="F133" s="21"/>
      <c r="G133" s="21"/>
      <c r="H133" s="21"/>
      <c r="I133" s="20"/>
      <c r="J133" s="21"/>
    </row>
    <row r="134" spans="1:16" ht="21.95" customHeight="1" x14ac:dyDescent="0.2">
      <c r="A134" s="21"/>
      <c r="B134" s="217" t="s">
        <v>57</v>
      </c>
      <c r="C134" s="206">
        <f>H66</f>
        <v>555</v>
      </c>
      <c r="D134" s="21"/>
      <c r="E134" s="21"/>
      <c r="F134" s="21"/>
      <c r="G134" s="21"/>
      <c r="H134" s="21"/>
      <c r="I134" s="20"/>
      <c r="J134" s="21"/>
    </row>
    <row r="135" spans="1:16" ht="21.95" customHeight="1" x14ac:dyDescent="0.2">
      <c r="A135" s="21"/>
      <c r="B135" s="217" t="s">
        <v>128</v>
      </c>
      <c r="C135" s="206">
        <f>H78</f>
        <v>545</v>
      </c>
      <c r="D135" s="21"/>
      <c r="E135" s="21"/>
      <c r="F135" s="21"/>
      <c r="G135" s="21"/>
      <c r="H135" s="21"/>
      <c r="I135" s="20"/>
      <c r="J135" s="21"/>
    </row>
    <row r="136" spans="1:16" ht="21.95" customHeight="1" x14ac:dyDescent="0.2">
      <c r="A136" s="21"/>
      <c r="B136" s="217" t="s">
        <v>129</v>
      </c>
      <c r="C136" s="206">
        <f>H89</f>
        <v>508</v>
      </c>
      <c r="D136" s="21"/>
      <c r="E136" s="21"/>
      <c r="F136" s="21"/>
      <c r="G136" s="21"/>
      <c r="H136" s="21"/>
      <c r="I136" s="20"/>
      <c r="J136" s="21"/>
    </row>
    <row r="137" spans="1:16" ht="21.95" customHeight="1" x14ac:dyDescent="0.2">
      <c r="A137" s="21"/>
      <c r="B137" s="217" t="s">
        <v>136</v>
      </c>
      <c r="C137" s="206">
        <f>H97</f>
        <v>200</v>
      </c>
      <c r="D137" s="21"/>
      <c r="E137" s="21"/>
      <c r="F137" s="21"/>
      <c r="G137" s="183"/>
      <c r="H137" s="183"/>
      <c r="I137" s="18"/>
      <c r="J137" s="63"/>
      <c r="K137" s="184"/>
      <c r="L137" s="181"/>
      <c r="M137" s="181"/>
      <c r="N137" s="181"/>
      <c r="O137" s="181"/>
      <c r="P137" s="178"/>
    </row>
    <row r="138" spans="1:16" ht="21.95" customHeight="1" x14ac:dyDescent="0.2">
      <c r="A138" s="21"/>
      <c r="B138" s="217" t="s">
        <v>140</v>
      </c>
      <c r="C138" s="206">
        <f>H110</f>
        <v>500</v>
      </c>
      <c r="D138" s="21"/>
      <c r="E138" s="21"/>
      <c r="F138" s="21"/>
      <c r="G138" s="61"/>
      <c r="H138" s="61"/>
      <c r="I138" s="42"/>
      <c r="J138" s="31"/>
      <c r="K138" s="185"/>
      <c r="L138" s="186"/>
      <c r="M138" s="187"/>
      <c r="N138" s="187"/>
      <c r="O138" s="181"/>
      <c r="P138" s="178"/>
    </row>
    <row r="139" spans="1:16" ht="21.95" customHeight="1" thickBot="1" x14ac:dyDescent="0.25">
      <c r="A139" s="21"/>
      <c r="B139" s="218" t="s">
        <v>149</v>
      </c>
      <c r="C139" s="219">
        <f>H119</f>
        <v>250</v>
      </c>
      <c r="D139" s="21"/>
      <c r="E139" s="21"/>
      <c r="F139" s="21"/>
      <c r="G139" s="61"/>
      <c r="H139" s="61"/>
      <c r="I139" s="42"/>
      <c r="J139" s="31"/>
      <c r="K139" s="185"/>
      <c r="L139" s="187"/>
      <c r="M139" s="187"/>
      <c r="N139" s="187"/>
      <c r="O139" s="181"/>
      <c r="P139" s="178"/>
    </row>
    <row r="140" spans="1:16" s="21" customFormat="1" ht="21.95" customHeight="1" x14ac:dyDescent="0.2">
      <c r="B140" s="87"/>
      <c r="D140" s="141"/>
      <c r="G140" s="62"/>
      <c r="H140" s="63"/>
      <c r="I140" s="18"/>
      <c r="J140" s="63"/>
      <c r="K140" s="184"/>
      <c r="L140" s="63"/>
      <c r="M140" s="63"/>
      <c r="N140" s="63"/>
      <c r="O140" s="63"/>
      <c r="P140" s="61"/>
    </row>
    <row r="141" spans="1:16" s="21" customFormat="1" ht="21.95" customHeight="1" x14ac:dyDescent="0.2">
      <c r="B141" s="87"/>
      <c r="C141" s="88"/>
      <c r="D141" s="141"/>
      <c r="I141" s="20"/>
      <c r="K141" s="22"/>
    </row>
    <row r="142" spans="1:16" s="21" customFormat="1" ht="21.95" customHeight="1" x14ac:dyDescent="0.2">
      <c r="A142" s="188"/>
      <c r="B142" s="189"/>
      <c r="C142" s="188"/>
      <c r="D142" s="190"/>
      <c r="I142" s="20"/>
      <c r="K142" s="22"/>
    </row>
    <row r="143" spans="1:16" ht="21.95" hidden="1" customHeight="1" x14ac:dyDescent="0.2">
      <c r="A143" s="191"/>
      <c r="B143" s="192"/>
      <c r="C143" s="191"/>
      <c r="D143" s="193"/>
      <c r="J143" s="21"/>
    </row>
    <row r="144" spans="1:16" ht="21.95" hidden="1" customHeight="1" x14ac:dyDescent="0.2">
      <c r="A144" s="191"/>
      <c r="B144" s="192"/>
      <c r="C144" s="191"/>
      <c r="D144" s="193"/>
    </row>
    <row r="145" spans="1:6" ht="21.95" hidden="1" customHeight="1" x14ac:dyDescent="0.2">
      <c r="A145" s="191"/>
      <c r="B145" s="192"/>
      <c r="C145" s="191"/>
      <c r="D145" s="193"/>
    </row>
    <row r="146" spans="1:6" ht="21.95" hidden="1" customHeight="1" x14ac:dyDescent="0.2">
      <c r="A146" s="191"/>
      <c r="B146" s="192"/>
      <c r="C146" s="191"/>
      <c r="D146" s="193"/>
    </row>
    <row r="147" spans="1:6" ht="21.95" hidden="1" customHeight="1" x14ac:dyDescent="0.2">
      <c r="A147" s="191"/>
      <c r="B147" s="192"/>
      <c r="C147" s="191"/>
      <c r="D147" s="195"/>
      <c r="E147" s="196"/>
      <c r="F147" s="196"/>
    </row>
    <row r="148" spans="1:6" hidden="1" x14ac:dyDescent="0.2">
      <c r="A148" s="191"/>
      <c r="B148" s="192"/>
      <c r="C148" s="191"/>
      <c r="D148" s="191"/>
    </row>
    <row r="149" spans="1:6" hidden="1" x14ac:dyDescent="0.2">
      <c r="A149" s="191"/>
      <c r="B149" s="192"/>
      <c r="C149" s="191"/>
      <c r="D149" s="191"/>
    </row>
    <row r="150" spans="1:6" hidden="1" x14ac:dyDescent="0.2">
      <c r="A150" s="191"/>
      <c r="B150" s="192"/>
      <c r="C150" s="197"/>
      <c r="D150" s="191"/>
    </row>
    <row r="151" spans="1:6" hidden="1" x14ac:dyDescent="0.2">
      <c r="A151" s="191"/>
      <c r="B151" s="192"/>
      <c r="C151" s="191"/>
      <c r="D151" s="191"/>
    </row>
    <row r="152" spans="1:6" hidden="1" x14ac:dyDescent="0.2">
      <c r="A152" s="191"/>
      <c r="B152" s="192"/>
      <c r="C152" s="191"/>
      <c r="D152" s="191"/>
    </row>
    <row r="153" spans="1:6" hidden="1" x14ac:dyDescent="0.2">
      <c r="A153" s="191"/>
      <c r="B153" s="192"/>
      <c r="C153" s="191"/>
      <c r="D153" s="191"/>
    </row>
    <row r="154" spans="1:6" hidden="1" x14ac:dyDescent="0.2">
      <c r="A154" s="191"/>
      <c r="B154" s="192"/>
      <c r="C154" s="191"/>
      <c r="D154" s="191"/>
    </row>
    <row r="155" spans="1:6" hidden="1" x14ac:dyDescent="0.2">
      <c r="A155" s="191"/>
      <c r="B155" s="192"/>
      <c r="C155" s="191"/>
      <c r="D155" s="191"/>
    </row>
    <row r="156" spans="1:6" hidden="1" x14ac:dyDescent="0.2">
      <c r="A156" s="191"/>
      <c r="B156" s="192"/>
      <c r="C156" s="191"/>
      <c r="D156" s="191"/>
    </row>
    <row r="157" spans="1:6" hidden="1" x14ac:dyDescent="0.2"/>
    <row r="158" spans="1:6" hidden="1" x14ac:dyDescent="0.2"/>
    <row r="159" spans="1:6" hidden="1" x14ac:dyDescent="0.2"/>
    <row r="160" spans="1:6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t="24" customHeight="1" x14ac:dyDescent="0.2"/>
    <row r="167" ht="24" customHeight="1" x14ac:dyDescent="0.2"/>
  </sheetData>
  <mergeCells count="1">
    <mergeCell ref="C2:J2"/>
  </mergeCells>
  <conditionalFormatting sqref="C125">
    <cfRule type="cellIs" dxfId="39" priority="3" operator="lessThanOrEqual">
      <formula>0</formula>
    </cfRule>
    <cfRule type="cellIs" dxfId="38" priority="4" operator="greaterThan">
      <formula>0</formula>
    </cfRule>
  </conditionalFormatting>
  <conditionalFormatting sqref="C126">
    <cfRule type="cellIs" dxfId="37" priority="1" operator="lessThanOrEqual">
      <formula>0</formula>
    </cfRule>
    <cfRule type="cellIs" dxfId="36" priority="2" operator="greaterThan">
      <formula>0</formula>
    </cfRule>
  </conditionalFormatting>
  <printOptions horizontalCentered="1"/>
  <pageMargins left="0.2" right="0.2" top="0.24" bottom="0.28999999999999998" header="0.17" footer="0.21"/>
  <pageSetup scale="75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6AAB7-CAAE-4DB0-B78A-1A96FEA95D93}">
  <sheetPr codeName="Plan4">
    <tabColor theme="6" tint="0.79998168889431442"/>
    <outlinePr applyStyles="1" summaryBelow="0"/>
  </sheetPr>
  <dimension ref="A1:AC167"/>
  <sheetViews>
    <sheetView showGridLines="0" zoomScale="60" zoomScaleNormal="60" workbookViewId="0">
      <pane xSplit="2" ySplit="2" topLeftCell="C111" activePane="bottomRight" state="frozen"/>
      <selection pane="topRight" activeCell="C1" sqref="C1"/>
      <selection pane="bottomLeft" activeCell="A4" sqref="A4"/>
      <selection pane="bottomRight" activeCell="A3" sqref="A3:XFD4"/>
    </sheetView>
  </sheetViews>
  <sheetFormatPr defaultColWidth="0" defaultRowHeight="24" customHeight="1" zeroHeight="1" x14ac:dyDescent="0.2"/>
  <cols>
    <col min="1" max="1" width="6.85546875" style="24" customWidth="1"/>
    <col min="2" max="2" width="67.5703125" style="182" bestFit="1" customWidth="1"/>
    <col min="3" max="3" width="34.7109375" style="24" customWidth="1"/>
    <col min="4" max="4" width="38.85546875" style="24" bestFit="1" customWidth="1"/>
    <col min="5" max="6" width="31.5703125" style="24" customWidth="1"/>
    <col min="7" max="7" width="61" style="24" bestFit="1" customWidth="1"/>
    <col min="8" max="8" width="24.42578125" style="24" bestFit="1" customWidth="1"/>
    <col min="9" max="9" width="20.85546875" style="194" bestFit="1" customWidth="1"/>
    <col min="10" max="10" width="5.42578125" style="24" customWidth="1"/>
    <col min="11" max="11" width="41.5703125" style="22" customWidth="1"/>
    <col min="12" max="29" width="0" style="24" hidden="1"/>
    <col min="30" max="16383" width="11.42578125" style="24" hidden="1"/>
    <col min="16384" max="16384" width="11.42578125" style="24" hidden="1" customWidth="1"/>
  </cols>
  <sheetData>
    <row r="1" spans="1:25" s="7" customFormat="1" ht="14.25" customHeight="1" thickBot="1" x14ac:dyDescent="0.25">
      <c r="A1" s="2"/>
      <c r="B1" s="3"/>
      <c r="C1" s="4"/>
      <c r="D1" s="4"/>
      <c r="E1" s="4"/>
      <c r="F1" s="4"/>
      <c r="G1" s="4"/>
      <c r="H1" s="4"/>
      <c r="I1" s="5"/>
      <c r="J1" s="6"/>
      <c r="K1" s="6"/>
    </row>
    <row r="2" spans="1:25" s="7" customFormat="1" ht="45.75" customHeight="1" thickBot="1" x14ac:dyDescent="0.25">
      <c r="A2" s="239"/>
      <c r="B2" s="240" t="s">
        <v>116</v>
      </c>
      <c r="C2" s="286" t="s">
        <v>80</v>
      </c>
      <c r="D2" s="287"/>
      <c r="E2" s="287"/>
      <c r="F2" s="287"/>
      <c r="G2" s="287"/>
      <c r="H2" s="287"/>
      <c r="I2" s="287"/>
      <c r="J2" s="288"/>
      <c r="K2" s="6"/>
    </row>
    <row r="3" spans="1:25" s="7" customFormat="1" ht="15.75" customHeight="1" thickBot="1" x14ac:dyDescent="0.25">
      <c r="A3" s="8"/>
      <c r="B3" s="9"/>
      <c r="C3" s="10"/>
      <c r="D3" s="10"/>
      <c r="E3" s="10"/>
      <c r="F3" s="10"/>
      <c r="G3" s="10"/>
      <c r="H3" s="11"/>
      <c r="I3" s="12"/>
      <c r="J3" s="13"/>
      <c r="K3" s="6"/>
    </row>
    <row r="4" spans="1:25" s="23" customFormat="1" ht="28.5" thickBot="1" x14ac:dyDescent="0.25">
      <c r="A4" s="220"/>
      <c r="B4" s="221" t="s">
        <v>148</v>
      </c>
      <c r="C4" s="14" t="s">
        <v>65</v>
      </c>
      <c r="D4" s="15" t="s">
        <v>69</v>
      </c>
      <c r="E4" s="16" t="s">
        <v>61</v>
      </c>
      <c r="F4" s="17" t="s">
        <v>110</v>
      </c>
      <c r="G4" s="18"/>
      <c r="H4" s="19"/>
      <c r="I4" s="20"/>
      <c r="J4" s="21"/>
      <c r="K4" s="22"/>
      <c r="Q4" s="24"/>
      <c r="R4" s="24"/>
      <c r="S4" s="24"/>
      <c r="T4" s="24"/>
      <c r="U4" s="24"/>
      <c r="V4" s="24"/>
      <c r="W4" s="24"/>
      <c r="X4" s="24"/>
      <c r="Y4" s="24"/>
    </row>
    <row r="5" spans="1:25" ht="21.95" customHeight="1" x14ac:dyDescent="0.2">
      <c r="A5" s="25"/>
      <c r="B5" s="26" t="s">
        <v>31</v>
      </c>
      <c r="C5" s="27"/>
      <c r="D5" s="28">
        <v>8000</v>
      </c>
      <c r="E5" s="29">
        <f>IF(AND(C5="",D5=""),"",SUM(C5:D5))</f>
        <v>8000</v>
      </c>
      <c r="F5" s="30">
        <f>IFERROR(E5/E$11,"-")</f>
        <v>0.9060022650056625</v>
      </c>
      <c r="G5" s="31"/>
      <c r="H5" s="21"/>
      <c r="I5" s="20"/>
      <c r="J5" s="21"/>
    </row>
    <row r="6" spans="1:25" ht="21.95" customHeight="1" x14ac:dyDescent="0.2">
      <c r="A6" s="32"/>
      <c r="B6" s="33" t="s">
        <v>107</v>
      </c>
      <c r="C6" s="34"/>
      <c r="D6" s="35"/>
      <c r="E6" s="36" t="str">
        <f t="shared" ref="E6:E10" si="0">IF(AND(C6="",D6=""),"",SUM(C6:D6))</f>
        <v/>
      </c>
      <c r="F6" s="37" t="str">
        <f t="shared" ref="F6:F10" si="1">IFERROR(E6/E$11,"-")</f>
        <v>-</v>
      </c>
      <c r="G6" s="31"/>
      <c r="H6" s="21"/>
      <c r="I6" s="20"/>
      <c r="J6" s="21"/>
    </row>
    <row r="7" spans="1:25" ht="21.95" customHeight="1" x14ac:dyDescent="0.2">
      <c r="A7" s="38"/>
      <c r="B7" s="39" t="s">
        <v>1</v>
      </c>
      <c r="C7" s="40"/>
      <c r="D7" s="41"/>
      <c r="E7" s="29" t="str">
        <f t="shared" si="0"/>
        <v/>
      </c>
      <c r="F7" s="30" t="str">
        <f t="shared" si="1"/>
        <v>-</v>
      </c>
      <c r="G7" s="31"/>
      <c r="H7" s="21"/>
      <c r="I7" s="20"/>
      <c r="J7" s="21"/>
    </row>
    <row r="8" spans="1:25" ht="21.95" customHeight="1" x14ac:dyDescent="0.2">
      <c r="A8" s="32"/>
      <c r="B8" s="33" t="s">
        <v>147</v>
      </c>
      <c r="C8" s="34">
        <v>800</v>
      </c>
      <c r="D8" s="35">
        <v>30</v>
      </c>
      <c r="E8" s="36">
        <f t="shared" si="0"/>
        <v>830</v>
      </c>
      <c r="F8" s="37">
        <f t="shared" si="1"/>
        <v>9.3997734994337487E-2</v>
      </c>
      <c r="G8" s="31"/>
      <c r="H8" s="21"/>
      <c r="I8" s="20"/>
      <c r="J8" s="21"/>
    </row>
    <row r="9" spans="1:25" ht="21.95" customHeight="1" x14ac:dyDescent="0.2">
      <c r="A9" s="38"/>
      <c r="B9" s="39" t="s">
        <v>108</v>
      </c>
      <c r="C9" s="40"/>
      <c r="D9" s="41"/>
      <c r="E9" s="29" t="str">
        <f t="shared" si="0"/>
        <v/>
      </c>
      <c r="F9" s="30" t="str">
        <f t="shared" si="1"/>
        <v>-</v>
      </c>
      <c r="G9" s="42"/>
      <c r="H9" s="21"/>
      <c r="I9" s="20"/>
      <c r="J9" s="21"/>
    </row>
    <row r="10" spans="1:25" ht="72.75" thickBot="1" x14ac:dyDescent="0.25">
      <c r="A10" s="43"/>
      <c r="B10" s="44" t="s">
        <v>109</v>
      </c>
      <c r="C10" s="45"/>
      <c r="D10" s="46"/>
      <c r="E10" s="47" t="str">
        <f t="shared" si="0"/>
        <v/>
      </c>
      <c r="F10" s="48" t="str">
        <f t="shared" si="1"/>
        <v>-</v>
      </c>
      <c r="G10" s="31"/>
      <c r="H10" s="21"/>
      <c r="I10" s="20"/>
      <c r="J10" s="21"/>
    </row>
    <row r="11" spans="1:25" s="60" customFormat="1" ht="28.5" thickBot="1" x14ac:dyDescent="0.55000000000000004">
      <c r="A11" s="49"/>
      <c r="B11" s="50" t="s">
        <v>66</v>
      </c>
      <c r="C11" s="51">
        <f>SUM(C5:C10)</f>
        <v>800</v>
      </c>
      <c r="D11" s="52">
        <f>SUM(D5:D10)</f>
        <v>8030</v>
      </c>
      <c r="E11" s="53">
        <f>SUM(C11:D11)</f>
        <v>8830</v>
      </c>
      <c r="F11" s="54">
        <v>1</v>
      </c>
      <c r="G11" s="55"/>
      <c r="H11" s="56"/>
      <c r="I11" s="57"/>
      <c r="J11" s="58"/>
      <c r="K11" s="59"/>
    </row>
    <row r="12" spans="1:25" ht="33.75" customHeight="1" thickBot="1" x14ac:dyDescent="0.25">
      <c r="A12" s="61"/>
      <c r="B12" s="62"/>
      <c r="C12" s="63"/>
      <c r="D12" s="63"/>
      <c r="E12" s="63"/>
      <c r="F12" s="63"/>
      <c r="G12" s="63"/>
      <c r="H12" s="63"/>
      <c r="I12" s="20"/>
      <c r="J12" s="21"/>
    </row>
    <row r="13" spans="1:25" s="68" customFormat="1" ht="28.5" thickBot="1" x14ac:dyDescent="0.55000000000000004">
      <c r="A13" s="222"/>
      <c r="B13" s="223" t="s">
        <v>112</v>
      </c>
      <c r="C13" s="64" t="s">
        <v>65</v>
      </c>
      <c r="D13" s="64" t="s">
        <v>68</v>
      </c>
      <c r="E13" s="64" t="s">
        <v>113</v>
      </c>
      <c r="F13" s="64" t="s">
        <v>114</v>
      </c>
      <c r="G13" s="64" t="s">
        <v>111</v>
      </c>
      <c r="H13" s="64" t="s">
        <v>61</v>
      </c>
      <c r="I13" s="65" t="s">
        <v>110</v>
      </c>
      <c r="J13" s="66"/>
      <c r="K13" s="67"/>
    </row>
    <row r="14" spans="1:25" ht="21.95" customHeight="1" x14ac:dyDescent="0.2">
      <c r="A14" s="38"/>
      <c r="B14" s="39" t="s">
        <v>83</v>
      </c>
      <c r="C14" s="40"/>
      <c r="D14" s="40">
        <v>2000</v>
      </c>
      <c r="E14" s="40"/>
      <c r="F14" s="40"/>
      <c r="G14" s="40"/>
      <c r="H14" s="69">
        <f>SUM(C14:G14)</f>
        <v>2000</v>
      </c>
      <c r="I14" s="70">
        <f t="shared" ref="I14:I23" si="2">H14/H$24</f>
        <v>0.72727272727272729</v>
      </c>
      <c r="J14" s="21"/>
    </row>
    <row r="15" spans="1:25" ht="21.95" customHeight="1" x14ac:dyDescent="0.2">
      <c r="A15" s="71"/>
      <c r="B15" s="72" t="s">
        <v>132</v>
      </c>
      <c r="C15" s="73"/>
      <c r="D15" s="73"/>
      <c r="E15" s="73"/>
      <c r="F15" s="73"/>
      <c r="G15" s="73"/>
      <c r="H15" s="74"/>
      <c r="I15" s="75"/>
      <c r="J15" s="21"/>
    </row>
    <row r="16" spans="1:25" ht="21.95" customHeight="1" x14ac:dyDescent="0.2">
      <c r="A16" s="38"/>
      <c r="B16" s="39" t="s">
        <v>135</v>
      </c>
      <c r="C16" s="40"/>
      <c r="D16" s="40"/>
      <c r="E16" s="40"/>
      <c r="F16" s="40"/>
      <c r="G16" s="40"/>
      <c r="H16" s="69"/>
      <c r="I16" s="70"/>
      <c r="J16" s="21"/>
    </row>
    <row r="17" spans="1:25" ht="21.95" customHeight="1" x14ac:dyDescent="0.2">
      <c r="A17" s="71"/>
      <c r="B17" s="72" t="s">
        <v>53</v>
      </c>
      <c r="C17" s="73"/>
      <c r="D17" s="73"/>
      <c r="E17" s="73"/>
      <c r="F17" s="73"/>
      <c r="G17" s="73"/>
      <c r="H17" s="74">
        <f t="shared" ref="H17:H23" si="3">SUM(C17:G17)</f>
        <v>0</v>
      </c>
      <c r="I17" s="75">
        <f t="shared" si="2"/>
        <v>0</v>
      </c>
      <c r="J17" s="21"/>
    </row>
    <row r="18" spans="1:25" ht="21.95" customHeight="1" x14ac:dyDescent="0.2">
      <c r="A18" s="38"/>
      <c r="B18" s="39" t="s">
        <v>82</v>
      </c>
      <c r="C18" s="40"/>
      <c r="D18" s="40"/>
      <c r="E18" s="40"/>
      <c r="F18" s="40"/>
      <c r="G18" s="40"/>
      <c r="H18" s="69">
        <f t="shared" si="3"/>
        <v>0</v>
      </c>
      <c r="I18" s="70">
        <f t="shared" si="2"/>
        <v>0</v>
      </c>
      <c r="J18" s="21"/>
    </row>
    <row r="19" spans="1:25" ht="21.95" customHeight="1" x14ac:dyDescent="0.2">
      <c r="A19" s="71"/>
      <c r="B19" s="72" t="s">
        <v>133</v>
      </c>
      <c r="C19" s="73"/>
      <c r="D19" s="73">
        <v>500</v>
      </c>
      <c r="E19" s="73"/>
      <c r="F19" s="73"/>
      <c r="G19" s="73"/>
      <c r="H19" s="74">
        <f t="shared" si="3"/>
        <v>500</v>
      </c>
      <c r="I19" s="75">
        <f>H19/H$24</f>
        <v>0.18181818181818182</v>
      </c>
      <c r="J19" s="21"/>
    </row>
    <row r="20" spans="1:25" ht="21.95" customHeight="1" x14ac:dyDescent="0.2">
      <c r="A20" s="38"/>
      <c r="B20" s="39" t="s">
        <v>54</v>
      </c>
      <c r="C20" s="40"/>
      <c r="D20" s="40"/>
      <c r="E20" s="40"/>
      <c r="F20" s="40"/>
      <c r="G20" s="40"/>
      <c r="H20" s="69">
        <f t="shared" si="3"/>
        <v>0</v>
      </c>
      <c r="I20" s="70">
        <f t="shared" si="2"/>
        <v>0</v>
      </c>
      <c r="J20" s="21"/>
    </row>
    <row r="21" spans="1:25" ht="21.95" customHeight="1" x14ac:dyDescent="0.2">
      <c r="A21" s="71"/>
      <c r="B21" s="72" t="s">
        <v>70</v>
      </c>
      <c r="C21" s="73">
        <v>20</v>
      </c>
      <c r="D21" s="73">
        <v>200</v>
      </c>
      <c r="E21" s="73"/>
      <c r="F21" s="73"/>
      <c r="G21" s="73"/>
      <c r="H21" s="74">
        <f t="shared" si="3"/>
        <v>220</v>
      </c>
      <c r="I21" s="75">
        <f t="shared" si="2"/>
        <v>0.08</v>
      </c>
      <c r="J21" s="21"/>
    </row>
    <row r="22" spans="1:25" ht="21.95" customHeight="1" x14ac:dyDescent="0.2">
      <c r="A22" s="38"/>
      <c r="B22" s="39" t="s">
        <v>134</v>
      </c>
      <c r="C22" s="40"/>
      <c r="D22" s="40">
        <v>30</v>
      </c>
      <c r="E22" s="40"/>
      <c r="F22" s="76"/>
      <c r="G22" s="40"/>
      <c r="H22" s="69">
        <f t="shared" si="3"/>
        <v>30</v>
      </c>
      <c r="I22" s="70">
        <f t="shared" si="2"/>
        <v>1.090909090909091E-2</v>
      </c>
      <c r="J22" s="21"/>
    </row>
    <row r="23" spans="1:25" ht="21.75" customHeight="1" thickBot="1" x14ac:dyDescent="0.25">
      <c r="A23" s="77"/>
      <c r="B23" s="78" t="s">
        <v>84</v>
      </c>
      <c r="C23" s="79"/>
      <c r="D23" s="79"/>
      <c r="E23" s="79"/>
      <c r="F23" s="79"/>
      <c r="G23" s="79"/>
      <c r="H23" s="80">
        <f t="shared" si="3"/>
        <v>0</v>
      </c>
      <c r="I23" s="81">
        <f t="shared" si="2"/>
        <v>0</v>
      </c>
      <c r="J23" s="21"/>
      <c r="L23" s="82"/>
    </row>
    <row r="24" spans="1:25" s="60" customFormat="1" ht="28.5" thickBot="1" x14ac:dyDescent="0.55000000000000004">
      <c r="A24" s="83"/>
      <c r="B24" s="84" t="s">
        <v>61</v>
      </c>
      <c r="C24" s="51">
        <f>SUM(C14:C23)</f>
        <v>20</v>
      </c>
      <c r="D24" s="51">
        <f>SUM(D14:D23)</f>
        <v>2730</v>
      </c>
      <c r="E24" s="51">
        <f>SUM(E14:E23)</f>
        <v>0</v>
      </c>
      <c r="F24" s="51">
        <f>SUM(F14:F23)</f>
        <v>0</v>
      </c>
      <c r="G24" s="51">
        <f>SUM(G14:G23)</f>
        <v>0</v>
      </c>
      <c r="H24" s="85">
        <f>SUM(C24:G24)</f>
        <v>2750</v>
      </c>
      <c r="I24" s="86">
        <f>H24/H$24</f>
        <v>1</v>
      </c>
      <c r="J24" s="58"/>
      <c r="K24" s="59"/>
    </row>
    <row r="25" spans="1:25" s="21" customFormat="1" ht="21.95" customHeight="1" thickBot="1" x14ac:dyDescent="0.25">
      <c r="B25" s="87"/>
      <c r="F25" s="88"/>
      <c r="I25" s="89"/>
      <c r="K25" s="22"/>
    </row>
    <row r="26" spans="1:25" s="68" customFormat="1" ht="28.5" thickBot="1" x14ac:dyDescent="0.55000000000000004">
      <c r="A26" s="224"/>
      <c r="B26" s="225" t="s">
        <v>115</v>
      </c>
      <c r="C26" s="90" t="s">
        <v>65</v>
      </c>
      <c r="D26" s="90" t="s">
        <v>68</v>
      </c>
      <c r="E26" s="90" t="s">
        <v>113</v>
      </c>
      <c r="F26" s="90" t="s">
        <v>114</v>
      </c>
      <c r="G26" s="90" t="s">
        <v>111</v>
      </c>
      <c r="H26" s="90" t="s">
        <v>61</v>
      </c>
      <c r="I26" s="91" t="s">
        <v>110</v>
      </c>
      <c r="J26" s="66"/>
      <c r="K26" s="67"/>
    </row>
    <row r="27" spans="1:25" ht="21.95" customHeight="1" x14ac:dyDescent="0.2">
      <c r="A27" s="92"/>
      <c r="B27" s="93" t="s">
        <v>4</v>
      </c>
      <c r="C27" s="94"/>
      <c r="D27" s="94">
        <v>500</v>
      </c>
      <c r="E27" s="94"/>
      <c r="F27" s="94"/>
      <c r="G27" s="94"/>
      <c r="H27" s="69">
        <f>SUM(C27:G27)</f>
        <v>500</v>
      </c>
      <c r="I27" s="70">
        <f t="shared" ref="I27:I40" si="4">H27/H$40</f>
        <v>0.17271157167530224</v>
      </c>
      <c r="J27" s="21"/>
    </row>
    <row r="28" spans="1:25" ht="21.95" customHeight="1" x14ac:dyDescent="0.2">
      <c r="A28" s="95"/>
      <c r="B28" s="96" t="s">
        <v>5</v>
      </c>
      <c r="C28" s="97"/>
      <c r="D28" s="98">
        <v>250</v>
      </c>
      <c r="E28" s="98"/>
      <c r="F28" s="98"/>
      <c r="G28" s="98"/>
      <c r="H28" s="74">
        <f t="shared" ref="H28:H39" si="5">SUM(C28:G28)</f>
        <v>250</v>
      </c>
      <c r="I28" s="75">
        <f t="shared" si="4"/>
        <v>8.6355785837651119E-2</v>
      </c>
      <c r="J28" s="21"/>
    </row>
    <row r="29" spans="1:25" ht="21.95" customHeight="1" x14ac:dyDescent="0.2">
      <c r="A29" s="99"/>
      <c r="B29" s="39" t="s">
        <v>41</v>
      </c>
      <c r="C29" s="40"/>
      <c r="D29" s="40">
        <v>280</v>
      </c>
      <c r="E29" s="40"/>
      <c r="F29" s="40"/>
      <c r="G29" s="40"/>
      <c r="H29" s="69">
        <f t="shared" si="5"/>
        <v>280</v>
      </c>
      <c r="I29" s="70">
        <f t="shared" si="4"/>
        <v>9.6718480138169263E-2</v>
      </c>
      <c r="J29" s="21"/>
    </row>
    <row r="30" spans="1:25" ht="21.95" customHeight="1" x14ac:dyDescent="0.2">
      <c r="A30" s="95"/>
      <c r="B30" s="96" t="s">
        <v>6</v>
      </c>
      <c r="C30" s="98"/>
      <c r="D30" s="98">
        <v>120</v>
      </c>
      <c r="E30" s="98"/>
      <c r="F30" s="98"/>
      <c r="G30" s="98"/>
      <c r="H30" s="74">
        <f t="shared" si="5"/>
        <v>120</v>
      </c>
      <c r="I30" s="75">
        <f t="shared" si="4"/>
        <v>4.145077720207254E-2</v>
      </c>
      <c r="J30" s="21"/>
    </row>
    <row r="31" spans="1:25" s="23" customFormat="1" ht="21.95" customHeight="1" x14ac:dyDescent="0.2">
      <c r="A31" s="99"/>
      <c r="B31" s="39" t="s">
        <v>37</v>
      </c>
      <c r="C31" s="40"/>
      <c r="D31" s="40">
        <v>30</v>
      </c>
      <c r="E31" s="40"/>
      <c r="F31" s="40"/>
      <c r="G31" s="40"/>
      <c r="H31" s="69">
        <f t="shared" si="5"/>
        <v>30</v>
      </c>
      <c r="I31" s="70">
        <f t="shared" si="4"/>
        <v>1.0362694300518135E-2</v>
      </c>
      <c r="J31" s="21"/>
      <c r="K31" s="22"/>
      <c r="L31" s="24"/>
      <c r="M31" s="24"/>
      <c r="V31" s="24"/>
      <c r="W31" s="24"/>
      <c r="X31" s="24"/>
      <c r="Y31" s="24"/>
    </row>
    <row r="32" spans="1:25" ht="21.95" customHeight="1" x14ac:dyDescent="0.2">
      <c r="A32" s="95"/>
      <c r="B32" s="96" t="s">
        <v>117</v>
      </c>
      <c r="C32" s="98"/>
      <c r="D32" s="98">
        <v>150</v>
      </c>
      <c r="E32" s="98" t="s">
        <v>39</v>
      </c>
      <c r="F32" s="98"/>
      <c r="G32" s="98"/>
      <c r="H32" s="74">
        <f t="shared" si="5"/>
        <v>150</v>
      </c>
      <c r="I32" s="75">
        <f t="shared" si="4"/>
        <v>5.181347150259067E-2</v>
      </c>
      <c r="J32" s="21"/>
    </row>
    <row r="33" spans="1:11" ht="21.95" customHeight="1" x14ac:dyDescent="0.2">
      <c r="A33" s="99"/>
      <c r="B33" s="39" t="s">
        <v>38</v>
      </c>
      <c r="C33" s="40"/>
      <c r="D33" s="40">
        <v>30</v>
      </c>
      <c r="E33" s="40"/>
      <c r="F33" s="40"/>
      <c r="G33" s="40"/>
      <c r="H33" s="69">
        <f t="shared" si="5"/>
        <v>30</v>
      </c>
      <c r="I33" s="70">
        <f t="shared" si="4"/>
        <v>1.0362694300518135E-2</v>
      </c>
      <c r="J33" s="21"/>
    </row>
    <row r="34" spans="1:11" ht="21.95" customHeight="1" x14ac:dyDescent="0.2">
      <c r="A34" s="95"/>
      <c r="B34" s="96" t="s">
        <v>118</v>
      </c>
      <c r="C34" s="98"/>
      <c r="D34" s="98"/>
      <c r="E34" s="98">
        <v>15</v>
      </c>
      <c r="F34" s="98"/>
      <c r="G34" s="98"/>
      <c r="H34" s="74">
        <f t="shared" si="5"/>
        <v>15</v>
      </c>
      <c r="I34" s="75">
        <f t="shared" si="4"/>
        <v>5.1813471502590676E-3</v>
      </c>
      <c r="J34" s="21"/>
    </row>
    <row r="35" spans="1:11" ht="21.95" customHeight="1" x14ac:dyDescent="0.2">
      <c r="A35" s="99"/>
      <c r="B35" s="39" t="s">
        <v>42</v>
      </c>
      <c r="C35" s="40">
        <v>300</v>
      </c>
      <c r="D35" s="40"/>
      <c r="E35" s="40">
        <v>600</v>
      </c>
      <c r="F35" s="40"/>
      <c r="G35" s="40"/>
      <c r="H35" s="69">
        <f t="shared" si="5"/>
        <v>900</v>
      </c>
      <c r="I35" s="70">
        <f t="shared" si="4"/>
        <v>0.31088082901554404</v>
      </c>
      <c r="J35" s="21"/>
    </row>
    <row r="36" spans="1:11" ht="21.95" customHeight="1" x14ac:dyDescent="0.2">
      <c r="A36" s="95"/>
      <c r="B36" s="96" t="s">
        <v>40</v>
      </c>
      <c r="C36" s="98">
        <v>320</v>
      </c>
      <c r="D36" s="98"/>
      <c r="E36" s="98"/>
      <c r="F36" s="98"/>
      <c r="G36" s="98"/>
      <c r="H36" s="74">
        <f t="shared" si="5"/>
        <v>320</v>
      </c>
      <c r="I36" s="75">
        <f t="shared" si="4"/>
        <v>0.11053540587219343</v>
      </c>
      <c r="J36" s="21"/>
    </row>
    <row r="37" spans="1:11" ht="21.95" customHeight="1" x14ac:dyDescent="0.2">
      <c r="A37" s="99"/>
      <c r="B37" s="39" t="s">
        <v>7</v>
      </c>
      <c r="C37" s="40"/>
      <c r="D37" s="40"/>
      <c r="E37" s="40"/>
      <c r="F37" s="40"/>
      <c r="G37" s="40"/>
      <c r="H37" s="69">
        <f t="shared" si="5"/>
        <v>0</v>
      </c>
      <c r="I37" s="70">
        <f t="shared" si="4"/>
        <v>0</v>
      </c>
      <c r="J37" s="21"/>
    </row>
    <row r="38" spans="1:11" ht="21.95" customHeight="1" x14ac:dyDescent="0.2">
      <c r="A38" s="95"/>
      <c r="B38" s="96" t="s">
        <v>119</v>
      </c>
      <c r="C38" s="98"/>
      <c r="D38" s="98">
        <v>20</v>
      </c>
      <c r="E38" s="98"/>
      <c r="F38" s="98"/>
      <c r="G38" s="98"/>
      <c r="H38" s="74">
        <f t="shared" si="5"/>
        <v>20</v>
      </c>
      <c r="I38" s="75">
        <f t="shared" si="4"/>
        <v>6.9084628670120895E-3</v>
      </c>
      <c r="J38" s="21"/>
    </row>
    <row r="39" spans="1:11" ht="48.75" thickBot="1" x14ac:dyDescent="0.25">
      <c r="A39" s="99"/>
      <c r="B39" s="39" t="s">
        <v>120</v>
      </c>
      <c r="C39" s="40"/>
      <c r="D39" s="40"/>
      <c r="E39" s="40"/>
      <c r="F39" s="40">
        <v>180</v>
      </c>
      <c r="G39" s="40">
        <v>100</v>
      </c>
      <c r="H39" s="69">
        <f t="shared" si="5"/>
        <v>280</v>
      </c>
      <c r="I39" s="70">
        <f t="shared" si="4"/>
        <v>9.6718480138169263E-2</v>
      </c>
      <c r="J39" s="21"/>
    </row>
    <row r="40" spans="1:11" s="103" customFormat="1" ht="28.5" thickBot="1" x14ac:dyDescent="0.55000000000000004">
      <c r="A40" s="83"/>
      <c r="B40" s="84" t="s">
        <v>61</v>
      </c>
      <c r="C40" s="51">
        <f>SUM(C27:C39)</f>
        <v>620</v>
      </c>
      <c r="D40" s="51">
        <f>SUM(D27:D39)</f>
        <v>1380</v>
      </c>
      <c r="E40" s="51">
        <f>SUM(E27:E39)</f>
        <v>615</v>
      </c>
      <c r="F40" s="51">
        <f>SUM(F27:F39)</f>
        <v>180</v>
      </c>
      <c r="G40" s="51">
        <f>SUM(G27:G39)</f>
        <v>100</v>
      </c>
      <c r="H40" s="100">
        <f>SUM(C40:G40)</f>
        <v>2895</v>
      </c>
      <c r="I40" s="86">
        <f t="shared" si="4"/>
        <v>1</v>
      </c>
      <c r="J40" s="101"/>
      <c r="K40" s="102"/>
    </row>
    <row r="41" spans="1:11" s="21" customFormat="1" ht="21.75" customHeight="1" thickBot="1" x14ac:dyDescent="0.25">
      <c r="B41" s="87"/>
      <c r="I41" s="89"/>
      <c r="K41" s="22"/>
    </row>
    <row r="42" spans="1:11" s="68" customFormat="1" ht="28.5" thickBot="1" x14ac:dyDescent="0.55000000000000004">
      <c r="A42" s="226"/>
      <c r="B42" s="227" t="s">
        <v>121</v>
      </c>
      <c r="C42" s="104" t="s">
        <v>65</v>
      </c>
      <c r="D42" s="104" t="s">
        <v>68</v>
      </c>
      <c r="E42" s="104" t="s">
        <v>113</v>
      </c>
      <c r="F42" s="104" t="s">
        <v>114</v>
      </c>
      <c r="G42" s="104" t="s">
        <v>111</v>
      </c>
      <c r="H42" s="104" t="s">
        <v>61</v>
      </c>
      <c r="I42" s="105" t="s">
        <v>110</v>
      </c>
      <c r="J42" s="66"/>
      <c r="K42" s="67"/>
    </row>
    <row r="43" spans="1:11" ht="21.95" customHeight="1" x14ac:dyDescent="0.2">
      <c r="A43" s="106"/>
      <c r="B43" s="26" t="s">
        <v>122</v>
      </c>
      <c r="C43" s="27"/>
      <c r="D43" s="27">
        <v>300</v>
      </c>
      <c r="E43" s="27"/>
      <c r="F43" s="27"/>
      <c r="G43" s="27"/>
      <c r="H43" s="69">
        <f t="shared" ref="H43:H51" si="6">SUM(C43:G43)</f>
        <v>300</v>
      </c>
      <c r="I43" s="70">
        <f>H43/H$51</f>
        <v>0.5</v>
      </c>
      <c r="J43" s="21"/>
    </row>
    <row r="44" spans="1:11" ht="21.95" customHeight="1" x14ac:dyDescent="0.2">
      <c r="A44" s="107"/>
      <c r="B44" s="108" t="s">
        <v>123</v>
      </c>
      <c r="C44" s="109"/>
      <c r="D44" s="109"/>
      <c r="E44" s="109"/>
      <c r="F44" s="109"/>
      <c r="G44" s="109">
        <v>150</v>
      </c>
      <c r="H44" s="74">
        <f t="shared" si="6"/>
        <v>150</v>
      </c>
      <c r="I44" s="75">
        <f t="shared" ref="I44:I51" si="7">H44/H$51</f>
        <v>0.25</v>
      </c>
      <c r="J44" s="21"/>
    </row>
    <row r="45" spans="1:11" ht="21.95" customHeight="1" x14ac:dyDescent="0.2">
      <c r="A45" s="106"/>
      <c r="B45" s="26" t="s">
        <v>44</v>
      </c>
      <c r="C45" s="27"/>
      <c r="D45" s="27"/>
      <c r="E45" s="27"/>
      <c r="F45" s="27"/>
      <c r="G45" s="27"/>
      <c r="H45" s="69">
        <f t="shared" si="6"/>
        <v>0</v>
      </c>
      <c r="I45" s="70">
        <f t="shared" si="7"/>
        <v>0</v>
      </c>
      <c r="J45" s="21"/>
    </row>
    <row r="46" spans="1:11" ht="21.95" customHeight="1" x14ac:dyDescent="0.2">
      <c r="A46" s="107"/>
      <c r="B46" s="108" t="s">
        <v>9</v>
      </c>
      <c r="C46" s="109"/>
      <c r="D46" s="109"/>
      <c r="E46" s="109"/>
      <c r="F46" s="109"/>
      <c r="G46" s="109"/>
      <c r="H46" s="74">
        <f t="shared" si="6"/>
        <v>0</v>
      </c>
      <c r="I46" s="75">
        <f t="shared" si="7"/>
        <v>0</v>
      </c>
      <c r="J46" s="21"/>
    </row>
    <row r="47" spans="1:11" ht="21.95" customHeight="1" x14ac:dyDescent="0.2">
      <c r="A47" s="106"/>
      <c r="B47" s="26" t="s">
        <v>10</v>
      </c>
      <c r="C47" s="27">
        <v>10</v>
      </c>
      <c r="D47" s="27"/>
      <c r="E47" s="27">
        <v>60</v>
      </c>
      <c r="F47" s="27"/>
      <c r="G47" s="27"/>
      <c r="H47" s="69">
        <f t="shared" si="6"/>
        <v>70</v>
      </c>
      <c r="I47" s="70">
        <f t="shared" si="7"/>
        <v>0.11666666666666667</v>
      </c>
      <c r="J47" s="21"/>
    </row>
    <row r="48" spans="1:11" ht="21.75" customHeight="1" x14ac:dyDescent="0.2">
      <c r="A48" s="107"/>
      <c r="B48" s="108" t="s">
        <v>43</v>
      </c>
      <c r="C48" s="109"/>
      <c r="D48" s="109"/>
      <c r="E48" s="109"/>
      <c r="F48" s="109"/>
      <c r="G48" s="109"/>
      <c r="H48" s="74">
        <f t="shared" si="6"/>
        <v>0</v>
      </c>
      <c r="I48" s="75">
        <f t="shared" si="7"/>
        <v>0</v>
      </c>
      <c r="J48" s="21"/>
    </row>
    <row r="49" spans="1:25" ht="21.95" customHeight="1" x14ac:dyDescent="0.2">
      <c r="A49" s="106"/>
      <c r="B49" s="26" t="s">
        <v>124</v>
      </c>
      <c r="C49" s="27"/>
      <c r="D49" s="27"/>
      <c r="E49" s="27"/>
      <c r="F49" s="27"/>
      <c r="G49" s="27"/>
      <c r="H49" s="69">
        <f t="shared" si="6"/>
        <v>0</v>
      </c>
      <c r="I49" s="70">
        <f t="shared" si="7"/>
        <v>0</v>
      </c>
      <c r="J49" s="21"/>
    </row>
    <row r="50" spans="1:25" ht="21.95" customHeight="1" thickBot="1" x14ac:dyDescent="0.25">
      <c r="A50" s="107"/>
      <c r="B50" s="108" t="s">
        <v>125</v>
      </c>
      <c r="C50" s="109">
        <v>0</v>
      </c>
      <c r="D50" s="109"/>
      <c r="E50" s="109"/>
      <c r="F50" s="109">
        <v>80</v>
      </c>
      <c r="G50" s="109"/>
      <c r="H50" s="74">
        <f t="shared" si="6"/>
        <v>80</v>
      </c>
      <c r="I50" s="75">
        <f t="shared" si="7"/>
        <v>0.13333333333333333</v>
      </c>
      <c r="J50" s="21"/>
    </row>
    <row r="51" spans="1:25" s="103" customFormat="1" ht="28.5" thickBot="1" x14ac:dyDescent="0.55000000000000004">
      <c r="A51" s="83"/>
      <c r="B51" s="84" t="s">
        <v>61</v>
      </c>
      <c r="C51" s="51">
        <f>SUM(C43:C50)</f>
        <v>10</v>
      </c>
      <c r="D51" s="51">
        <f>SUM(D43:D50)</f>
        <v>300</v>
      </c>
      <c r="E51" s="51">
        <f>SUM(E43:E50)</f>
        <v>60</v>
      </c>
      <c r="F51" s="51">
        <f>SUM(F43:F50)</f>
        <v>80</v>
      </c>
      <c r="G51" s="51">
        <f>SUM(G43:G50)</f>
        <v>150</v>
      </c>
      <c r="H51" s="100">
        <f t="shared" si="6"/>
        <v>600</v>
      </c>
      <c r="I51" s="86">
        <f t="shared" si="7"/>
        <v>1</v>
      </c>
      <c r="J51" s="101"/>
      <c r="K51" s="102"/>
    </row>
    <row r="52" spans="1:25" s="21" customFormat="1" ht="21.95" customHeight="1" thickBot="1" x14ac:dyDescent="0.25">
      <c r="B52" s="87"/>
      <c r="E52" s="88"/>
      <c r="I52" s="110"/>
      <c r="K52" s="22"/>
    </row>
    <row r="53" spans="1:25" s="68" customFormat="1" ht="28.5" thickBot="1" x14ac:dyDescent="0.55000000000000004">
      <c r="A53" s="228"/>
      <c r="B53" s="229" t="s">
        <v>57</v>
      </c>
      <c r="C53" s="111" t="s">
        <v>65</v>
      </c>
      <c r="D53" s="111" t="s">
        <v>68</v>
      </c>
      <c r="E53" s="111" t="s">
        <v>113</v>
      </c>
      <c r="F53" s="111" t="s">
        <v>114</v>
      </c>
      <c r="G53" s="111" t="s">
        <v>111</v>
      </c>
      <c r="H53" s="111" t="s">
        <v>61</v>
      </c>
      <c r="I53" s="112" t="s">
        <v>110</v>
      </c>
      <c r="J53" s="66"/>
      <c r="K53" s="67"/>
    </row>
    <row r="54" spans="1:25" ht="21.95" customHeight="1" x14ac:dyDescent="0.2">
      <c r="A54" s="113"/>
      <c r="B54" s="93" t="s">
        <v>45</v>
      </c>
      <c r="C54" s="94">
        <v>20</v>
      </c>
      <c r="D54" s="94"/>
      <c r="E54" s="94"/>
      <c r="F54" s="94"/>
      <c r="G54" s="94"/>
      <c r="H54" s="69">
        <f>SUM(C54:G$54)</f>
        <v>20</v>
      </c>
      <c r="I54" s="70">
        <f>H54/H$66</f>
        <v>3.6036036036036036E-2</v>
      </c>
      <c r="J54" s="21"/>
    </row>
    <row r="55" spans="1:25" ht="21.95" customHeight="1" x14ac:dyDescent="0.2">
      <c r="A55" s="114"/>
      <c r="B55" s="115" t="s">
        <v>46</v>
      </c>
      <c r="C55" s="116"/>
      <c r="D55" s="116"/>
      <c r="E55" s="116">
        <v>50</v>
      </c>
      <c r="F55" s="116"/>
      <c r="G55" s="116"/>
      <c r="H55" s="74">
        <f t="shared" ref="H55:H66" si="8">SUM(C55:G55)</f>
        <v>50</v>
      </c>
      <c r="I55" s="75">
        <f t="shared" ref="I55:I66" si="9">H55/H$66</f>
        <v>9.0090090090090086E-2</v>
      </c>
      <c r="J55" s="21"/>
    </row>
    <row r="56" spans="1:25" ht="21.95" customHeight="1" x14ac:dyDescent="0.2">
      <c r="A56" s="117"/>
      <c r="B56" s="39" t="s">
        <v>11</v>
      </c>
      <c r="C56" s="40"/>
      <c r="D56" s="40"/>
      <c r="E56" s="40"/>
      <c r="F56" s="40"/>
      <c r="G56" s="40"/>
      <c r="H56" s="69">
        <f t="shared" si="8"/>
        <v>0</v>
      </c>
      <c r="I56" s="70">
        <f t="shared" si="9"/>
        <v>0</v>
      </c>
      <c r="J56" s="21"/>
    </row>
    <row r="57" spans="1:25" s="23" customFormat="1" ht="21.95" customHeight="1" x14ac:dyDescent="0.2">
      <c r="A57" s="114"/>
      <c r="B57" s="115" t="s">
        <v>126</v>
      </c>
      <c r="C57" s="116"/>
      <c r="D57" s="116">
        <v>200</v>
      </c>
      <c r="E57" s="116"/>
      <c r="F57" s="116"/>
      <c r="G57" s="116"/>
      <c r="H57" s="74">
        <f t="shared" si="8"/>
        <v>200</v>
      </c>
      <c r="I57" s="75">
        <f t="shared" si="9"/>
        <v>0.36036036036036034</v>
      </c>
      <c r="J57" s="21"/>
      <c r="K57" s="22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25" ht="21.95" customHeight="1" x14ac:dyDescent="0.2">
      <c r="A58" s="117"/>
      <c r="B58" s="39" t="s">
        <v>12</v>
      </c>
      <c r="C58" s="40"/>
      <c r="D58" s="40"/>
      <c r="E58" s="40">
        <v>200</v>
      </c>
      <c r="F58" s="40"/>
      <c r="G58" s="40"/>
      <c r="H58" s="69">
        <f t="shared" si="8"/>
        <v>200</v>
      </c>
      <c r="I58" s="70">
        <f t="shared" si="9"/>
        <v>0.36036036036036034</v>
      </c>
      <c r="J58" s="21"/>
    </row>
    <row r="59" spans="1:25" ht="21.95" customHeight="1" x14ac:dyDescent="0.2">
      <c r="A59" s="114"/>
      <c r="B59" s="115" t="s">
        <v>13</v>
      </c>
      <c r="C59" s="116"/>
      <c r="D59" s="116"/>
      <c r="E59" s="116"/>
      <c r="F59" s="116">
        <v>15</v>
      </c>
      <c r="G59" s="116"/>
      <c r="H59" s="74">
        <f t="shared" si="8"/>
        <v>15</v>
      </c>
      <c r="I59" s="75">
        <f t="shared" si="9"/>
        <v>2.7027027027027029E-2</v>
      </c>
      <c r="J59" s="21"/>
    </row>
    <row r="60" spans="1:25" ht="21.95" customHeight="1" x14ac:dyDescent="0.2">
      <c r="A60" s="117"/>
      <c r="B60" s="39" t="s">
        <v>48</v>
      </c>
      <c r="C60" s="40"/>
      <c r="D60" s="40"/>
      <c r="E60" s="40"/>
      <c r="F60" s="40"/>
      <c r="G60" s="40"/>
      <c r="H60" s="69">
        <f t="shared" si="8"/>
        <v>0</v>
      </c>
      <c r="I60" s="70">
        <f t="shared" si="9"/>
        <v>0</v>
      </c>
      <c r="J60" s="21"/>
    </row>
    <row r="61" spans="1:25" ht="21.95" customHeight="1" x14ac:dyDescent="0.2">
      <c r="A61" s="114"/>
      <c r="B61" s="115" t="s">
        <v>15</v>
      </c>
      <c r="C61" s="116"/>
      <c r="D61" s="116"/>
      <c r="E61" s="116"/>
      <c r="F61" s="116"/>
      <c r="G61" s="116"/>
      <c r="H61" s="74">
        <f t="shared" si="8"/>
        <v>0</v>
      </c>
      <c r="I61" s="75">
        <f t="shared" si="9"/>
        <v>0</v>
      </c>
      <c r="J61" s="21"/>
    </row>
    <row r="62" spans="1:25" ht="21.95" customHeight="1" x14ac:dyDescent="0.2">
      <c r="A62" s="117"/>
      <c r="B62" s="39" t="s">
        <v>17</v>
      </c>
      <c r="C62" s="40"/>
      <c r="D62" s="40"/>
      <c r="E62" s="40"/>
      <c r="F62" s="40"/>
      <c r="G62" s="40"/>
      <c r="H62" s="69">
        <f t="shared" si="8"/>
        <v>0</v>
      </c>
      <c r="I62" s="70">
        <f t="shared" si="9"/>
        <v>0</v>
      </c>
      <c r="J62" s="21"/>
    </row>
    <row r="63" spans="1:25" ht="21.95" customHeight="1" x14ac:dyDescent="0.2">
      <c r="A63" s="114"/>
      <c r="B63" s="115" t="s">
        <v>49</v>
      </c>
      <c r="C63" s="116">
        <v>50</v>
      </c>
      <c r="D63" s="116"/>
      <c r="E63" s="116">
        <v>20</v>
      </c>
      <c r="F63" s="116"/>
      <c r="G63" s="116"/>
      <c r="H63" s="74">
        <f t="shared" si="8"/>
        <v>70</v>
      </c>
      <c r="I63" s="75">
        <f t="shared" si="9"/>
        <v>0.12612612612612611</v>
      </c>
      <c r="J63" s="21"/>
    </row>
    <row r="64" spans="1:25" ht="21.95" customHeight="1" x14ac:dyDescent="0.2">
      <c r="A64" s="117"/>
      <c r="B64" s="39" t="s">
        <v>47</v>
      </c>
      <c r="C64" s="40"/>
      <c r="D64" s="40"/>
      <c r="E64" s="40"/>
      <c r="F64" s="40"/>
      <c r="G64" s="40"/>
      <c r="H64" s="69">
        <f t="shared" si="8"/>
        <v>0</v>
      </c>
      <c r="I64" s="70">
        <f t="shared" si="9"/>
        <v>0</v>
      </c>
      <c r="J64" s="21"/>
    </row>
    <row r="65" spans="1:29" s="23" customFormat="1" ht="21.95" customHeight="1" thickBot="1" x14ac:dyDescent="0.25">
      <c r="A65" s="114"/>
      <c r="B65" s="115" t="s">
        <v>127</v>
      </c>
      <c r="C65" s="116"/>
      <c r="D65" s="116"/>
      <c r="E65" s="116"/>
      <c r="F65" s="116"/>
      <c r="G65" s="116"/>
      <c r="H65" s="74">
        <f t="shared" si="8"/>
        <v>0</v>
      </c>
      <c r="I65" s="75">
        <f t="shared" si="9"/>
        <v>0</v>
      </c>
      <c r="J65" s="21"/>
      <c r="K65" s="22"/>
      <c r="L65" s="24"/>
      <c r="M65" s="24"/>
      <c r="V65" s="24"/>
      <c r="W65" s="24"/>
      <c r="X65" s="24"/>
      <c r="Y65" s="24"/>
      <c r="Z65" s="24"/>
      <c r="AA65" s="24"/>
      <c r="AB65" s="24"/>
      <c r="AC65" s="24"/>
    </row>
    <row r="66" spans="1:29" s="103" customFormat="1" ht="28.5" thickBot="1" x14ac:dyDescent="0.55000000000000004">
      <c r="A66" s="83"/>
      <c r="B66" s="84" t="s">
        <v>61</v>
      </c>
      <c r="C66" s="51">
        <f>SUM(C54:C65)</f>
        <v>70</v>
      </c>
      <c r="D66" s="51">
        <f>SUM(D54:D65)</f>
        <v>200</v>
      </c>
      <c r="E66" s="51">
        <f>SUM(E54:E65)</f>
        <v>270</v>
      </c>
      <c r="F66" s="51">
        <f>SUM(F54:F65)</f>
        <v>15</v>
      </c>
      <c r="G66" s="51">
        <f>SUM(G54:G65)</f>
        <v>0</v>
      </c>
      <c r="H66" s="100">
        <f t="shared" si="8"/>
        <v>555</v>
      </c>
      <c r="I66" s="86">
        <f t="shared" si="9"/>
        <v>1</v>
      </c>
      <c r="J66" s="101"/>
      <c r="K66" s="102"/>
    </row>
    <row r="67" spans="1:29" s="21" customFormat="1" ht="21.95" customHeight="1" thickBot="1" x14ac:dyDescent="0.25">
      <c r="B67" s="87"/>
      <c r="I67" s="89"/>
      <c r="K67" s="22"/>
    </row>
    <row r="68" spans="1:29" s="68" customFormat="1" ht="28.5" thickBot="1" x14ac:dyDescent="0.55000000000000004">
      <c r="A68" s="230"/>
      <c r="B68" s="231" t="s">
        <v>128</v>
      </c>
      <c r="C68" s="118" t="s">
        <v>65</v>
      </c>
      <c r="D68" s="118" t="s">
        <v>68</v>
      </c>
      <c r="E68" s="118" t="s">
        <v>113</v>
      </c>
      <c r="F68" s="118" t="s">
        <v>114</v>
      </c>
      <c r="G68" s="118" t="s">
        <v>111</v>
      </c>
      <c r="H68" s="118" t="s">
        <v>61</v>
      </c>
      <c r="I68" s="119" t="s">
        <v>110</v>
      </c>
      <c r="J68" s="66"/>
      <c r="K68" s="67"/>
    </row>
    <row r="69" spans="1:29" ht="21.95" customHeight="1" x14ac:dyDescent="0.2">
      <c r="A69" s="113"/>
      <c r="B69" s="93" t="s">
        <v>97</v>
      </c>
      <c r="C69" s="94">
        <v>10</v>
      </c>
      <c r="D69" s="94"/>
      <c r="E69" s="94">
        <v>10</v>
      </c>
      <c r="F69" s="94"/>
      <c r="G69" s="94"/>
      <c r="H69" s="69">
        <f>SUM(C69:G69)</f>
        <v>20</v>
      </c>
      <c r="I69" s="70">
        <f>H69/H$78</f>
        <v>3.669724770642202E-2</v>
      </c>
      <c r="J69" s="21"/>
    </row>
    <row r="70" spans="1:29" ht="21.95" customHeight="1" x14ac:dyDescent="0.2">
      <c r="A70" s="120"/>
      <c r="B70" s="121" t="s">
        <v>18</v>
      </c>
      <c r="C70" s="122">
        <v>20</v>
      </c>
      <c r="D70" s="122"/>
      <c r="E70" s="122">
        <v>60</v>
      </c>
      <c r="F70" s="122"/>
      <c r="G70" s="122"/>
      <c r="H70" s="74">
        <f t="shared" ref="H70:H77" si="10">SUM(C70:G70)</f>
        <v>80</v>
      </c>
      <c r="I70" s="75">
        <f>H70/H$78</f>
        <v>0.14678899082568808</v>
      </c>
      <c r="J70" s="21"/>
    </row>
    <row r="71" spans="1:29" ht="21.95" customHeight="1" x14ac:dyDescent="0.2">
      <c r="A71" s="117"/>
      <c r="B71" s="39" t="s">
        <v>105</v>
      </c>
      <c r="C71" s="40">
        <v>30</v>
      </c>
      <c r="D71" s="40"/>
      <c r="E71" s="40"/>
      <c r="F71" s="40"/>
      <c r="G71" s="40"/>
      <c r="H71" s="69">
        <f t="shared" si="10"/>
        <v>30</v>
      </c>
      <c r="I71" s="70">
        <f>H71/H$78</f>
        <v>5.5045871559633031E-2</v>
      </c>
      <c r="J71" s="21"/>
    </row>
    <row r="72" spans="1:29" ht="21.95" customHeight="1" x14ac:dyDescent="0.2">
      <c r="A72" s="120"/>
      <c r="B72" s="121" t="s">
        <v>19</v>
      </c>
      <c r="C72" s="122">
        <v>50</v>
      </c>
      <c r="D72" s="122"/>
      <c r="E72" s="122"/>
      <c r="F72" s="122"/>
      <c r="G72" s="122">
        <v>20</v>
      </c>
      <c r="H72" s="74">
        <f t="shared" si="10"/>
        <v>70</v>
      </c>
      <c r="I72" s="75">
        <f t="shared" ref="I72:I78" si="11">H72/H$78</f>
        <v>0.12844036697247707</v>
      </c>
      <c r="J72" s="21"/>
    </row>
    <row r="73" spans="1:29" ht="21.95" customHeight="1" x14ac:dyDescent="0.2">
      <c r="A73" s="117"/>
      <c r="B73" s="39" t="s">
        <v>20</v>
      </c>
      <c r="C73" s="40"/>
      <c r="D73" s="40"/>
      <c r="E73" s="40"/>
      <c r="F73" s="40">
        <v>65</v>
      </c>
      <c r="G73" s="40"/>
      <c r="H73" s="69">
        <f>SUM(C73:G73)</f>
        <v>65</v>
      </c>
      <c r="I73" s="70">
        <f t="shared" si="11"/>
        <v>0.11926605504587157</v>
      </c>
      <c r="J73" s="21"/>
    </row>
    <row r="74" spans="1:29" ht="21.95" customHeight="1" x14ac:dyDescent="0.2">
      <c r="A74" s="120"/>
      <c r="B74" s="121" t="s">
        <v>21</v>
      </c>
      <c r="C74" s="122"/>
      <c r="D74" s="122">
        <v>100</v>
      </c>
      <c r="E74" s="122"/>
      <c r="F74" s="122"/>
      <c r="G74" s="122"/>
      <c r="H74" s="74">
        <f t="shared" si="10"/>
        <v>100</v>
      </c>
      <c r="I74" s="75">
        <f t="shared" si="11"/>
        <v>0.1834862385321101</v>
      </c>
      <c r="J74" s="21"/>
    </row>
    <row r="75" spans="1:29" ht="21.95" customHeight="1" x14ac:dyDescent="0.2">
      <c r="A75" s="117"/>
      <c r="B75" s="39" t="s">
        <v>22</v>
      </c>
      <c r="C75" s="40"/>
      <c r="D75" s="40"/>
      <c r="E75" s="40"/>
      <c r="F75" s="40">
        <v>40</v>
      </c>
      <c r="G75" s="40"/>
      <c r="H75" s="69">
        <f t="shared" si="10"/>
        <v>40</v>
      </c>
      <c r="I75" s="70">
        <f t="shared" si="11"/>
        <v>7.3394495412844041E-2</v>
      </c>
      <c r="J75" s="21"/>
    </row>
    <row r="76" spans="1:29" ht="21.95" customHeight="1" x14ac:dyDescent="0.2">
      <c r="A76" s="120"/>
      <c r="B76" s="121" t="s">
        <v>50</v>
      </c>
      <c r="C76" s="122">
        <v>50</v>
      </c>
      <c r="D76" s="122"/>
      <c r="E76" s="122"/>
      <c r="F76" s="122"/>
      <c r="G76" s="122"/>
      <c r="H76" s="74">
        <f>SUM(C76:G76)</f>
        <v>50</v>
      </c>
      <c r="I76" s="75">
        <f t="shared" si="11"/>
        <v>9.1743119266055051E-2</v>
      </c>
      <c r="J76" s="21"/>
    </row>
    <row r="77" spans="1:29" s="23" customFormat="1" ht="21.95" customHeight="1" thickBot="1" x14ac:dyDescent="0.25">
      <c r="A77" s="117"/>
      <c r="B77" s="39" t="s">
        <v>2</v>
      </c>
      <c r="C77" s="40"/>
      <c r="D77" s="40"/>
      <c r="E77" s="40"/>
      <c r="F77" s="40"/>
      <c r="G77" s="40">
        <v>90</v>
      </c>
      <c r="H77" s="69">
        <f t="shared" si="10"/>
        <v>90</v>
      </c>
      <c r="I77" s="70">
        <f t="shared" si="11"/>
        <v>0.16513761467889909</v>
      </c>
      <c r="J77" s="21"/>
      <c r="K77" s="22"/>
      <c r="L77" s="24"/>
      <c r="M77" s="24"/>
      <c r="V77" s="24"/>
      <c r="W77" s="24"/>
      <c r="X77" s="24"/>
      <c r="Y77" s="24"/>
      <c r="Z77" s="24"/>
      <c r="AA77" s="24"/>
      <c r="AB77" s="24"/>
      <c r="AC77" s="24"/>
    </row>
    <row r="78" spans="1:29" ht="28.5" thickBot="1" x14ac:dyDescent="0.55000000000000004">
      <c r="A78" s="83"/>
      <c r="B78" s="84" t="s">
        <v>61</v>
      </c>
      <c r="C78" s="51">
        <f>SUM(C69:C77)</f>
        <v>160</v>
      </c>
      <c r="D78" s="51">
        <f>SUM(D69:D77)</f>
        <v>100</v>
      </c>
      <c r="E78" s="51">
        <f>SUM(E69:E77)</f>
        <v>70</v>
      </c>
      <c r="F78" s="51">
        <f>SUM(F69:F77)</f>
        <v>105</v>
      </c>
      <c r="G78" s="51">
        <f>SUM(G69:G77)</f>
        <v>110</v>
      </c>
      <c r="H78" s="100">
        <f>SUM(C78:G78)</f>
        <v>545</v>
      </c>
      <c r="I78" s="86">
        <f t="shared" si="11"/>
        <v>1</v>
      </c>
      <c r="J78" s="21"/>
    </row>
    <row r="79" spans="1:29" s="21" customFormat="1" ht="21.95" customHeight="1" thickBot="1" x14ac:dyDescent="0.25">
      <c r="B79" s="87"/>
      <c r="I79" s="110"/>
      <c r="K79" s="22"/>
    </row>
    <row r="80" spans="1:29" s="68" customFormat="1" ht="28.5" thickBot="1" x14ac:dyDescent="0.55000000000000004">
      <c r="A80" s="232"/>
      <c r="B80" s="232" t="s">
        <v>129</v>
      </c>
      <c r="C80" s="123" t="s">
        <v>65</v>
      </c>
      <c r="D80" s="123" t="s">
        <v>68</v>
      </c>
      <c r="E80" s="123" t="s">
        <v>113</v>
      </c>
      <c r="F80" s="123" t="s">
        <v>114</v>
      </c>
      <c r="G80" s="123" t="s">
        <v>111</v>
      </c>
      <c r="H80" s="123" t="s">
        <v>61</v>
      </c>
      <c r="I80" s="124" t="s">
        <v>110</v>
      </c>
      <c r="J80" s="66"/>
      <c r="K80" s="67"/>
    </row>
    <row r="81" spans="1:29" ht="21.95" customHeight="1" x14ac:dyDescent="0.2">
      <c r="A81" s="113"/>
      <c r="B81" s="93" t="s">
        <v>24</v>
      </c>
      <c r="C81" s="94"/>
      <c r="D81" s="94"/>
      <c r="E81" s="94">
        <v>30</v>
      </c>
      <c r="F81" s="94">
        <v>210</v>
      </c>
      <c r="G81" s="94"/>
      <c r="H81" s="69">
        <f>SUM(C81:F81)</f>
        <v>240</v>
      </c>
      <c r="I81" s="70">
        <f>H81/H$89</f>
        <v>0.47244094488188976</v>
      </c>
      <c r="J81" s="21"/>
    </row>
    <row r="82" spans="1:29" ht="21.95" customHeight="1" x14ac:dyDescent="0.2">
      <c r="A82" s="125"/>
      <c r="B82" s="126" t="s">
        <v>52</v>
      </c>
      <c r="C82" s="127">
        <v>20</v>
      </c>
      <c r="D82" s="127"/>
      <c r="E82" s="127">
        <v>5</v>
      </c>
      <c r="F82" s="127"/>
      <c r="G82" s="127"/>
      <c r="H82" s="74">
        <f t="shared" ref="H82:H87" si="12">SUM(C82:F82)</f>
        <v>25</v>
      </c>
      <c r="I82" s="75">
        <f t="shared" ref="I82:I89" si="13">H82/H$89</f>
        <v>4.9212598425196853E-2</v>
      </c>
      <c r="J82" s="21"/>
    </row>
    <row r="83" spans="1:29" ht="21.95" customHeight="1" x14ac:dyDescent="0.2">
      <c r="A83" s="117"/>
      <c r="B83" s="128" t="s">
        <v>51</v>
      </c>
      <c r="C83" s="40"/>
      <c r="D83" s="40"/>
      <c r="E83" s="40"/>
      <c r="F83" s="40">
        <v>240</v>
      </c>
      <c r="G83" s="40"/>
      <c r="H83" s="69">
        <f t="shared" si="12"/>
        <v>240</v>
      </c>
      <c r="I83" s="70">
        <f t="shared" si="13"/>
        <v>0.47244094488188976</v>
      </c>
      <c r="J83" s="21"/>
    </row>
    <row r="84" spans="1:29" ht="21.95" customHeight="1" x14ac:dyDescent="0.2">
      <c r="A84" s="125"/>
      <c r="B84" s="126" t="s">
        <v>98</v>
      </c>
      <c r="C84" s="127"/>
      <c r="D84" s="127"/>
      <c r="E84" s="127">
        <v>3</v>
      </c>
      <c r="F84" s="127"/>
      <c r="G84" s="127"/>
      <c r="H84" s="74">
        <f t="shared" si="12"/>
        <v>3</v>
      </c>
      <c r="I84" s="75">
        <f t="shared" si="13"/>
        <v>5.905511811023622E-3</v>
      </c>
      <c r="J84" s="21"/>
      <c r="N84" s="129"/>
    </row>
    <row r="85" spans="1:29" ht="21.95" customHeight="1" x14ac:dyDescent="0.2">
      <c r="A85" s="117"/>
      <c r="B85" s="128" t="s">
        <v>25</v>
      </c>
      <c r="C85" s="40"/>
      <c r="D85" s="40"/>
      <c r="E85" s="40"/>
      <c r="F85" s="40"/>
      <c r="G85" s="40"/>
      <c r="H85" s="69">
        <f t="shared" si="12"/>
        <v>0</v>
      </c>
      <c r="I85" s="70">
        <f t="shared" si="13"/>
        <v>0</v>
      </c>
      <c r="J85" s="21"/>
    </row>
    <row r="86" spans="1:29" ht="21.95" customHeight="1" x14ac:dyDescent="0.2">
      <c r="A86" s="125"/>
      <c r="B86" s="126" t="s">
        <v>26</v>
      </c>
      <c r="C86" s="127"/>
      <c r="D86" s="127"/>
      <c r="E86" s="127"/>
      <c r="F86" s="127"/>
      <c r="G86" s="127"/>
      <c r="H86" s="74">
        <f t="shared" si="12"/>
        <v>0</v>
      </c>
      <c r="I86" s="75">
        <f t="shared" si="13"/>
        <v>0</v>
      </c>
      <c r="J86" s="21"/>
    </row>
    <row r="87" spans="1:29" ht="21.95" customHeight="1" x14ac:dyDescent="0.2">
      <c r="A87" s="117"/>
      <c r="B87" s="128" t="s">
        <v>130</v>
      </c>
      <c r="C87" s="40"/>
      <c r="D87" s="40"/>
      <c r="E87" s="40"/>
      <c r="F87" s="40"/>
      <c r="G87" s="40"/>
      <c r="H87" s="69">
        <f t="shared" si="12"/>
        <v>0</v>
      </c>
      <c r="I87" s="70">
        <f t="shared" si="13"/>
        <v>0</v>
      </c>
      <c r="J87" s="21"/>
    </row>
    <row r="88" spans="1:29" ht="48.75" thickBot="1" x14ac:dyDescent="0.25">
      <c r="A88" s="125"/>
      <c r="B88" s="126" t="s">
        <v>131</v>
      </c>
      <c r="C88" s="127"/>
      <c r="D88" s="127"/>
      <c r="E88" s="127"/>
      <c r="F88" s="127"/>
      <c r="G88" s="127"/>
      <c r="H88" s="74"/>
      <c r="I88" s="75">
        <f>H88/H$89</f>
        <v>0</v>
      </c>
      <c r="J88" s="21"/>
    </row>
    <row r="89" spans="1:29" ht="28.5" thickBot="1" x14ac:dyDescent="0.55000000000000004">
      <c r="A89" s="83"/>
      <c r="B89" s="84" t="s">
        <v>61</v>
      </c>
      <c r="C89" s="51">
        <f>SUM(C81:C88)</f>
        <v>20</v>
      </c>
      <c r="D89" s="51">
        <f>SUM(D81:D88)</f>
        <v>0</v>
      </c>
      <c r="E89" s="51">
        <f>SUM(E81:E88)</f>
        <v>38</v>
      </c>
      <c r="F89" s="51">
        <f>SUM(F81:F88)</f>
        <v>450</v>
      </c>
      <c r="G89" s="51">
        <f>SUM(G81:G88)</f>
        <v>0</v>
      </c>
      <c r="H89" s="100">
        <f>SUM(C89:G89)</f>
        <v>508</v>
      </c>
      <c r="I89" s="86">
        <f t="shared" si="13"/>
        <v>1</v>
      </c>
      <c r="J89" s="21"/>
    </row>
    <row r="90" spans="1:29" s="21" customFormat="1" ht="21.95" customHeight="1" thickBot="1" x14ac:dyDescent="0.25">
      <c r="B90" s="87"/>
      <c r="I90" s="89"/>
      <c r="K90" s="22"/>
    </row>
    <row r="91" spans="1:29" s="68" customFormat="1" ht="28.5" thickBot="1" x14ac:dyDescent="0.55000000000000004">
      <c r="A91" s="233"/>
      <c r="B91" s="234" t="s">
        <v>136</v>
      </c>
      <c r="C91" s="130" t="s">
        <v>65</v>
      </c>
      <c r="D91" s="130" t="s">
        <v>68</v>
      </c>
      <c r="E91" s="130" t="s">
        <v>113</v>
      </c>
      <c r="F91" s="130" t="s">
        <v>114</v>
      </c>
      <c r="G91" s="130" t="s">
        <v>111</v>
      </c>
      <c r="H91" s="130" t="s">
        <v>61</v>
      </c>
      <c r="I91" s="131" t="s">
        <v>110</v>
      </c>
      <c r="J91" s="66"/>
      <c r="K91" s="67"/>
    </row>
    <row r="92" spans="1:29" s="134" customFormat="1" ht="21.95" customHeight="1" x14ac:dyDescent="0.2">
      <c r="A92" s="132"/>
      <c r="B92" s="93" t="s">
        <v>56</v>
      </c>
      <c r="C92" s="133"/>
      <c r="D92" s="133"/>
      <c r="E92" s="133"/>
      <c r="F92" s="133"/>
      <c r="G92" s="133"/>
      <c r="H92" s="69">
        <f t="shared" ref="H92:H97" si="14">SUM(C92:G92)</f>
        <v>0</v>
      </c>
      <c r="I92" s="70">
        <f t="shared" ref="I92:I97" si="15">H92/H$97</f>
        <v>0</v>
      </c>
      <c r="J92" s="21"/>
      <c r="K92" s="22"/>
      <c r="L92" s="24"/>
      <c r="M92" s="24"/>
      <c r="V92" s="24"/>
      <c r="W92" s="24"/>
      <c r="X92" s="24"/>
      <c r="Y92" s="24"/>
      <c r="Z92" s="24"/>
      <c r="AA92" s="24"/>
      <c r="AB92" s="24"/>
      <c r="AC92" s="24"/>
    </row>
    <row r="93" spans="1:29" s="134" customFormat="1" ht="21.95" customHeight="1" x14ac:dyDescent="0.2">
      <c r="A93" s="135"/>
      <c r="B93" s="136" t="s">
        <v>139</v>
      </c>
      <c r="C93" s="137"/>
      <c r="D93" s="137"/>
      <c r="E93" s="137"/>
      <c r="F93" s="137"/>
      <c r="G93" s="137"/>
      <c r="H93" s="74">
        <f t="shared" si="14"/>
        <v>0</v>
      </c>
      <c r="I93" s="75">
        <f t="shared" si="15"/>
        <v>0</v>
      </c>
      <c r="J93" s="21"/>
      <c r="K93" s="22"/>
      <c r="L93" s="24"/>
      <c r="M93" s="24"/>
      <c r="V93" s="24"/>
      <c r="W93" s="24"/>
      <c r="X93" s="24"/>
      <c r="Y93" s="24"/>
      <c r="Z93" s="24"/>
      <c r="AA93" s="24"/>
      <c r="AB93" s="24"/>
      <c r="AC93" s="24"/>
    </row>
    <row r="94" spans="1:29" s="134" customFormat="1" ht="21.95" customHeight="1" x14ac:dyDescent="0.2">
      <c r="A94" s="138"/>
      <c r="B94" s="39" t="s">
        <v>138</v>
      </c>
      <c r="C94" s="139"/>
      <c r="D94" s="139"/>
      <c r="E94" s="139"/>
      <c r="F94" s="139"/>
      <c r="G94" s="139"/>
      <c r="H94" s="69">
        <f t="shared" si="14"/>
        <v>0</v>
      </c>
      <c r="I94" s="70">
        <f t="shared" si="15"/>
        <v>0</v>
      </c>
      <c r="J94" s="21"/>
      <c r="K94" s="22"/>
      <c r="L94" s="24"/>
      <c r="M94" s="24"/>
      <c r="V94" s="24"/>
      <c r="W94" s="24"/>
      <c r="X94" s="24"/>
      <c r="Y94" s="24"/>
      <c r="Z94" s="24"/>
      <c r="AA94" s="24"/>
      <c r="AB94" s="24"/>
      <c r="AC94" s="24"/>
    </row>
    <row r="95" spans="1:29" s="134" customFormat="1" ht="21.95" customHeight="1" x14ac:dyDescent="0.2">
      <c r="A95" s="135"/>
      <c r="B95" s="136" t="s">
        <v>137</v>
      </c>
      <c r="C95" s="137"/>
      <c r="D95" s="137">
        <v>200</v>
      </c>
      <c r="E95" s="137"/>
      <c r="F95" s="137"/>
      <c r="G95" s="137"/>
      <c r="H95" s="74">
        <f t="shared" si="14"/>
        <v>200</v>
      </c>
      <c r="I95" s="75">
        <f t="shared" si="15"/>
        <v>1</v>
      </c>
      <c r="J95" s="21"/>
      <c r="K95" s="22"/>
      <c r="L95" s="24"/>
      <c r="M95" s="24"/>
      <c r="V95" s="24"/>
      <c r="W95" s="24"/>
      <c r="X95" s="24"/>
      <c r="Y95" s="24"/>
      <c r="Z95" s="24"/>
      <c r="AA95" s="24"/>
      <c r="AB95" s="24"/>
      <c r="AC95" s="24"/>
    </row>
    <row r="96" spans="1:29" s="134" customFormat="1" ht="21.95" customHeight="1" thickBot="1" x14ac:dyDescent="0.25">
      <c r="A96" s="138"/>
      <c r="B96" s="39" t="s">
        <v>2</v>
      </c>
      <c r="C96" s="139"/>
      <c r="D96" s="139"/>
      <c r="E96" s="139"/>
      <c r="F96" s="139"/>
      <c r="G96" s="139"/>
      <c r="H96" s="69">
        <f t="shared" si="14"/>
        <v>0</v>
      </c>
      <c r="I96" s="70">
        <f t="shared" si="15"/>
        <v>0</v>
      </c>
      <c r="J96" s="21"/>
      <c r="K96" s="22"/>
      <c r="L96" s="24"/>
      <c r="M96" s="24"/>
      <c r="V96" s="24"/>
      <c r="W96" s="24"/>
      <c r="X96" s="24"/>
      <c r="Y96" s="24"/>
      <c r="Z96" s="24"/>
      <c r="AA96" s="24"/>
      <c r="AB96" s="24"/>
      <c r="AC96" s="24"/>
    </row>
    <row r="97" spans="1:14" ht="28.5" thickBot="1" x14ac:dyDescent="0.55000000000000004">
      <c r="A97" s="83"/>
      <c r="B97" s="84" t="s">
        <v>61</v>
      </c>
      <c r="C97" s="51">
        <f>SUM(C92:C96)</f>
        <v>0</v>
      </c>
      <c r="D97" s="51">
        <f>SUM(D92:D96)</f>
        <v>200</v>
      </c>
      <c r="E97" s="51">
        <f>SUM(E92:E96)</f>
        <v>0</v>
      </c>
      <c r="F97" s="51">
        <f>SUM(F92:F96)</f>
        <v>0</v>
      </c>
      <c r="G97" s="51">
        <f>SUM(G92:G96)</f>
        <v>0</v>
      </c>
      <c r="H97" s="100">
        <f t="shared" si="14"/>
        <v>200</v>
      </c>
      <c r="I97" s="86">
        <f t="shared" si="15"/>
        <v>1</v>
      </c>
      <c r="J97" s="21"/>
    </row>
    <row r="98" spans="1:14" s="21" customFormat="1" ht="21.95" customHeight="1" thickBot="1" x14ac:dyDescent="0.25">
      <c r="B98" s="140"/>
      <c r="C98" s="141"/>
      <c r="D98" s="141"/>
      <c r="E98" s="141"/>
      <c r="F98" s="141"/>
      <c r="G98" s="141"/>
      <c r="H98" s="141"/>
      <c r="I98" s="142"/>
      <c r="K98" s="22"/>
    </row>
    <row r="99" spans="1:14" s="68" customFormat="1" ht="28.5" thickBot="1" x14ac:dyDescent="0.25">
      <c r="A99" s="235"/>
      <c r="B99" s="236" t="s">
        <v>140</v>
      </c>
      <c r="C99" s="143" t="s">
        <v>65</v>
      </c>
      <c r="D99" s="143" t="s">
        <v>68</v>
      </c>
      <c r="E99" s="143" t="s">
        <v>113</v>
      </c>
      <c r="F99" s="143" t="s">
        <v>114</v>
      </c>
      <c r="G99" s="143" t="s">
        <v>111</v>
      </c>
      <c r="H99" s="143" t="s">
        <v>61</v>
      </c>
      <c r="I99" s="144" t="s">
        <v>110</v>
      </c>
      <c r="J99" s="66"/>
      <c r="K99" s="67"/>
    </row>
    <row r="100" spans="1:14" ht="21.95" customHeight="1" x14ac:dyDescent="0.2">
      <c r="A100" s="145"/>
      <c r="B100" s="146" t="s">
        <v>28</v>
      </c>
      <c r="C100" s="147"/>
      <c r="D100" s="148"/>
      <c r="E100" s="148"/>
      <c r="F100" s="148"/>
      <c r="G100" s="148"/>
      <c r="H100" s="149">
        <f>SUM(C$100:G$100)</f>
        <v>0</v>
      </c>
      <c r="I100" s="150">
        <f>H100/H$110</f>
        <v>0</v>
      </c>
      <c r="J100" s="21"/>
    </row>
    <row r="101" spans="1:14" ht="21.95" customHeight="1" x14ac:dyDescent="0.2">
      <c r="A101" s="151"/>
      <c r="B101" s="152" t="s">
        <v>145</v>
      </c>
      <c r="C101" s="153"/>
      <c r="D101" s="153"/>
      <c r="E101" s="153"/>
      <c r="F101" s="153"/>
      <c r="G101" s="153"/>
      <c r="H101" s="154">
        <f t="shared" ref="H101:H110" si="16">SUM(C101:G101)</f>
        <v>0</v>
      </c>
      <c r="I101" s="155">
        <f t="shared" ref="I101:I110" si="17">H101/H$110</f>
        <v>0</v>
      </c>
      <c r="J101" s="21"/>
    </row>
    <row r="102" spans="1:14" ht="21.95" customHeight="1" x14ac:dyDescent="0.2">
      <c r="A102" s="156"/>
      <c r="B102" s="157" t="s">
        <v>144</v>
      </c>
      <c r="C102" s="158"/>
      <c r="D102" s="158"/>
      <c r="E102" s="158"/>
      <c r="F102" s="158"/>
      <c r="G102" s="158"/>
      <c r="H102" s="159">
        <f t="shared" si="16"/>
        <v>0</v>
      </c>
      <c r="I102" s="160">
        <f t="shared" si="17"/>
        <v>0</v>
      </c>
      <c r="J102" s="21"/>
    </row>
    <row r="103" spans="1:14" ht="21.95" customHeight="1" x14ac:dyDescent="0.2">
      <c r="A103" s="151"/>
      <c r="B103" s="152" t="s">
        <v>33</v>
      </c>
      <c r="C103" s="153"/>
      <c r="D103" s="153"/>
      <c r="E103" s="153"/>
      <c r="F103" s="153"/>
      <c r="G103" s="153"/>
      <c r="H103" s="154">
        <f t="shared" si="16"/>
        <v>0</v>
      </c>
      <c r="I103" s="155">
        <f t="shared" si="17"/>
        <v>0</v>
      </c>
      <c r="J103" s="21"/>
      <c r="N103" s="161"/>
    </row>
    <row r="104" spans="1:14" ht="21.95" customHeight="1" x14ac:dyDescent="0.2">
      <c r="A104" s="156"/>
      <c r="B104" s="157" t="s">
        <v>29</v>
      </c>
      <c r="C104" s="158"/>
      <c r="D104" s="158"/>
      <c r="E104" s="158"/>
      <c r="F104" s="158"/>
      <c r="G104" s="158"/>
      <c r="H104" s="159">
        <f t="shared" si="16"/>
        <v>0</v>
      </c>
      <c r="I104" s="160">
        <f t="shared" si="17"/>
        <v>0</v>
      </c>
      <c r="J104" s="21"/>
    </row>
    <row r="105" spans="1:14" ht="21.95" customHeight="1" x14ac:dyDescent="0.2">
      <c r="A105" s="151"/>
      <c r="B105" s="152" t="s">
        <v>32</v>
      </c>
      <c r="C105" s="153"/>
      <c r="D105" s="153"/>
      <c r="E105" s="153"/>
      <c r="F105" s="153"/>
      <c r="G105" s="153"/>
      <c r="H105" s="154">
        <f t="shared" si="16"/>
        <v>0</v>
      </c>
      <c r="I105" s="155">
        <f t="shared" si="17"/>
        <v>0</v>
      </c>
      <c r="J105" s="21"/>
    </row>
    <row r="106" spans="1:14" ht="21.95" customHeight="1" x14ac:dyDescent="0.2">
      <c r="A106" s="156"/>
      <c r="B106" s="157" t="s">
        <v>19</v>
      </c>
      <c r="C106" s="158"/>
      <c r="D106" s="158"/>
      <c r="E106" s="158"/>
      <c r="F106" s="158"/>
      <c r="G106" s="158"/>
      <c r="H106" s="159">
        <f t="shared" si="16"/>
        <v>0</v>
      </c>
      <c r="I106" s="160">
        <f t="shared" si="17"/>
        <v>0</v>
      </c>
      <c r="J106" s="21"/>
    </row>
    <row r="107" spans="1:14" ht="21.95" customHeight="1" x14ac:dyDescent="0.2">
      <c r="A107" s="151"/>
      <c r="B107" s="152" t="s">
        <v>34</v>
      </c>
      <c r="C107" s="153"/>
      <c r="D107" s="153"/>
      <c r="E107" s="153"/>
      <c r="F107" s="153"/>
      <c r="G107" s="153"/>
      <c r="H107" s="154">
        <f t="shared" si="16"/>
        <v>0</v>
      </c>
      <c r="I107" s="155">
        <f t="shared" si="17"/>
        <v>0</v>
      </c>
      <c r="J107" s="21"/>
    </row>
    <row r="108" spans="1:14" ht="21.95" customHeight="1" x14ac:dyDescent="0.2">
      <c r="A108" s="156"/>
      <c r="B108" s="157" t="s">
        <v>57</v>
      </c>
      <c r="C108" s="158"/>
      <c r="D108" s="158"/>
      <c r="E108" s="158"/>
      <c r="F108" s="158"/>
      <c r="G108" s="158"/>
      <c r="H108" s="159">
        <f t="shared" si="16"/>
        <v>0</v>
      </c>
      <c r="I108" s="160">
        <f t="shared" si="17"/>
        <v>0</v>
      </c>
      <c r="J108" s="21"/>
    </row>
    <row r="109" spans="1:14" ht="21.75" customHeight="1" thickBot="1" x14ac:dyDescent="0.25">
      <c r="A109" s="162"/>
      <c r="B109" s="163" t="s">
        <v>143</v>
      </c>
      <c r="C109" s="164"/>
      <c r="D109" s="164">
        <v>500</v>
      </c>
      <c r="E109" s="164"/>
      <c r="F109" s="164"/>
      <c r="G109" s="164"/>
      <c r="H109" s="165">
        <f t="shared" si="16"/>
        <v>500</v>
      </c>
      <c r="I109" s="166">
        <f t="shared" si="17"/>
        <v>1</v>
      </c>
      <c r="J109" s="21"/>
    </row>
    <row r="110" spans="1:14" ht="28.5" thickBot="1" x14ac:dyDescent="0.55000000000000004">
      <c r="A110" s="83"/>
      <c r="B110" s="84" t="s">
        <v>61</v>
      </c>
      <c r="C110" s="51">
        <f>SUM(C100:C109)</f>
        <v>0</v>
      </c>
      <c r="D110" s="51">
        <f>SUM(D100:D109)</f>
        <v>500</v>
      </c>
      <c r="E110" s="51">
        <f>SUM(E100:E109)</f>
        <v>0</v>
      </c>
      <c r="F110" s="51">
        <f>SUM(F100:F109)</f>
        <v>0</v>
      </c>
      <c r="G110" s="51">
        <f>SUM(G100:G109)</f>
        <v>0</v>
      </c>
      <c r="H110" s="100">
        <f t="shared" si="16"/>
        <v>500</v>
      </c>
      <c r="I110" s="86">
        <f t="shared" si="17"/>
        <v>1</v>
      </c>
      <c r="J110" s="21"/>
    </row>
    <row r="111" spans="1:14" s="21" customFormat="1" ht="21.95" customHeight="1" thickBot="1" x14ac:dyDescent="0.25">
      <c r="B111" s="140"/>
      <c r="C111" s="141"/>
      <c r="D111" s="141"/>
      <c r="E111" s="141"/>
      <c r="F111" s="141"/>
      <c r="G111" s="141"/>
      <c r="H111" s="141"/>
      <c r="I111" s="89"/>
      <c r="K111" s="22"/>
    </row>
    <row r="112" spans="1:14" s="202" customFormat="1" ht="28.5" thickBot="1" x14ac:dyDescent="0.55000000000000004">
      <c r="A112" s="237"/>
      <c r="B112" s="238" t="s">
        <v>146</v>
      </c>
      <c r="C112" s="198" t="s">
        <v>65</v>
      </c>
      <c r="D112" s="198" t="s">
        <v>68</v>
      </c>
      <c r="E112" s="198" t="s">
        <v>113</v>
      </c>
      <c r="F112" s="198" t="s">
        <v>114</v>
      </c>
      <c r="G112" s="198" t="s">
        <v>111</v>
      </c>
      <c r="H112" s="198" t="s">
        <v>61</v>
      </c>
      <c r="I112" s="199" t="s">
        <v>110</v>
      </c>
      <c r="J112" s="200"/>
      <c r="K112" s="201"/>
    </row>
    <row r="113" spans="1:13" ht="21.95" customHeight="1" x14ac:dyDescent="0.2">
      <c r="A113" s="167"/>
      <c r="B113" s="146" t="s">
        <v>142</v>
      </c>
      <c r="C113" s="168"/>
      <c r="D113" s="168"/>
      <c r="E113" s="168">
        <v>70</v>
      </c>
      <c r="F113" s="168"/>
      <c r="G113" s="168"/>
      <c r="H113" s="159">
        <f t="shared" ref="H113:H118" si="18">SUM(C113:F113)</f>
        <v>70</v>
      </c>
      <c r="I113" s="160">
        <f>H113/H$119</f>
        <v>0.28000000000000003</v>
      </c>
      <c r="J113" s="21"/>
    </row>
    <row r="114" spans="1:13" ht="21.95" customHeight="1" x14ac:dyDescent="0.2">
      <c r="A114" s="169"/>
      <c r="B114" s="170" t="s">
        <v>58</v>
      </c>
      <c r="C114" s="171"/>
      <c r="D114" s="171"/>
      <c r="E114" s="171">
        <v>100</v>
      </c>
      <c r="F114" s="171"/>
      <c r="G114" s="171"/>
      <c r="H114" s="154">
        <f t="shared" si="18"/>
        <v>100</v>
      </c>
      <c r="I114" s="155">
        <f t="shared" ref="I114:I119" si="19">H114/H$119</f>
        <v>0.4</v>
      </c>
      <c r="J114" s="21"/>
    </row>
    <row r="115" spans="1:13" ht="21.95" customHeight="1" x14ac:dyDescent="0.2">
      <c r="A115" s="156"/>
      <c r="B115" s="157" t="s">
        <v>59</v>
      </c>
      <c r="C115" s="172"/>
      <c r="D115" s="172"/>
      <c r="E115" s="172"/>
      <c r="F115" s="172"/>
      <c r="G115" s="172"/>
      <c r="H115" s="159">
        <f t="shared" si="18"/>
        <v>0</v>
      </c>
      <c r="I115" s="160">
        <f t="shared" si="19"/>
        <v>0</v>
      </c>
      <c r="J115" s="21"/>
    </row>
    <row r="116" spans="1:13" ht="21.95" customHeight="1" x14ac:dyDescent="0.2">
      <c r="A116" s="169"/>
      <c r="B116" s="170" t="s">
        <v>10</v>
      </c>
      <c r="C116" s="171"/>
      <c r="D116" s="171"/>
      <c r="E116" s="171"/>
      <c r="F116" s="171"/>
      <c r="G116" s="171"/>
      <c r="H116" s="154">
        <f t="shared" si="18"/>
        <v>0</v>
      </c>
      <c r="I116" s="155">
        <f t="shared" si="19"/>
        <v>0</v>
      </c>
      <c r="J116" s="21"/>
    </row>
    <row r="117" spans="1:13" ht="21.95" customHeight="1" x14ac:dyDescent="0.2">
      <c r="A117" s="156"/>
      <c r="B117" s="157" t="s">
        <v>60</v>
      </c>
      <c r="C117" s="172"/>
      <c r="D117" s="172"/>
      <c r="E117" s="172">
        <v>80</v>
      </c>
      <c r="F117" s="172"/>
      <c r="G117" s="172"/>
      <c r="H117" s="159">
        <f t="shared" si="18"/>
        <v>80</v>
      </c>
      <c r="I117" s="160">
        <f t="shared" si="19"/>
        <v>0.32</v>
      </c>
      <c r="J117" s="21"/>
    </row>
    <row r="118" spans="1:13" ht="21.95" customHeight="1" thickBot="1" x14ac:dyDescent="0.25">
      <c r="A118" s="169"/>
      <c r="B118" s="170" t="s">
        <v>141</v>
      </c>
      <c r="C118" s="171"/>
      <c r="D118" s="171"/>
      <c r="E118" s="171"/>
      <c r="F118" s="171"/>
      <c r="G118" s="171"/>
      <c r="H118" s="154">
        <f t="shared" si="18"/>
        <v>0</v>
      </c>
      <c r="I118" s="155">
        <f t="shared" si="19"/>
        <v>0</v>
      </c>
      <c r="J118" s="21"/>
    </row>
    <row r="119" spans="1:13" ht="28.5" thickBot="1" x14ac:dyDescent="0.55000000000000004">
      <c r="A119" s="83"/>
      <c r="B119" s="84" t="s">
        <v>61</v>
      </c>
      <c r="C119" s="51">
        <f>SUM(C113:C118)</f>
        <v>0</v>
      </c>
      <c r="D119" s="51">
        <f>SUM(D113:D118)</f>
        <v>0</v>
      </c>
      <c r="E119" s="51">
        <f>SUM(E113:E118)</f>
        <v>250</v>
      </c>
      <c r="F119" s="51">
        <f>SUM(F113:F118)</f>
        <v>0</v>
      </c>
      <c r="G119" s="51">
        <f>SUM(G113:G118)</f>
        <v>0</v>
      </c>
      <c r="H119" s="100">
        <f>SUM(C119:G119)</f>
        <v>250</v>
      </c>
      <c r="I119" s="86">
        <f t="shared" si="19"/>
        <v>1</v>
      </c>
      <c r="J119" s="21"/>
    </row>
    <row r="120" spans="1:13" s="21" customFormat="1" ht="21.95" customHeight="1" x14ac:dyDescent="0.2">
      <c r="A120" s="62"/>
      <c r="B120" s="173"/>
      <c r="C120" s="63"/>
      <c r="D120" s="63"/>
      <c r="E120" s="63"/>
      <c r="F120" s="63"/>
      <c r="G120" s="63"/>
      <c r="H120" s="63"/>
      <c r="I120" s="174"/>
      <c r="K120" s="22"/>
    </row>
    <row r="121" spans="1:13" s="21" customFormat="1" ht="21.95" customHeight="1" thickBot="1" x14ac:dyDescent="0.25">
      <c r="A121" s="61"/>
      <c r="B121" s="175"/>
      <c r="I121" s="174"/>
      <c r="K121" s="22"/>
    </row>
    <row r="122" spans="1:13" ht="24.75" thickBot="1" x14ac:dyDescent="0.25">
      <c r="A122" s="61"/>
      <c r="B122" s="210" t="s">
        <v>36</v>
      </c>
      <c r="C122" s="211" t="s">
        <v>0</v>
      </c>
      <c r="D122" s="176"/>
      <c r="E122" s="176"/>
      <c r="F122" s="176"/>
      <c r="G122" s="176"/>
      <c r="H122" s="176"/>
      <c r="I122" s="174"/>
      <c r="J122" s="61"/>
      <c r="K122" s="177"/>
      <c r="L122" s="178"/>
      <c r="M122" s="178"/>
    </row>
    <row r="123" spans="1:13" x14ac:dyDescent="0.2">
      <c r="A123" s="61"/>
      <c r="B123" s="212" t="s">
        <v>14</v>
      </c>
      <c r="C123" s="213">
        <f>E11</f>
        <v>8830</v>
      </c>
      <c r="D123" s="179"/>
      <c r="E123" s="179"/>
      <c r="F123" s="179"/>
      <c r="G123" s="179"/>
      <c r="H123" s="179"/>
      <c r="I123" s="20"/>
      <c r="J123" s="61"/>
      <c r="K123" s="177"/>
      <c r="L123" s="178"/>
      <c r="M123" s="178"/>
    </row>
    <row r="124" spans="1:13" ht="24.75" thickBot="1" x14ac:dyDescent="0.25">
      <c r="A124" s="61"/>
      <c r="B124" s="209" t="s">
        <v>16</v>
      </c>
      <c r="C124" s="214">
        <f>SUM(H24,H40,H51,H66,H78,H89,H97,H110,H119)</f>
        <v>8803</v>
      </c>
      <c r="D124" s="179"/>
      <c r="E124" s="179"/>
      <c r="F124" s="179"/>
      <c r="G124" s="179"/>
      <c r="H124" s="179"/>
      <c r="I124" s="174"/>
      <c r="J124" s="61"/>
      <c r="K124" s="177"/>
      <c r="L124" s="178"/>
      <c r="M124" s="178"/>
    </row>
    <row r="125" spans="1:13" x14ac:dyDescent="0.2">
      <c r="A125" s="61"/>
      <c r="B125" s="208" t="s">
        <v>103</v>
      </c>
      <c r="C125" s="241">
        <f>C123-C124</f>
        <v>27</v>
      </c>
      <c r="D125" s="179"/>
      <c r="E125" s="179"/>
      <c r="F125" s="179"/>
      <c r="G125" s="179"/>
      <c r="H125" s="180"/>
      <c r="I125" s="174"/>
      <c r="J125" s="61"/>
      <c r="K125" s="177"/>
      <c r="L125" s="178"/>
      <c r="M125" s="178"/>
    </row>
    <row r="126" spans="1:13" ht="24.75" thickBot="1" x14ac:dyDescent="0.25">
      <c r="A126" s="61"/>
      <c r="B126" s="207" t="s">
        <v>104</v>
      </c>
      <c r="C126" s="242">
        <f>Março!C126+Abril!C125</f>
        <v>1741</v>
      </c>
      <c r="D126" s="179"/>
      <c r="E126" s="179"/>
      <c r="F126" s="179"/>
      <c r="G126" s="179"/>
      <c r="H126" s="180"/>
      <c r="I126" s="174"/>
      <c r="J126" s="61"/>
      <c r="K126" s="177"/>
      <c r="L126" s="178"/>
      <c r="M126" s="178"/>
    </row>
    <row r="127" spans="1:13" s="134" customFormat="1" ht="21.95" customHeight="1" x14ac:dyDescent="0.2">
      <c r="A127" s="61"/>
      <c r="B127" s="173"/>
      <c r="C127" s="204"/>
      <c r="D127" s="63"/>
      <c r="E127" s="63"/>
      <c r="F127" s="63"/>
      <c r="G127" s="63"/>
      <c r="H127" s="63"/>
      <c r="I127" s="174"/>
      <c r="J127" s="61"/>
      <c r="K127" s="177"/>
      <c r="L127" s="178"/>
      <c r="M127" s="178"/>
    </row>
    <row r="128" spans="1:13" ht="21.95" customHeight="1" thickBot="1" x14ac:dyDescent="0.25">
      <c r="A128" s="21"/>
      <c r="B128" s="87"/>
      <c r="C128" s="205"/>
      <c r="D128" s="21"/>
      <c r="E128" s="21"/>
      <c r="F128" s="21"/>
      <c r="G128" s="21"/>
      <c r="H128" s="21"/>
      <c r="I128" s="20"/>
      <c r="J128" s="21"/>
    </row>
    <row r="129" spans="1:16" ht="21.95" customHeight="1" x14ac:dyDescent="0.2">
      <c r="A129" s="21"/>
      <c r="B129" s="215" t="s">
        <v>35</v>
      </c>
      <c r="C129" s="216"/>
      <c r="D129" s="21"/>
      <c r="E129" s="21"/>
      <c r="F129" s="21"/>
      <c r="G129" s="21"/>
      <c r="H129" s="21"/>
      <c r="I129" s="20"/>
      <c r="J129" s="21"/>
    </row>
    <row r="130" spans="1:16" ht="21.95" customHeight="1" x14ac:dyDescent="0.2">
      <c r="A130" s="21"/>
      <c r="B130" s="217" t="s">
        <v>148</v>
      </c>
      <c r="C130" s="206">
        <f>E11</f>
        <v>8830</v>
      </c>
      <c r="D130" s="21"/>
      <c r="E130" s="21"/>
      <c r="F130" s="21"/>
      <c r="G130" s="21"/>
      <c r="H130" s="21"/>
      <c r="I130" s="20"/>
      <c r="J130" s="21"/>
    </row>
    <row r="131" spans="1:16" ht="21.95" customHeight="1" x14ac:dyDescent="0.2">
      <c r="A131" s="21"/>
      <c r="B131" s="217" t="s">
        <v>112</v>
      </c>
      <c r="C131" s="206">
        <f>H24</f>
        <v>2750</v>
      </c>
      <c r="D131" s="21"/>
      <c r="E131" s="21"/>
      <c r="F131" s="21"/>
      <c r="G131" s="21"/>
      <c r="H131" s="21"/>
      <c r="I131" s="20"/>
      <c r="J131" s="21"/>
    </row>
    <row r="132" spans="1:16" ht="21.95" customHeight="1" x14ac:dyDescent="0.2">
      <c r="A132" s="21"/>
      <c r="B132" s="217" t="s">
        <v>115</v>
      </c>
      <c r="C132" s="206">
        <f>H40</f>
        <v>2895</v>
      </c>
      <c r="D132" s="21"/>
      <c r="E132" s="21"/>
      <c r="F132" s="21"/>
      <c r="G132" s="21"/>
      <c r="H132" s="21"/>
      <c r="I132" s="20"/>
      <c r="J132" s="21"/>
    </row>
    <row r="133" spans="1:16" ht="21.95" customHeight="1" x14ac:dyDescent="0.2">
      <c r="A133" s="21"/>
      <c r="B133" s="217" t="s">
        <v>121</v>
      </c>
      <c r="C133" s="206">
        <f>H51</f>
        <v>600</v>
      </c>
      <c r="D133" s="21"/>
      <c r="E133" s="21"/>
      <c r="F133" s="21"/>
      <c r="G133" s="21"/>
      <c r="H133" s="21"/>
      <c r="I133" s="20"/>
      <c r="J133" s="21"/>
    </row>
    <row r="134" spans="1:16" ht="21.95" customHeight="1" x14ac:dyDescent="0.2">
      <c r="A134" s="21"/>
      <c r="B134" s="217" t="s">
        <v>57</v>
      </c>
      <c r="C134" s="206">
        <f>H66</f>
        <v>555</v>
      </c>
      <c r="D134" s="21"/>
      <c r="E134" s="21"/>
      <c r="F134" s="21"/>
      <c r="G134" s="21"/>
      <c r="H134" s="21"/>
      <c r="I134" s="20"/>
      <c r="J134" s="21"/>
    </row>
    <row r="135" spans="1:16" ht="21.95" customHeight="1" x14ac:dyDescent="0.2">
      <c r="A135" s="21"/>
      <c r="B135" s="217" t="s">
        <v>128</v>
      </c>
      <c r="C135" s="206">
        <f>H78</f>
        <v>545</v>
      </c>
      <c r="D135" s="21"/>
      <c r="E135" s="21"/>
      <c r="F135" s="21"/>
      <c r="G135" s="21"/>
      <c r="H135" s="21"/>
      <c r="I135" s="20"/>
      <c r="J135" s="21"/>
    </row>
    <row r="136" spans="1:16" ht="21.95" customHeight="1" x14ac:dyDescent="0.2">
      <c r="A136" s="21"/>
      <c r="B136" s="217" t="s">
        <v>129</v>
      </c>
      <c r="C136" s="206">
        <f>H89</f>
        <v>508</v>
      </c>
      <c r="D136" s="21"/>
      <c r="E136" s="21"/>
      <c r="F136" s="21"/>
      <c r="G136" s="21"/>
      <c r="H136" s="21"/>
      <c r="I136" s="20"/>
      <c r="J136" s="21"/>
    </row>
    <row r="137" spans="1:16" ht="21.95" customHeight="1" x14ac:dyDescent="0.2">
      <c r="A137" s="21"/>
      <c r="B137" s="217" t="s">
        <v>136</v>
      </c>
      <c r="C137" s="206">
        <f>H97</f>
        <v>200</v>
      </c>
      <c r="D137" s="21"/>
      <c r="E137" s="21"/>
      <c r="F137" s="21"/>
      <c r="G137" s="183"/>
      <c r="H137" s="183"/>
      <c r="I137" s="18"/>
      <c r="J137" s="63"/>
      <c r="K137" s="184"/>
      <c r="L137" s="181"/>
      <c r="M137" s="181"/>
      <c r="N137" s="181"/>
      <c r="O137" s="181"/>
      <c r="P137" s="178"/>
    </row>
    <row r="138" spans="1:16" ht="21.95" customHeight="1" x14ac:dyDescent="0.2">
      <c r="A138" s="21"/>
      <c r="B138" s="217" t="s">
        <v>140</v>
      </c>
      <c r="C138" s="206">
        <f>H110</f>
        <v>500</v>
      </c>
      <c r="D138" s="21"/>
      <c r="E138" s="21"/>
      <c r="F138" s="21"/>
      <c r="G138" s="61"/>
      <c r="H138" s="61"/>
      <c r="I138" s="42"/>
      <c r="J138" s="31"/>
      <c r="K138" s="185"/>
      <c r="L138" s="186"/>
      <c r="M138" s="187"/>
      <c r="N138" s="187"/>
      <c r="O138" s="181"/>
      <c r="P138" s="178"/>
    </row>
    <row r="139" spans="1:16" ht="21.95" customHeight="1" thickBot="1" x14ac:dyDescent="0.25">
      <c r="A139" s="21"/>
      <c r="B139" s="218" t="s">
        <v>149</v>
      </c>
      <c r="C139" s="219">
        <f>H119</f>
        <v>250</v>
      </c>
      <c r="D139" s="21"/>
      <c r="E139" s="21"/>
      <c r="F139" s="21"/>
      <c r="G139" s="61"/>
      <c r="H139" s="61"/>
      <c r="I139" s="42"/>
      <c r="J139" s="31"/>
      <c r="K139" s="185"/>
      <c r="L139" s="187"/>
      <c r="M139" s="187"/>
      <c r="N139" s="187"/>
      <c r="O139" s="181"/>
      <c r="P139" s="178"/>
    </row>
    <row r="140" spans="1:16" s="21" customFormat="1" ht="21.95" customHeight="1" x14ac:dyDescent="0.2">
      <c r="B140" s="87"/>
      <c r="D140" s="141"/>
      <c r="G140" s="62"/>
      <c r="H140" s="63"/>
      <c r="I140" s="18"/>
      <c r="J140" s="63"/>
      <c r="K140" s="184"/>
      <c r="L140" s="63"/>
      <c r="M140" s="63"/>
      <c r="N140" s="63"/>
      <c r="O140" s="63"/>
      <c r="P140" s="61"/>
    </row>
    <row r="141" spans="1:16" s="21" customFormat="1" ht="21.95" customHeight="1" x14ac:dyDescent="0.2">
      <c r="B141" s="87"/>
      <c r="C141" s="88"/>
      <c r="D141" s="141"/>
      <c r="I141" s="20"/>
      <c r="K141" s="22"/>
    </row>
    <row r="142" spans="1:16" s="21" customFormat="1" ht="21.95" customHeight="1" x14ac:dyDescent="0.2">
      <c r="A142" s="188"/>
      <c r="B142" s="189"/>
      <c r="C142" s="188"/>
      <c r="D142" s="190"/>
      <c r="I142" s="20"/>
      <c r="K142" s="22"/>
    </row>
    <row r="143" spans="1:16" ht="21.95" hidden="1" customHeight="1" x14ac:dyDescent="0.2">
      <c r="A143" s="191"/>
      <c r="B143" s="192"/>
      <c r="C143" s="191"/>
      <c r="D143" s="193"/>
      <c r="J143" s="21"/>
    </row>
    <row r="144" spans="1:16" ht="21.95" hidden="1" customHeight="1" x14ac:dyDescent="0.2">
      <c r="A144" s="191"/>
      <c r="B144" s="192"/>
      <c r="C144" s="191"/>
      <c r="D144" s="193"/>
    </row>
    <row r="145" spans="1:6" ht="21.95" hidden="1" customHeight="1" x14ac:dyDescent="0.2">
      <c r="A145" s="191"/>
      <c r="B145" s="192"/>
      <c r="C145" s="191"/>
      <c r="D145" s="193"/>
    </row>
    <row r="146" spans="1:6" ht="21.95" hidden="1" customHeight="1" x14ac:dyDescent="0.2">
      <c r="A146" s="191"/>
      <c r="B146" s="192"/>
      <c r="C146" s="191"/>
      <c r="D146" s="193"/>
    </row>
    <row r="147" spans="1:6" ht="21.95" hidden="1" customHeight="1" x14ac:dyDescent="0.2">
      <c r="A147" s="191"/>
      <c r="B147" s="192"/>
      <c r="C147" s="191"/>
      <c r="D147" s="195"/>
      <c r="E147" s="196"/>
      <c r="F147" s="196"/>
    </row>
    <row r="148" spans="1:6" hidden="1" x14ac:dyDescent="0.2">
      <c r="A148" s="191"/>
      <c r="B148" s="192"/>
      <c r="C148" s="191"/>
      <c r="D148" s="191"/>
    </row>
    <row r="149" spans="1:6" hidden="1" x14ac:dyDescent="0.2">
      <c r="A149" s="191"/>
      <c r="B149" s="192"/>
      <c r="C149" s="191"/>
      <c r="D149" s="191"/>
    </row>
    <row r="150" spans="1:6" hidden="1" x14ac:dyDescent="0.2">
      <c r="A150" s="191"/>
      <c r="B150" s="192"/>
      <c r="C150" s="197"/>
      <c r="D150" s="191"/>
    </row>
    <row r="151" spans="1:6" hidden="1" x14ac:dyDescent="0.2">
      <c r="A151" s="191"/>
      <c r="B151" s="192"/>
      <c r="C151" s="191"/>
      <c r="D151" s="191"/>
    </row>
    <row r="152" spans="1:6" hidden="1" x14ac:dyDescent="0.2">
      <c r="A152" s="191"/>
      <c r="B152" s="192"/>
      <c r="C152" s="191"/>
      <c r="D152" s="191"/>
    </row>
    <row r="153" spans="1:6" hidden="1" x14ac:dyDescent="0.2">
      <c r="A153" s="191"/>
      <c r="B153" s="192"/>
      <c r="C153" s="191"/>
      <c r="D153" s="191"/>
    </row>
    <row r="154" spans="1:6" hidden="1" x14ac:dyDescent="0.2">
      <c r="A154" s="191"/>
      <c r="B154" s="192"/>
      <c r="C154" s="191"/>
      <c r="D154" s="191"/>
    </row>
    <row r="155" spans="1:6" hidden="1" x14ac:dyDescent="0.2">
      <c r="A155" s="191"/>
      <c r="B155" s="192"/>
      <c r="C155" s="191"/>
      <c r="D155" s="191"/>
    </row>
    <row r="156" spans="1:6" hidden="1" x14ac:dyDescent="0.2">
      <c r="A156" s="191"/>
      <c r="B156" s="192"/>
      <c r="C156" s="191"/>
      <c r="D156" s="191"/>
    </row>
    <row r="157" spans="1:6" hidden="1" x14ac:dyDescent="0.2"/>
    <row r="158" spans="1:6" hidden="1" x14ac:dyDescent="0.2"/>
    <row r="159" spans="1:6" hidden="1" x14ac:dyDescent="0.2"/>
    <row r="160" spans="1:6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t="24" customHeight="1" x14ac:dyDescent="0.2"/>
    <row r="167" ht="24" customHeight="1" x14ac:dyDescent="0.2"/>
  </sheetData>
  <mergeCells count="1">
    <mergeCell ref="C2:J2"/>
  </mergeCells>
  <conditionalFormatting sqref="C125">
    <cfRule type="cellIs" dxfId="35" priority="3" operator="lessThanOrEqual">
      <formula>0</formula>
    </cfRule>
    <cfRule type="cellIs" dxfId="34" priority="4" operator="greaterThan">
      <formula>0</formula>
    </cfRule>
  </conditionalFormatting>
  <conditionalFormatting sqref="C126">
    <cfRule type="cellIs" dxfId="33" priority="1" operator="lessThanOrEqual">
      <formula>0</formula>
    </cfRule>
    <cfRule type="cellIs" dxfId="32" priority="2" operator="greaterThan">
      <formula>0</formula>
    </cfRule>
  </conditionalFormatting>
  <printOptions horizontalCentered="1"/>
  <pageMargins left="0.2" right="0.2" top="0.24" bottom="0.28999999999999998" header="0.17" footer="0.21"/>
  <pageSetup scale="75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5B09E-66DF-42D5-95F9-8B05C9FAAA46}">
  <sheetPr codeName="Plan5">
    <tabColor theme="5" tint="0.79998168889431442"/>
    <outlinePr applyStyles="1" summaryBelow="0"/>
  </sheetPr>
  <dimension ref="A1:AC167"/>
  <sheetViews>
    <sheetView showGridLines="0" zoomScale="60" zoomScaleNormal="60" workbookViewId="0">
      <pane xSplit="2" ySplit="2" topLeftCell="C117" activePane="bottomRight" state="frozen"/>
      <selection pane="topRight" activeCell="C1" sqref="C1"/>
      <selection pane="bottomLeft" activeCell="A4" sqref="A4"/>
      <selection pane="bottomRight" activeCell="A4" sqref="A3:XFD4"/>
    </sheetView>
  </sheetViews>
  <sheetFormatPr defaultColWidth="0" defaultRowHeight="24" customHeight="1" zeroHeight="1" x14ac:dyDescent="0.2"/>
  <cols>
    <col min="1" max="1" width="6.85546875" style="24" customWidth="1"/>
    <col min="2" max="2" width="67.5703125" style="182" bestFit="1" customWidth="1"/>
    <col min="3" max="3" width="34.7109375" style="24" customWidth="1"/>
    <col min="4" max="4" width="38.85546875" style="24" bestFit="1" customWidth="1"/>
    <col min="5" max="6" width="31.5703125" style="24" customWidth="1"/>
    <col min="7" max="7" width="61" style="24" bestFit="1" customWidth="1"/>
    <col min="8" max="8" width="24.42578125" style="24" bestFit="1" customWidth="1"/>
    <col min="9" max="9" width="20.85546875" style="194" bestFit="1" customWidth="1"/>
    <col min="10" max="10" width="5.42578125" style="24" customWidth="1"/>
    <col min="11" max="11" width="41.5703125" style="22" customWidth="1"/>
    <col min="12" max="29" width="0" style="24" hidden="1"/>
    <col min="30" max="16383" width="11.42578125" style="24" hidden="1"/>
    <col min="16384" max="16384" width="11.42578125" style="24" hidden="1" customWidth="1"/>
  </cols>
  <sheetData>
    <row r="1" spans="1:25" s="7" customFormat="1" ht="14.25" customHeight="1" thickBot="1" x14ac:dyDescent="0.25">
      <c r="A1" s="2"/>
      <c r="B1" s="3"/>
      <c r="C1" s="4"/>
      <c r="D1" s="4"/>
      <c r="E1" s="4"/>
      <c r="F1" s="4"/>
      <c r="G1" s="4"/>
      <c r="H1" s="4"/>
      <c r="I1" s="5"/>
      <c r="J1" s="6"/>
      <c r="K1" s="6"/>
    </row>
    <row r="2" spans="1:25" s="7" customFormat="1" ht="45.75" customHeight="1" thickBot="1" x14ac:dyDescent="0.25">
      <c r="A2" s="239"/>
      <c r="B2" s="240" t="s">
        <v>116</v>
      </c>
      <c r="C2" s="286" t="s">
        <v>79</v>
      </c>
      <c r="D2" s="287"/>
      <c r="E2" s="287"/>
      <c r="F2" s="287"/>
      <c r="G2" s="287"/>
      <c r="H2" s="287"/>
      <c r="I2" s="287"/>
      <c r="J2" s="288"/>
      <c r="K2" s="6"/>
    </row>
    <row r="3" spans="1:25" s="7" customFormat="1" ht="15.75" customHeight="1" thickBot="1" x14ac:dyDescent="0.25">
      <c r="A3" s="8"/>
      <c r="B3" s="9"/>
      <c r="C3" s="10"/>
      <c r="D3" s="10"/>
      <c r="E3" s="10"/>
      <c r="F3" s="10"/>
      <c r="G3" s="10"/>
      <c r="H3" s="11"/>
      <c r="I3" s="12"/>
      <c r="J3" s="13"/>
      <c r="K3" s="6"/>
    </row>
    <row r="4" spans="1:25" s="23" customFormat="1" ht="28.5" thickBot="1" x14ac:dyDescent="0.25">
      <c r="A4" s="220"/>
      <c r="B4" s="221" t="s">
        <v>148</v>
      </c>
      <c r="C4" s="14" t="s">
        <v>65</v>
      </c>
      <c r="D4" s="15" t="s">
        <v>69</v>
      </c>
      <c r="E4" s="16" t="s">
        <v>61</v>
      </c>
      <c r="F4" s="17" t="s">
        <v>110</v>
      </c>
      <c r="G4" s="18"/>
      <c r="H4" s="19"/>
      <c r="I4" s="20"/>
      <c r="J4" s="21"/>
      <c r="K4" s="22"/>
      <c r="Q4" s="24"/>
      <c r="R4" s="24"/>
      <c r="S4" s="24"/>
      <c r="T4" s="24"/>
      <c r="U4" s="24"/>
      <c r="V4" s="24"/>
      <c r="W4" s="24"/>
      <c r="X4" s="24"/>
      <c r="Y4" s="24"/>
    </row>
    <row r="5" spans="1:25" ht="21.95" customHeight="1" x14ac:dyDescent="0.2">
      <c r="A5" s="25"/>
      <c r="B5" s="26" t="s">
        <v>31</v>
      </c>
      <c r="C5" s="27"/>
      <c r="D5" s="28">
        <v>8000</v>
      </c>
      <c r="E5" s="29">
        <f>IF(AND(C5="",D5=""),"",SUM(C5:D5))</f>
        <v>8000</v>
      </c>
      <c r="F5" s="30">
        <f>IFERROR(E5/E$11,"-")</f>
        <v>0.9060022650056625</v>
      </c>
      <c r="G5" s="31"/>
      <c r="H5" s="21"/>
      <c r="I5" s="20"/>
      <c r="J5" s="21"/>
    </row>
    <row r="6" spans="1:25" ht="21.95" customHeight="1" x14ac:dyDescent="0.2">
      <c r="A6" s="32"/>
      <c r="B6" s="33" t="s">
        <v>107</v>
      </c>
      <c r="C6" s="34"/>
      <c r="D6" s="35"/>
      <c r="E6" s="36" t="str">
        <f t="shared" ref="E6:E10" si="0">IF(AND(C6="",D6=""),"",SUM(C6:D6))</f>
        <v/>
      </c>
      <c r="F6" s="37" t="str">
        <f t="shared" ref="F6:F10" si="1">IFERROR(E6/E$11,"-")</f>
        <v>-</v>
      </c>
      <c r="G6" s="31"/>
      <c r="H6" s="21"/>
      <c r="I6" s="20"/>
      <c r="J6" s="21"/>
    </row>
    <row r="7" spans="1:25" ht="21.95" customHeight="1" x14ac:dyDescent="0.2">
      <c r="A7" s="38"/>
      <c r="B7" s="39" t="s">
        <v>1</v>
      </c>
      <c r="C7" s="40"/>
      <c r="D7" s="41"/>
      <c r="E7" s="29" t="str">
        <f t="shared" si="0"/>
        <v/>
      </c>
      <c r="F7" s="30" t="str">
        <f t="shared" si="1"/>
        <v>-</v>
      </c>
      <c r="G7" s="31"/>
      <c r="H7" s="21"/>
      <c r="I7" s="20"/>
      <c r="J7" s="21"/>
    </row>
    <row r="8" spans="1:25" ht="21.95" customHeight="1" x14ac:dyDescent="0.2">
      <c r="A8" s="32"/>
      <c r="B8" s="33" t="s">
        <v>147</v>
      </c>
      <c r="C8" s="34">
        <v>800</v>
      </c>
      <c r="D8" s="35">
        <v>30</v>
      </c>
      <c r="E8" s="36">
        <f t="shared" si="0"/>
        <v>830</v>
      </c>
      <c r="F8" s="37">
        <f t="shared" si="1"/>
        <v>9.3997734994337487E-2</v>
      </c>
      <c r="G8" s="31"/>
      <c r="H8" s="21"/>
      <c r="I8" s="20"/>
      <c r="J8" s="21"/>
    </row>
    <row r="9" spans="1:25" ht="21.95" customHeight="1" x14ac:dyDescent="0.2">
      <c r="A9" s="38"/>
      <c r="B9" s="39" t="s">
        <v>108</v>
      </c>
      <c r="C9" s="40"/>
      <c r="D9" s="41"/>
      <c r="E9" s="29" t="str">
        <f t="shared" si="0"/>
        <v/>
      </c>
      <c r="F9" s="30" t="str">
        <f t="shared" si="1"/>
        <v>-</v>
      </c>
      <c r="G9" s="42"/>
      <c r="H9" s="21"/>
      <c r="I9" s="20"/>
      <c r="J9" s="21"/>
    </row>
    <row r="10" spans="1:25" ht="72.75" thickBot="1" x14ac:dyDescent="0.25">
      <c r="A10" s="43"/>
      <c r="B10" s="44" t="s">
        <v>109</v>
      </c>
      <c r="C10" s="45"/>
      <c r="D10" s="46"/>
      <c r="E10" s="47" t="str">
        <f t="shared" si="0"/>
        <v/>
      </c>
      <c r="F10" s="48" t="str">
        <f t="shared" si="1"/>
        <v>-</v>
      </c>
      <c r="G10" s="31"/>
      <c r="H10" s="21"/>
      <c r="I10" s="20"/>
      <c r="J10" s="21"/>
    </row>
    <row r="11" spans="1:25" s="60" customFormat="1" ht="28.5" thickBot="1" x14ac:dyDescent="0.55000000000000004">
      <c r="A11" s="49"/>
      <c r="B11" s="50" t="s">
        <v>66</v>
      </c>
      <c r="C11" s="51">
        <f>SUM(C5:C10)</f>
        <v>800</v>
      </c>
      <c r="D11" s="52">
        <f>SUM(D5:D10)</f>
        <v>8030</v>
      </c>
      <c r="E11" s="53">
        <f>SUM(C11:D11)</f>
        <v>8830</v>
      </c>
      <c r="F11" s="54">
        <v>1</v>
      </c>
      <c r="G11" s="55"/>
      <c r="H11" s="56"/>
      <c r="I11" s="57"/>
      <c r="J11" s="58"/>
      <c r="K11" s="59"/>
    </row>
    <row r="12" spans="1:25" ht="33.75" customHeight="1" thickBot="1" x14ac:dyDescent="0.25">
      <c r="A12" s="61"/>
      <c r="B12" s="62"/>
      <c r="C12" s="63"/>
      <c r="D12" s="63"/>
      <c r="E12" s="63"/>
      <c r="F12" s="63"/>
      <c r="G12" s="63"/>
      <c r="H12" s="63"/>
      <c r="I12" s="20"/>
      <c r="J12" s="21"/>
    </row>
    <row r="13" spans="1:25" s="68" customFormat="1" ht="28.5" thickBot="1" x14ac:dyDescent="0.55000000000000004">
      <c r="A13" s="222"/>
      <c r="B13" s="223" t="s">
        <v>112</v>
      </c>
      <c r="C13" s="64" t="s">
        <v>65</v>
      </c>
      <c r="D13" s="64" t="s">
        <v>68</v>
      </c>
      <c r="E13" s="64" t="s">
        <v>113</v>
      </c>
      <c r="F13" s="64" t="s">
        <v>114</v>
      </c>
      <c r="G13" s="64" t="s">
        <v>111</v>
      </c>
      <c r="H13" s="64" t="s">
        <v>61</v>
      </c>
      <c r="I13" s="65" t="s">
        <v>110</v>
      </c>
      <c r="J13" s="66"/>
      <c r="K13" s="67"/>
    </row>
    <row r="14" spans="1:25" ht="21.95" customHeight="1" x14ac:dyDescent="0.2">
      <c r="A14" s="38"/>
      <c r="B14" s="39" t="s">
        <v>83</v>
      </c>
      <c r="C14" s="40"/>
      <c r="D14" s="40">
        <v>2000</v>
      </c>
      <c r="E14" s="40"/>
      <c r="F14" s="40"/>
      <c r="G14" s="40"/>
      <c r="H14" s="69">
        <f>SUM(C14:G14)</f>
        <v>2000</v>
      </c>
      <c r="I14" s="70">
        <f t="shared" ref="I14:I23" si="2">H14/H$24</f>
        <v>0.72727272727272729</v>
      </c>
      <c r="J14" s="21"/>
    </row>
    <row r="15" spans="1:25" ht="21.95" customHeight="1" x14ac:dyDescent="0.2">
      <c r="A15" s="71"/>
      <c r="B15" s="72" t="s">
        <v>132</v>
      </c>
      <c r="C15" s="73"/>
      <c r="D15" s="73"/>
      <c r="E15" s="73"/>
      <c r="F15" s="73"/>
      <c r="G15" s="73"/>
      <c r="H15" s="74"/>
      <c r="I15" s="75"/>
      <c r="J15" s="21"/>
    </row>
    <row r="16" spans="1:25" ht="21.95" customHeight="1" x14ac:dyDescent="0.2">
      <c r="A16" s="38"/>
      <c r="B16" s="39" t="s">
        <v>135</v>
      </c>
      <c r="C16" s="40"/>
      <c r="D16" s="40"/>
      <c r="E16" s="40"/>
      <c r="F16" s="40"/>
      <c r="G16" s="40"/>
      <c r="H16" s="69"/>
      <c r="I16" s="70"/>
      <c r="J16" s="21"/>
    </row>
    <row r="17" spans="1:25" ht="21.95" customHeight="1" x14ac:dyDescent="0.2">
      <c r="A17" s="71"/>
      <c r="B17" s="72" t="s">
        <v>53</v>
      </c>
      <c r="C17" s="73"/>
      <c r="D17" s="73"/>
      <c r="E17" s="73"/>
      <c r="F17" s="73"/>
      <c r="G17" s="73"/>
      <c r="H17" s="74">
        <f t="shared" ref="H17:H23" si="3">SUM(C17:G17)</f>
        <v>0</v>
      </c>
      <c r="I17" s="75">
        <f t="shared" si="2"/>
        <v>0</v>
      </c>
      <c r="J17" s="21"/>
    </row>
    <row r="18" spans="1:25" ht="21.95" customHeight="1" x14ac:dyDescent="0.2">
      <c r="A18" s="38"/>
      <c r="B18" s="39" t="s">
        <v>82</v>
      </c>
      <c r="C18" s="40"/>
      <c r="D18" s="40"/>
      <c r="E18" s="40"/>
      <c r="F18" s="40"/>
      <c r="G18" s="40"/>
      <c r="H18" s="69">
        <f t="shared" si="3"/>
        <v>0</v>
      </c>
      <c r="I18" s="70">
        <f t="shared" si="2"/>
        <v>0</v>
      </c>
      <c r="J18" s="21"/>
    </row>
    <row r="19" spans="1:25" ht="21.95" customHeight="1" x14ac:dyDescent="0.2">
      <c r="A19" s="71"/>
      <c r="B19" s="72" t="s">
        <v>133</v>
      </c>
      <c r="C19" s="73"/>
      <c r="D19" s="73">
        <v>500</v>
      </c>
      <c r="E19" s="73"/>
      <c r="F19" s="73"/>
      <c r="G19" s="73"/>
      <c r="H19" s="74">
        <f t="shared" si="3"/>
        <v>500</v>
      </c>
      <c r="I19" s="75">
        <f>H19/H$24</f>
        <v>0.18181818181818182</v>
      </c>
      <c r="J19" s="21"/>
    </row>
    <row r="20" spans="1:25" ht="21.95" customHeight="1" x14ac:dyDescent="0.2">
      <c r="A20" s="38"/>
      <c r="B20" s="39" t="s">
        <v>54</v>
      </c>
      <c r="C20" s="40"/>
      <c r="D20" s="40"/>
      <c r="E20" s="40"/>
      <c r="F20" s="40"/>
      <c r="G20" s="40"/>
      <c r="H20" s="69">
        <f t="shared" si="3"/>
        <v>0</v>
      </c>
      <c r="I20" s="70">
        <f t="shared" si="2"/>
        <v>0</v>
      </c>
      <c r="J20" s="21"/>
    </row>
    <row r="21" spans="1:25" ht="21.95" customHeight="1" x14ac:dyDescent="0.2">
      <c r="A21" s="71"/>
      <c r="B21" s="72" t="s">
        <v>70</v>
      </c>
      <c r="C21" s="73">
        <v>20</v>
      </c>
      <c r="D21" s="73">
        <v>200</v>
      </c>
      <c r="E21" s="73"/>
      <c r="F21" s="73"/>
      <c r="G21" s="73"/>
      <c r="H21" s="74">
        <f t="shared" si="3"/>
        <v>220</v>
      </c>
      <c r="I21" s="75">
        <f t="shared" si="2"/>
        <v>0.08</v>
      </c>
      <c r="J21" s="21"/>
    </row>
    <row r="22" spans="1:25" ht="21.95" customHeight="1" x14ac:dyDescent="0.2">
      <c r="A22" s="38"/>
      <c r="B22" s="39" t="s">
        <v>134</v>
      </c>
      <c r="C22" s="40"/>
      <c r="D22" s="40">
        <v>30</v>
      </c>
      <c r="E22" s="40"/>
      <c r="F22" s="76"/>
      <c r="G22" s="40"/>
      <c r="H22" s="69">
        <f t="shared" si="3"/>
        <v>30</v>
      </c>
      <c r="I22" s="70">
        <f t="shared" si="2"/>
        <v>1.090909090909091E-2</v>
      </c>
      <c r="J22" s="21"/>
    </row>
    <row r="23" spans="1:25" ht="21.75" customHeight="1" thickBot="1" x14ac:dyDescent="0.25">
      <c r="A23" s="77"/>
      <c r="B23" s="78" t="s">
        <v>84</v>
      </c>
      <c r="C23" s="79"/>
      <c r="D23" s="79"/>
      <c r="E23" s="79"/>
      <c r="F23" s="79"/>
      <c r="G23" s="79"/>
      <c r="H23" s="80">
        <f t="shared" si="3"/>
        <v>0</v>
      </c>
      <c r="I23" s="81">
        <f t="shared" si="2"/>
        <v>0</v>
      </c>
      <c r="J23" s="21"/>
      <c r="L23" s="82"/>
    </row>
    <row r="24" spans="1:25" s="60" customFormat="1" ht="28.5" thickBot="1" x14ac:dyDescent="0.55000000000000004">
      <c r="A24" s="83"/>
      <c r="B24" s="84" t="s">
        <v>61</v>
      </c>
      <c r="C24" s="51">
        <f>SUM(C14:C23)</f>
        <v>20</v>
      </c>
      <c r="D24" s="51">
        <f>SUM(D14:D23)</f>
        <v>2730</v>
      </c>
      <c r="E24" s="51">
        <f>SUM(E14:E23)</f>
        <v>0</v>
      </c>
      <c r="F24" s="51">
        <f>SUM(F14:F23)</f>
        <v>0</v>
      </c>
      <c r="G24" s="51">
        <f>SUM(G14:G23)</f>
        <v>0</v>
      </c>
      <c r="H24" s="85">
        <f>SUM(C24:G24)</f>
        <v>2750</v>
      </c>
      <c r="I24" s="86">
        <f>H24/H$24</f>
        <v>1</v>
      </c>
      <c r="J24" s="58"/>
      <c r="K24" s="59"/>
    </row>
    <row r="25" spans="1:25" s="21" customFormat="1" ht="21.95" customHeight="1" thickBot="1" x14ac:dyDescent="0.25">
      <c r="B25" s="87"/>
      <c r="F25" s="88"/>
      <c r="I25" s="89"/>
      <c r="K25" s="22"/>
    </row>
    <row r="26" spans="1:25" s="68" customFormat="1" ht="28.5" thickBot="1" x14ac:dyDescent="0.55000000000000004">
      <c r="A26" s="224"/>
      <c r="B26" s="225" t="s">
        <v>115</v>
      </c>
      <c r="C26" s="90" t="s">
        <v>65</v>
      </c>
      <c r="D26" s="90" t="s">
        <v>68</v>
      </c>
      <c r="E26" s="90" t="s">
        <v>113</v>
      </c>
      <c r="F26" s="90" t="s">
        <v>114</v>
      </c>
      <c r="G26" s="90" t="s">
        <v>111</v>
      </c>
      <c r="H26" s="90" t="s">
        <v>61</v>
      </c>
      <c r="I26" s="91" t="s">
        <v>110</v>
      </c>
      <c r="J26" s="66"/>
      <c r="K26" s="67"/>
    </row>
    <row r="27" spans="1:25" ht="21.95" customHeight="1" x14ac:dyDescent="0.2">
      <c r="A27" s="92"/>
      <c r="B27" s="93" t="s">
        <v>4</v>
      </c>
      <c r="C27" s="94"/>
      <c r="D27" s="94">
        <v>500</v>
      </c>
      <c r="E27" s="94"/>
      <c r="F27" s="94"/>
      <c r="G27" s="94"/>
      <c r="H27" s="69">
        <f>SUM(C27:G27)</f>
        <v>500</v>
      </c>
      <c r="I27" s="70">
        <f t="shared" ref="I27:I40" si="4">H27/H$40</f>
        <v>0.17271157167530224</v>
      </c>
      <c r="J27" s="21"/>
    </row>
    <row r="28" spans="1:25" ht="21.95" customHeight="1" x14ac:dyDescent="0.2">
      <c r="A28" s="95"/>
      <c r="B28" s="96" t="s">
        <v>5</v>
      </c>
      <c r="C28" s="97"/>
      <c r="D28" s="98">
        <v>250</v>
      </c>
      <c r="E28" s="98"/>
      <c r="F28" s="98"/>
      <c r="G28" s="98"/>
      <c r="H28" s="74">
        <f t="shared" ref="H28:H39" si="5">SUM(C28:G28)</f>
        <v>250</v>
      </c>
      <c r="I28" s="75">
        <f t="shared" si="4"/>
        <v>8.6355785837651119E-2</v>
      </c>
      <c r="J28" s="21"/>
    </row>
    <row r="29" spans="1:25" ht="21.95" customHeight="1" x14ac:dyDescent="0.2">
      <c r="A29" s="99"/>
      <c r="B29" s="39" t="s">
        <v>41</v>
      </c>
      <c r="C29" s="40"/>
      <c r="D29" s="40">
        <v>280</v>
      </c>
      <c r="E29" s="40"/>
      <c r="F29" s="40"/>
      <c r="G29" s="40"/>
      <c r="H29" s="69">
        <f t="shared" si="5"/>
        <v>280</v>
      </c>
      <c r="I29" s="70">
        <f t="shared" si="4"/>
        <v>9.6718480138169263E-2</v>
      </c>
      <c r="J29" s="21"/>
    </row>
    <row r="30" spans="1:25" ht="21.95" customHeight="1" x14ac:dyDescent="0.2">
      <c r="A30" s="95"/>
      <c r="B30" s="96" t="s">
        <v>6</v>
      </c>
      <c r="C30" s="98"/>
      <c r="D30" s="98">
        <v>120</v>
      </c>
      <c r="E30" s="98"/>
      <c r="F30" s="98"/>
      <c r="G30" s="98"/>
      <c r="H30" s="74">
        <f t="shared" si="5"/>
        <v>120</v>
      </c>
      <c r="I30" s="75">
        <f t="shared" si="4"/>
        <v>4.145077720207254E-2</v>
      </c>
      <c r="J30" s="21"/>
    </row>
    <row r="31" spans="1:25" s="23" customFormat="1" ht="21.95" customHeight="1" x14ac:dyDescent="0.2">
      <c r="A31" s="99"/>
      <c r="B31" s="39" t="s">
        <v>37</v>
      </c>
      <c r="C31" s="40"/>
      <c r="D31" s="40">
        <v>30</v>
      </c>
      <c r="E31" s="40"/>
      <c r="F31" s="40"/>
      <c r="G31" s="40"/>
      <c r="H31" s="69">
        <f t="shared" si="5"/>
        <v>30</v>
      </c>
      <c r="I31" s="70">
        <f t="shared" si="4"/>
        <v>1.0362694300518135E-2</v>
      </c>
      <c r="J31" s="21"/>
      <c r="K31" s="22"/>
      <c r="L31" s="24"/>
      <c r="M31" s="24"/>
      <c r="V31" s="24"/>
      <c r="W31" s="24"/>
      <c r="X31" s="24"/>
      <c r="Y31" s="24"/>
    </row>
    <row r="32" spans="1:25" ht="21.95" customHeight="1" x14ac:dyDescent="0.2">
      <c r="A32" s="95"/>
      <c r="B32" s="96" t="s">
        <v>117</v>
      </c>
      <c r="C32" s="98"/>
      <c r="D32" s="98">
        <v>150</v>
      </c>
      <c r="E32" s="98" t="s">
        <v>39</v>
      </c>
      <c r="F32" s="98"/>
      <c r="G32" s="98"/>
      <c r="H32" s="74">
        <f t="shared" si="5"/>
        <v>150</v>
      </c>
      <c r="I32" s="75">
        <f t="shared" si="4"/>
        <v>5.181347150259067E-2</v>
      </c>
      <c r="J32" s="21"/>
    </row>
    <row r="33" spans="1:11" ht="21.95" customHeight="1" x14ac:dyDescent="0.2">
      <c r="A33" s="99"/>
      <c r="B33" s="39" t="s">
        <v>38</v>
      </c>
      <c r="C33" s="40"/>
      <c r="D33" s="40">
        <v>30</v>
      </c>
      <c r="E33" s="40"/>
      <c r="F33" s="40"/>
      <c r="G33" s="40"/>
      <c r="H33" s="69">
        <f t="shared" si="5"/>
        <v>30</v>
      </c>
      <c r="I33" s="70">
        <f t="shared" si="4"/>
        <v>1.0362694300518135E-2</v>
      </c>
      <c r="J33" s="21"/>
    </row>
    <row r="34" spans="1:11" ht="21.95" customHeight="1" x14ac:dyDescent="0.2">
      <c r="A34" s="95"/>
      <c r="B34" s="96" t="s">
        <v>118</v>
      </c>
      <c r="C34" s="98"/>
      <c r="D34" s="98"/>
      <c r="E34" s="98">
        <v>15</v>
      </c>
      <c r="F34" s="98"/>
      <c r="G34" s="98"/>
      <c r="H34" s="74">
        <f t="shared" si="5"/>
        <v>15</v>
      </c>
      <c r="I34" s="75">
        <f t="shared" si="4"/>
        <v>5.1813471502590676E-3</v>
      </c>
      <c r="J34" s="21"/>
    </row>
    <row r="35" spans="1:11" ht="21.95" customHeight="1" x14ac:dyDescent="0.2">
      <c r="A35" s="99"/>
      <c r="B35" s="39" t="s">
        <v>42</v>
      </c>
      <c r="C35" s="40">
        <v>300</v>
      </c>
      <c r="D35" s="40"/>
      <c r="E35" s="40">
        <v>600</v>
      </c>
      <c r="F35" s="40"/>
      <c r="G35" s="40"/>
      <c r="H35" s="69">
        <f t="shared" si="5"/>
        <v>900</v>
      </c>
      <c r="I35" s="70">
        <f t="shared" si="4"/>
        <v>0.31088082901554404</v>
      </c>
      <c r="J35" s="21"/>
    </row>
    <row r="36" spans="1:11" ht="21.95" customHeight="1" x14ac:dyDescent="0.2">
      <c r="A36" s="95"/>
      <c r="B36" s="96" t="s">
        <v>40</v>
      </c>
      <c r="C36" s="98">
        <v>320</v>
      </c>
      <c r="D36" s="98"/>
      <c r="E36" s="98"/>
      <c r="F36" s="98"/>
      <c r="G36" s="98"/>
      <c r="H36" s="74">
        <f t="shared" si="5"/>
        <v>320</v>
      </c>
      <c r="I36" s="75">
        <f t="shared" si="4"/>
        <v>0.11053540587219343</v>
      </c>
      <c r="J36" s="21"/>
    </row>
    <row r="37" spans="1:11" ht="21.95" customHeight="1" x14ac:dyDescent="0.2">
      <c r="A37" s="99"/>
      <c r="B37" s="39" t="s">
        <v>7</v>
      </c>
      <c r="C37" s="40"/>
      <c r="D37" s="40"/>
      <c r="E37" s="40"/>
      <c r="F37" s="40"/>
      <c r="G37" s="40"/>
      <c r="H37" s="69">
        <f t="shared" si="5"/>
        <v>0</v>
      </c>
      <c r="I37" s="70">
        <f t="shared" si="4"/>
        <v>0</v>
      </c>
      <c r="J37" s="21"/>
    </row>
    <row r="38" spans="1:11" ht="21.95" customHeight="1" x14ac:dyDescent="0.2">
      <c r="A38" s="95"/>
      <c r="B38" s="96" t="s">
        <v>119</v>
      </c>
      <c r="C38" s="98"/>
      <c r="D38" s="98">
        <v>20</v>
      </c>
      <c r="E38" s="98"/>
      <c r="F38" s="98"/>
      <c r="G38" s="98"/>
      <c r="H38" s="74">
        <f t="shared" si="5"/>
        <v>20</v>
      </c>
      <c r="I38" s="75">
        <f t="shared" si="4"/>
        <v>6.9084628670120895E-3</v>
      </c>
      <c r="J38" s="21"/>
    </row>
    <row r="39" spans="1:11" ht="48.75" thickBot="1" x14ac:dyDescent="0.25">
      <c r="A39" s="99"/>
      <c r="B39" s="39" t="s">
        <v>120</v>
      </c>
      <c r="C39" s="40"/>
      <c r="D39" s="40"/>
      <c r="E39" s="40"/>
      <c r="F39" s="40">
        <v>180</v>
      </c>
      <c r="G39" s="40">
        <v>100</v>
      </c>
      <c r="H39" s="69">
        <f t="shared" si="5"/>
        <v>280</v>
      </c>
      <c r="I39" s="70">
        <f t="shared" si="4"/>
        <v>9.6718480138169263E-2</v>
      </c>
      <c r="J39" s="21"/>
    </row>
    <row r="40" spans="1:11" s="103" customFormat="1" ht="28.5" thickBot="1" x14ac:dyDescent="0.55000000000000004">
      <c r="A40" s="83"/>
      <c r="B40" s="84" t="s">
        <v>61</v>
      </c>
      <c r="C40" s="51">
        <f>SUM(C27:C39)</f>
        <v>620</v>
      </c>
      <c r="D40" s="51">
        <f>SUM(D27:D39)</f>
        <v>1380</v>
      </c>
      <c r="E40" s="51">
        <f>SUM(E27:E39)</f>
        <v>615</v>
      </c>
      <c r="F40" s="51">
        <f>SUM(F27:F39)</f>
        <v>180</v>
      </c>
      <c r="G40" s="51">
        <f>SUM(G27:G39)</f>
        <v>100</v>
      </c>
      <c r="H40" s="100">
        <f>SUM(C40:G40)</f>
        <v>2895</v>
      </c>
      <c r="I40" s="86">
        <f t="shared" si="4"/>
        <v>1</v>
      </c>
      <c r="J40" s="101"/>
      <c r="K40" s="102"/>
    </row>
    <row r="41" spans="1:11" s="21" customFormat="1" ht="21.75" customHeight="1" thickBot="1" x14ac:dyDescent="0.25">
      <c r="B41" s="87"/>
      <c r="I41" s="89"/>
      <c r="K41" s="22"/>
    </row>
    <row r="42" spans="1:11" s="68" customFormat="1" ht="28.5" thickBot="1" x14ac:dyDescent="0.55000000000000004">
      <c r="A42" s="226"/>
      <c r="B42" s="227" t="s">
        <v>121</v>
      </c>
      <c r="C42" s="104" t="s">
        <v>65</v>
      </c>
      <c r="D42" s="104" t="s">
        <v>68</v>
      </c>
      <c r="E42" s="104" t="s">
        <v>113</v>
      </c>
      <c r="F42" s="104" t="s">
        <v>114</v>
      </c>
      <c r="G42" s="104" t="s">
        <v>111</v>
      </c>
      <c r="H42" s="104" t="s">
        <v>61</v>
      </c>
      <c r="I42" s="105" t="s">
        <v>110</v>
      </c>
      <c r="J42" s="66"/>
      <c r="K42" s="67"/>
    </row>
    <row r="43" spans="1:11" ht="21.95" customHeight="1" x14ac:dyDescent="0.2">
      <c r="A43" s="106"/>
      <c r="B43" s="26" t="s">
        <v>122</v>
      </c>
      <c r="C43" s="27"/>
      <c r="D43" s="27">
        <v>300</v>
      </c>
      <c r="E43" s="27"/>
      <c r="F43" s="27"/>
      <c r="G43" s="27"/>
      <c r="H43" s="69">
        <f t="shared" ref="H43:H51" si="6">SUM(C43:G43)</f>
        <v>300</v>
      </c>
      <c r="I43" s="70">
        <f>H43/H$51</f>
        <v>0.5</v>
      </c>
      <c r="J43" s="21"/>
    </row>
    <row r="44" spans="1:11" ht="21.95" customHeight="1" x14ac:dyDescent="0.2">
      <c r="A44" s="107"/>
      <c r="B44" s="108" t="s">
        <v>123</v>
      </c>
      <c r="C44" s="109"/>
      <c r="D44" s="109"/>
      <c r="E44" s="109"/>
      <c r="F44" s="109"/>
      <c r="G44" s="109">
        <v>150</v>
      </c>
      <c r="H44" s="74">
        <f t="shared" si="6"/>
        <v>150</v>
      </c>
      <c r="I44" s="75">
        <f t="shared" ref="I44:I51" si="7">H44/H$51</f>
        <v>0.25</v>
      </c>
      <c r="J44" s="21"/>
    </row>
    <row r="45" spans="1:11" ht="21.95" customHeight="1" x14ac:dyDescent="0.2">
      <c r="A45" s="106"/>
      <c r="B45" s="26" t="s">
        <v>44</v>
      </c>
      <c r="C45" s="27"/>
      <c r="D45" s="27"/>
      <c r="E45" s="27"/>
      <c r="F45" s="27"/>
      <c r="G45" s="27"/>
      <c r="H45" s="69">
        <f t="shared" si="6"/>
        <v>0</v>
      </c>
      <c r="I45" s="70">
        <f t="shared" si="7"/>
        <v>0</v>
      </c>
      <c r="J45" s="21"/>
    </row>
    <row r="46" spans="1:11" ht="21.95" customHeight="1" x14ac:dyDescent="0.2">
      <c r="A46" s="107"/>
      <c r="B46" s="108" t="s">
        <v>9</v>
      </c>
      <c r="C46" s="109"/>
      <c r="D46" s="109"/>
      <c r="E46" s="109"/>
      <c r="F46" s="109"/>
      <c r="G46" s="109"/>
      <c r="H46" s="74">
        <f t="shared" si="6"/>
        <v>0</v>
      </c>
      <c r="I46" s="75">
        <f t="shared" si="7"/>
        <v>0</v>
      </c>
      <c r="J46" s="21"/>
    </row>
    <row r="47" spans="1:11" ht="21.95" customHeight="1" x14ac:dyDescent="0.2">
      <c r="A47" s="106"/>
      <c r="B47" s="26" t="s">
        <v>10</v>
      </c>
      <c r="C47" s="27">
        <v>10</v>
      </c>
      <c r="D47" s="27"/>
      <c r="E47" s="27">
        <v>60</v>
      </c>
      <c r="F47" s="27"/>
      <c r="G47" s="27"/>
      <c r="H47" s="69">
        <f t="shared" si="6"/>
        <v>70</v>
      </c>
      <c r="I47" s="70">
        <f t="shared" si="7"/>
        <v>0.11666666666666667</v>
      </c>
      <c r="J47" s="21"/>
    </row>
    <row r="48" spans="1:11" ht="21.75" customHeight="1" x14ac:dyDescent="0.2">
      <c r="A48" s="107"/>
      <c r="B48" s="108" t="s">
        <v>43</v>
      </c>
      <c r="C48" s="109"/>
      <c r="D48" s="109"/>
      <c r="E48" s="109"/>
      <c r="F48" s="109"/>
      <c r="G48" s="109"/>
      <c r="H48" s="74">
        <f t="shared" si="6"/>
        <v>0</v>
      </c>
      <c r="I48" s="75">
        <f t="shared" si="7"/>
        <v>0</v>
      </c>
      <c r="J48" s="21"/>
    </row>
    <row r="49" spans="1:25" ht="21.95" customHeight="1" x14ac:dyDescent="0.2">
      <c r="A49" s="106"/>
      <c r="B49" s="26" t="s">
        <v>124</v>
      </c>
      <c r="C49" s="27"/>
      <c r="D49" s="27"/>
      <c r="E49" s="27"/>
      <c r="F49" s="27"/>
      <c r="G49" s="27"/>
      <c r="H49" s="69">
        <f t="shared" si="6"/>
        <v>0</v>
      </c>
      <c r="I49" s="70">
        <f t="shared" si="7"/>
        <v>0</v>
      </c>
      <c r="J49" s="21"/>
    </row>
    <row r="50" spans="1:25" ht="21.95" customHeight="1" thickBot="1" x14ac:dyDescent="0.25">
      <c r="A50" s="107"/>
      <c r="B50" s="108" t="s">
        <v>125</v>
      </c>
      <c r="C50" s="109">
        <v>0</v>
      </c>
      <c r="D50" s="109"/>
      <c r="E50" s="109"/>
      <c r="F50" s="109">
        <v>80</v>
      </c>
      <c r="G50" s="109"/>
      <c r="H50" s="74">
        <f t="shared" si="6"/>
        <v>80</v>
      </c>
      <c r="I50" s="75">
        <f t="shared" si="7"/>
        <v>0.13333333333333333</v>
      </c>
      <c r="J50" s="21"/>
    </row>
    <row r="51" spans="1:25" s="103" customFormat="1" ht="28.5" thickBot="1" x14ac:dyDescent="0.55000000000000004">
      <c r="A51" s="83"/>
      <c r="B51" s="84" t="s">
        <v>61</v>
      </c>
      <c r="C51" s="51">
        <f>SUM(C43:C50)</f>
        <v>10</v>
      </c>
      <c r="D51" s="51">
        <f>SUM(D43:D50)</f>
        <v>300</v>
      </c>
      <c r="E51" s="51">
        <f>SUM(E43:E50)</f>
        <v>60</v>
      </c>
      <c r="F51" s="51">
        <f>SUM(F43:F50)</f>
        <v>80</v>
      </c>
      <c r="G51" s="51">
        <f>SUM(G43:G50)</f>
        <v>150</v>
      </c>
      <c r="H51" s="100">
        <f t="shared" si="6"/>
        <v>600</v>
      </c>
      <c r="I51" s="86">
        <f t="shared" si="7"/>
        <v>1</v>
      </c>
      <c r="J51" s="101"/>
      <c r="K51" s="102"/>
    </row>
    <row r="52" spans="1:25" s="21" customFormat="1" ht="21.95" customHeight="1" thickBot="1" x14ac:dyDescent="0.25">
      <c r="B52" s="87"/>
      <c r="E52" s="88"/>
      <c r="I52" s="110"/>
      <c r="K52" s="22"/>
    </row>
    <row r="53" spans="1:25" s="68" customFormat="1" ht="28.5" thickBot="1" x14ac:dyDescent="0.55000000000000004">
      <c r="A53" s="228"/>
      <c r="B53" s="229" t="s">
        <v>57</v>
      </c>
      <c r="C53" s="111" t="s">
        <v>65</v>
      </c>
      <c r="D53" s="111" t="s">
        <v>68</v>
      </c>
      <c r="E53" s="111" t="s">
        <v>113</v>
      </c>
      <c r="F53" s="111" t="s">
        <v>114</v>
      </c>
      <c r="G53" s="111" t="s">
        <v>111</v>
      </c>
      <c r="H53" s="111" t="s">
        <v>61</v>
      </c>
      <c r="I53" s="112" t="s">
        <v>110</v>
      </c>
      <c r="J53" s="66"/>
      <c r="K53" s="67"/>
    </row>
    <row r="54" spans="1:25" ht="21.95" customHeight="1" x14ac:dyDescent="0.2">
      <c r="A54" s="113"/>
      <c r="B54" s="93" t="s">
        <v>45</v>
      </c>
      <c r="C54" s="94">
        <v>20</v>
      </c>
      <c r="D54" s="94"/>
      <c r="E54" s="94"/>
      <c r="F54" s="94"/>
      <c r="G54" s="94"/>
      <c r="H54" s="69">
        <f>SUM(C54:G$54)</f>
        <v>20</v>
      </c>
      <c r="I54" s="70">
        <f>H54/H$66</f>
        <v>3.6036036036036036E-2</v>
      </c>
      <c r="J54" s="21"/>
    </row>
    <row r="55" spans="1:25" ht="21.95" customHeight="1" x14ac:dyDescent="0.2">
      <c r="A55" s="114"/>
      <c r="B55" s="115" t="s">
        <v>46</v>
      </c>
      <c r="C55" s="116"/>
      <c r="D55" s="116"/>
      <c r="E55" s="116">
        <v>50</v>
      </c>
      <c r="F55" s="116"/>
      <c r="G55" s="116"/>
      <c r="H55" s="74">
        <f t="shared" ref="H55:H66" si="8">SUM(C55:G55)</f>
        <v>50</v>
      </c>
      <c r="I55" s="75">
        <f t="shared" ref="I55:I66" si="9">H55/H$66</f>
        <v>9.0090090090090086E-2</v>
      </c>
      <c r="J55" s="21"/>
    </row>
    <row r="56" spans="1:25" ht="21.95" customHeight="1" x14ac:dyDescent="0.2">
      <c r="A56" s="117"/>
      <c r="B56" s="39" t="s">
        <v>11</v>
      </c>
      <c r="C56" s="40"/>
      <c r="D56" s="40"/>
      <c r="E56" s="40"/>
      <c r="F56" s="40"/>
      <c r="G56" s="40"/>
      <c r="H56" s="69">
        <f t="shared" si="8"/>
        <v>0</v>
      </c>
      <c r="I56" s="70">
        <f t="shared" si="9"/>
        <v>0</v>
      </c>
      <c r="J56" s="21"/>
    </row>
    <row r="57" spans="1:25" s="23" customFormat="1" ht="21.95" customHeight="1" x14ac:dyDescent="0.2">
      <c r="A57" s="114"/>
      <c r="B57" s="115" t="s">
        <v>126</v>
      </c>
      <c r="C57" s="116"/>
      <c r="D57" s="116">
        <v>200</v>
      </c>
      <c r="E57" s="116"/>
      <c r="F57" s="116"/>
      <c r="G57" s="116"/>
      <c r="H57" s="74">
        <f t="shared" si="8"/>
        <v>200</v>
      </c>
      <c r="I57" s="75">
        <f t="shared" si="9"/>
        <v>0.36036036036036034</v>
      </c>
      <c r="J57" s="21"/>
      <c r="K57" s="22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25" ht="21.95" customHeight="1" x14ac:dyDescent="0.2">
      <c r="A58" s="117"/>
      <c r="B58" s="39" t="s">
        <v>12</v>
      </c>
      <c r="C58" s="40"/>
      <c r="D58" s="40"/>
      <c r="E58" s="40">
        <v>200</v>
      </c>
      <c r="F58" s="40"/>
      <c r="G58" s="40"/>
      <c r="H58" s="69">
        <f t="shared" si="8"/>
        <v>200</v>
      </c>
      <c r="I58" s="70">
        <f t="shared" si="9"/>
        <v>0.36036036036036034</v>
      </c>
      <c r="J58" s="21"/>
    </row>
    <row r="59" spans="1:25" ht="21.95" customHeight="1" x14ac:dyDescent="0.2">
      <c r="A59" s="114"/>
      <c r="B59" s="115" t="s">
        <v>13</v>
      </c>
      <c r="C59" s="116"/>
      <c r="D59" s="116"/>
      <c r="E59" s="116"/>
      <c r="F59" s="116">
        <v>15</v>
      </c>
      <c r="G59" s="116"/>
      <c r="H59" s="74">
        <f t="shared" si="8"/>
        <v>15</v>
      </c>
      <c r="I59" s="75">
        <f t="shared" si="9"/>
        <v>2.7027027027027029E-2</v>
      </c>
      <c r="J59" s="21"/>
    </row>
    <row r="60" spans="1:25" ht="21.95" customHeight="1" x14ac:dyDescent="0.2">
      <c r="A60" s="117"/>
      <c r="B60" s="39" t="s">
        <v>48</v>
      </c>
      <c r="C60" s="40"/>
      <c r="D60" s="40"/>
      <c r="E60" s="40"/>
      <c r="F60" s="40"/>
      <c r="G60" s="40"/>
      <c r="H60" s="69">
        <f t="shared" si="8"/>
        <v>0</v>
      </c>
      <c r="I60" s="70">
        <f t="shared" si="9"/>
        <v>0</v>
      </c>
      <c r="J60" s="21"/>
    </row>
    <row r="61" spans="1:25" ht="21.95" customHeight="1" x14ac:dyDescent="0.2">
      <c r="A61" s="114"/>
      <c r="B61" s="115" t="s">
        <v>15</v>
      </c>
      <c r="C61" s="116"/>
      <c r="D61" s="116"/>
      <c r="E61" s="116"/>
      <c r="F61" s="116"/>
      <c r="G61" s="116"/>
      <c r="H61" s="74">
        <f t="shared" si="8"/>
        <v>0</v>
      </c>
      <c r="I61" s="75">
        <f t="shared" si="9"/>
        <v>0</v>
      </c>
      <c r="J61" s="21"/>
    </row>
    <row r="62" spans="1:25" ht="21.95" customHeight="1" x14ac:dyDescent="0.2">
      <c r="A62" s="117"/>
      <c r="B62" s="39" t="s">
        <v>17</v>
      </c>
      <c r="C62" s="40"/>
      <c r="D62" s="40"/>
      <c r="E62" s="40"/>
      <c r="F62" s="40"/>
      <c r="G62" s="40"/>
      <c r="H62" s="69">
        <f t="shared" si="8"/>
        <v>0</v>
      </c>
      <c r="I62" s="70">
        <f t="shared" si="9"/>
        <v>0</v>
      </c>
      <c r="J62" s="21"/>
    </row>
    <row r="63" spans="1:25" ht="21.95" customHeight="1" x14ac:dyDescent="0.2">
      <c r="A63" s="114"/>
      <c r="B63" s="115" t="s">
        <v>49</v>
      </c>
      <c r="C63" s="116">
        <v>50</v>
      </c>
      <c r="D63" s="116"/>
      <c r="E63" s="116">
        <v>20</v>
      </c>
      <c r="F63" s="116"/>
      <c r="G63" s="116"/>
      <c r="H63" s="74">
        <f t="shared" si="8"/>
        <v>70</v>
      </c>
      <c r="I63" s="75">
        <f t="shared" si="9"/>
        <v>0.12612612612612611</v>
      </c>
      <c r="J63" s="21"/>
    </row>
    <row r="64" spans="1:25" ht="21.95" customHeight="1" x14ac:dyDescent="0.2">
      <c r="A64" s="117"/>
      <c r="B64" s="39" t="s">
        <v>47</v>
      </c>
      <c r="C64" s="40"/>
      <c r="D64" s="40"/>
      <c r="E64" s="40"/>
      <c r="F64" s="40"/>
      <c r="G64" s="40"/>
      <c r="H64" s="69">
        <f t="shared" si="8"/>
        <v>0</v>
      </c>
      <c r="I64" s="70">
        <f t="shared" si="9"/>
        <v>0</v>
      </c>
      <c r="J64" s="21"/>
    </row>
    <row r="65" spans="1:29" s="23" customFormat="1" ht="21.95" customHeight="1" thickBot="1" x14ac:dyDescent="0.25">
      <c r="A65" s="114"/>
      <c r="B65" s="115" t="s">
        <v>127</v>
      </c>
      <c r="C65" s="116"/>
      <c r="D65" s="116"/>
      <c r="E65" s="116"/>
      <c r="F65" s="116"/>
      <c r="G65" s="116"/>
      <c r="H65" s="74">
        <f t="shared" si="8"/>
        <v>0</v>
      </c>
      <c r="I65" s="75">
        <f t="shared" si="9"/>
        <v>0</v>
      </c>
      <c r="J65" s="21"/>
      <c r="K65" s="22"/>
      <c r="L65" s="24"/>
      <c r="M65" s="24"/>
      <c r="V65" s="24"/>
      <c r="W65" s="24"/>
      <c r="X65" s="24"/>
      <c r="Y65" s="24"/>
      <c r="Z65" s="24"/>
      <c r="AA65" s="24"/>
      <c r="AB65" s="24"/>
      <c r="AC65" s="24"/>
    </row>
    <row r="66" spans="1:29" s="103" customFormat="1" ht="28.5" thickBot="1" x14ac:dyDescent="0.55000000000000004">
      <c r="A66" s="83"/>
      <c r="B66" s="84" t="s">
        <v>61</v>
      </c>
      <c r="C66" s="51">
        <f>SUM(C54:C65)</f>
        <v>70</v>
      </c>
      <c r="D66" s="51">
        <f>SUM(D54:D65)</f>
        <v>200</v>
      </c>
      <c r="E66" s="51">
        <f>SUM(E54:E65)</f>
        <v>270</v>
      </c>
      <c r="F66" s="51">
        <f>SUM(F54:F65)</f>
        <v>15</v>
      </c>
      <c r="G66" s="51">
        <f>SUM(G54:G65)</f>
        <v>0</v>
      </c>
      <c r="H66" s="100">
        <f t="shared" si="8"/>
        <v>555</v>
      </c>
      <c r="I66" s="86">
        <f t="shared" si="9"/>
        <v>1</v>
      </c>
      <c r="J66" s="101"/>
      <c r="K66" s="102"/>
    </row>
    <row r="67" spans="1:29" s="21" customFormat="1" ht="21.95" customHeight="1" thickBot="1" x14ac:dyDescent="0.25">
      <c r="B67" s="87"/>
      <c r="I67" s="89"/>
      <c r="K67" s="22"/>
    </row>
    <row r="68" spans="1:29" s="68" customFormat="1" ht="28.5" thickBot="1" x14ac:dyDescent="0.55000000000000004">
      <c r="A68" s="230"/>
      <c r="B68" s="231" t="s">
        <v>128</v>
      </c>
      <c r="C68" s="118" t="s">
        <v>65</v>
      </c>
      <c r="D68" s="118" t="s">
        <v>68</v>
      </c>
      <c r="E68" s="118" t="s">
        <v>113</v>
      </c>
      <c r="F68" s="118" t="s">
        <v>114</v>
      </c>
      <c r="G68" s="118" t="s">
        <v>111</v>
      </c>
      <c r="H68" s="118" t="s">
        <v>61</v>
      </c>
      <c r="I68" s="119" t="s">
        <v>110</v>
      </c>
      <c r="J68" s="66"/>
      <c r="K68" s="67"/>
    </row>
    <row r="69" spans="1:29" ht="21.95" customHeight="1" x14ac:dyDescent="0.2">
      <c r="A69" s="113"/>
      <c r="B69" s="93" t="s">
        <v>97</v>
      </c>
      <c r="C69" s="94">
        <v>10</v>
      </c>
      <c r="D69" s="94"/>
      <c r="E69" s="94">
        <v>10</v>
      </c>
      <c r="F69" s="94"/>
      <c r="G69" s="94"/>
      <c r="H69" s="69">
        <f>SUM(C69:G69)</f>
        <v>20</v>
      </c>
      <c r="I69" s="70">
        <f>H69/H$78</f>
        <v>3.669724770642202E-2</v>
      </c>
      <c r="J69" s="21"/>
    </row>
    <row r="70" spans="1:29" ht="21.95" customHeight="1" x14ac:dyDescent="0.2">
      <c r="A70" s="120"/>
      <c r="B70" s="121" t="s">
        <v>18</v>
      </c>
      <c r="C70" s="122">
        <v>20</v>
      </c>
      <c r="D70" s="122"/>
      <c r="E70" s="122">
        <v>60</v>
      </c>
      <c r="F70" s="122"/>
      <c r="G70" s="122"/>
      <c r="H70" s="74">
        <f t="shared" ref="H70:H77" si="10">SUM(C70:G70)</f>
        <v>80</v>
      </c>
      <c r="I70" s="75">
        <f>H70/H$78</f>
        <v>0.14678899082568808</v>
      </c>
      <c r="J70" s="21"/>
    </row>
    <row r="71" spans="1:29" ht="21.95" customHeight="1" x14ac:dyDescent="0.2">
      <c r="A71" s="117"/>
      <c r="B71" s="39" t="s">
        <v>105</v>
      </c>
      <c r="C71" s="40">
        <v>30</v>
      </c>
      <c r="D71" s="40"/>
      <c r="E71" s="40"/>
      <c r="F71" s="40"/>
      <c r="G71" s="40"/>
      <c r="H71" s="69">
        <f t="shared" si="10"/>
        <v>30</v>
      </c>
      <c r="I71" s="70">
        <f>H71/H$78</f>
        <v>5.5045871559633031E-2</v>
      </c>
      <c r="J71" s="21"/>
    </row>
    <row r="72" spans="1:29" ht="21.95" customHeight="1" x14ac:dyDescent="0.2">
      <c r="A72" s="120"/>
      <c r="B72" s="121" t="s">
        <v>19</v>
      </c>
      <c r="C72" s="122">
        <v>50</v>
      </c>
      <c r="D72" s="122"/>
      <c r="E72" s="122"/>
      <c r="F72" s="122"/>
      <c r="G72" s="122">
        <v>20</v>
      </c>
      <c r="H72" s="74">
        <f t="shared" si="10"/>
        <v>70</v>
      </c>
      <c r="I72" s="75">
        <f t="shared" ref="I72:I78" si="11">H72/H$78</f>
        <v>0.12844036697247707</v>
      </c>
      <c r="J72" s="21"/>
    </row>
    <row r="73" spans="1:29" ht="21.95" customHeight="1" x14ac:dyDescent="0.2">
      <c r="A73" s="117"/>
      <c r="B73" s="39" t="s">
        <v>20</v>
      </c>
      <c r="C73" s="40"/>
      <c r="D73" s="40"/>
      <c r="E73" s="40"/>
      <c r="F73" s="40">
        <v>65</v>
      </c>
      <c r="G73" s="40"/>
      <c r="H73" s="69">
        <f>SUM(C73:G73)</f>
        <v>65</v>
      </c>
      <c r="I73" s="70">
        <f t="shared" si="11"/>
        <v>0.11926605504587157</v>
      </c>
      <c r="J73" s="21"/>
    </row>
    <row r="74" spans="1:29" ht="21.95" customHeight="1" x14ac:dyDescent="0.2">
      <c r="A74" s="120"/>
      <c r="B74" s="121" t="s">
        <v>21</v>
      </c>
      <c r="C74" s="122"/>
      <c r="D74" s="122">
        <v>100</v>
      </c>
      <c r="E74" s="122"/>
      <c r="F74" s="122"/>
      <c r="G74" s="122"/>
      <c r="H74" s="74">
        <f t="shared" si="10"/>
        <v>100</v>
      </c>
      <c r="I74" s="75">
        <f t="shared" si="11"/>
        <v>0.1834862385321101</v>
      </c>
      <c r="J74" s="21"/>
    </row>
    <row r="75" spans="1:29" ht="21.95" customHeight="1" x14ac:dyDescent="0.2">
      <c r="A75" s="117"/>
      <c r="B75" s="39" t="s">
        <v>22</v>
      </c>
      <c r="C75" s="40"/>
      <c r="D75" s="40"/>
      <c r="E75" s="40"/>
      <c r="F75" s="40">
        <v>40</v>
      </c>
      <c r="G75" s="40"/>
      <c r="H75" s="69">
        <f t="shared" si="10"/>
        <v>40</v>
      </c>
      <c r="I75" s="70">
        <f t="shared" si="11"/>
        <v>7.3394495412844041E-2</v>
      </c>
      <c r="J75" s="21"/>
    </row>
    <row r="76" spans="1:29" ht="21.95" customHeight="1" x14ac:dyDescent="0.2">
      <c r="A76" s="120"/>
      <c r="B76" s="121" t="s">
        <v>50</v>
      </c>
      <c r="C76" s="122">
        <v>50</v>
      </c>
      <c r="D76" s="122"/>
      <c r="E76" s="122"/>
      <c r="F76" s="122"/>
      <c r="G76" s="122"/>
      <c r="H76" s="74">
        <f>SUM(C76:G76)</f>
        <v>50</v>
      </c>
      <c r="I76" s="75">
        <f t="shared" si="11"/>
        <v>9.1743119266055051E-2</v>
      </c>
      <c r="J76" s="21"/>
    </row>
    <row r="77" spans="1:29" s="23" customFormat="1" ht="21.95" customHeight="1" thickBot="1" x14ac:dyDescent="0.25">
      <c r="A77" s="117"/>
      <c r="B77" s="39" t="s">
        <v>2</v>
      </c>
      <c r="C77" s="40"/>
      <c r="D77" s="40"/>
      <c r="E77" s="40"/>
      <c r="F77" s="40"/>
      <c r="G77" s="40">
        <v>90</v>
      </c>
      <c r="H77" s="69">
        <f t="shared" si="10"/>
        <v>90</v>
      </c>
      <c r="I77" s="70">
        <f t="shared" si="11"/>
        <v>0.16513761467889909</v>
      </c>
      <c r="J77" s="21"/>
      <c r="K77" s="22"/>
      <c r="L77" s="24"/>
      <c r="M77" s="24"/>
      <c r="V77" s="24"/>
      <c r="W77" s="24"/>
      <c r="X77" s="24"/>
      <c r="Y77" s="24"/>
      <c r="Z77" s="24"/>
      <c r="AA77" s="24"/>
      <c r="AB77" s="24"/>
      <c r="AC77" s="24"/>
    </row>
    <row r="78" spans="1:29" ht="28.5" thickBot="1" x14ac:dyDescent="0.55000000000000004">
      <c r="A78" s="83"/>
      <c r="B78" s="84" t="s">
        <v>61</v>
      </c>
      <c r="C78" s="51">
        <f>SUM(C69:C77)</f>
        <v>160</v>
      </c>
      <c r="D78" s="51">
        <f>SUM(D69:D77)</f>
        <v>100</v>
      </c>
      <c r="E78" s="51">
        <f>SUM(E69:E77)</f>
        <v>70</v>
      </c>
      <c r="F78" s="51">
        <f>SUM(F69:F77)</f>
        <v>105</v>
      </c>
      <c r="G78" s="51">
        <f>SUM(G69:G77)</f>
        <v>110</v>
      </c>
      <c r="H78" s="100">
        <f>SUM(C78:G78)</f>
        <v>545</v>
      </c>
      <c r="I78" s="86">
        <f t="shared" si="11"/>
        <v>1</v>
      </c>
      <c r="J78" s="21"/>
    </row>
    <row r="79" spans="1:29" s="21" customFormat="1" ht="21.95" customHeight="1" thickBot="1" x14ac:dyDescent="0.25">
      <c r="B79" s="87"/>
      <c r="I79" s="110"/>
      <c r="K79" s="22"/>
    </row>
    <row r="80" spans="1:29" s="68" customFormat="1" ht="28.5" thickBot="1" x14ac:dyDescent="0.55000000000000004">
      <c r="A80" s="232"/>
      <c r="B80" s="232" t="s">
        <v>129</v>
      </c>
      <c r="C80" s="123" t="s">
        <v>65</v>
      </c>
      <c r="D80" s="123" t="s">
        <v>68</v>
      </c>
      <c r="E80" s="123" t="s">
        <v>113</v>
      </c>
      <c r="F80" s="123" t="s">
        <v>114</v>
      </c>
      <c r="G80" s="123" t="s">
        <v>111</v>
      </c>
      <c r="H80" s="123" t="s">
        <v>61</v>
      </c>
      <c r="I80" s="124" t="s">
        <v>110</v>
      </c>
      <c r="J80" s="66"/>
      <c r="K80" s="67"/>
    </row>
    <row r="81" spans="1:29" ht="21.95" customHeight="1" x14ac:dyDescent="0.2">
      <c r="A81" s="113"/>
      <c r="B81" s="93" t="s">
        <v>24</v>
      </c>
      <c r="C81" s="94"/>
      <c r="D81" s="94"/>
      <c r="E81" s="94">
        <v>30</v>
      </c>
      <c r="F81" s="94">
        <v>210</v>
      </c>
      <c r="G81" s="94"/>
      <c r="H81" s="69">
        <f>SUM(C81:F81)</f>
        <v>240</v>
      </c>
      <c r="I81" s="70">
        <f>H81/H$89</f>
        <v>0.47244094488188976</v>
      </c>
      <c r="J81" s="21"/>
    </row>
    <row r="82" spans="1:29" ht="21.95" customHeight="1" x14ac:dyDescent="0.2">
      <c r="A82" s="125"/>
      <c r="B82" s="126" t="s">
        <v>52</v>
      </c>
      <c r="C82" s="127">
        <v>20</v>
      </c>
      <c r="D82" s="127"/>
      <c r="E82" s="127">
        <v>5</v>
      </c>
      <c r="F82" s="127"/>
      <c r="G82" s="127"/>
      <c r="H82" s="74">
        <f t="shared" ref="H82:H87" si="12">SUM(C82:F82)</f>
        <v>25</v>
      </c>
      <c r="I82" s="75">
        <f t="shared" ref="I82:I89" si="13">H82/H$89</f>
        <v>4.9212598425196853E-2</v>
      </c>
      <c r="J82" s="21"/>
    </row>
    <row r="83" spans="1:29" ht="21.95" customHeight="1" x14ac:dyDescent="0.2">
      <c r="A83" s="117"/>
      <c r="B83" s="128" t="s">
        <v>51</v>
      </c>
      <c r="C83" s="40"/>
      <c r="D83" s="40"/>
      <c r="E83" s="40"/>
      <c r="F83" s="40">
        <v>240</v>
      </c>
      <c r="G83" s="40"/>
      <c r="H83" s="69">
        <f t="shared" si="12"/>
        <v>240</v>
      </c>
      <c r="I83" s="70">
        <f t="shared" si="13"/>
        <v>0.47244094488188976</v>
      </c>
      <c r="J83" s="21"/>
    </row>
    <row r="84" spans="1:29" ht="21.95" customHeight="1" x14ac:dyDescent="0.2">
      <c r="A84" s="125"/>
      <c r="B84" s="126" t="s">
        <v>98</v>
      </c>
      <c r="C84" s="127"/>
      <c r="D84" s="127"/>
      <c r="E84" s="127">
        <v>3</v>
      </c>
      <c r="F84" s="127"/>
      <c r="G84" s="127"/>
      <c r="H84" s="74">
        <f t="shared" si="12"/>
        <v>3</v>
      </c>
      <c r="I84" s="75">
        <f t="shared" si="13"/>
        <v>5.905511811023622E-3</v>
      </c>
      <c r="J84" s="21"/>
      <c r="N84" s="129"/>
    </row>
    <row r="85" spans="1:29" ht="21.95" customHeight="1" x14ac:dyDescent="0.2">
      <c r="A85" s="117"/>
      <c r="B85" s="128" t="s">
        <v>25</v>
      </c>
      <c r="C85" s="40"/>
      <c r="D85" s="40"/>
      <c r="E85" s="40"/>
      <c r="F85" s="40"/>
      <c r="G85" s="40"/>
      <c r="H85" s="69">
        <f t="shared" si="12"/>
        <v>0</v>
      </c>
      <c r="I85" s="70">
        <f t="shared" si="13"/>
        <v>0</v>
      </c>
      <c r="J85" s="21"/>
    </row>
    <row r="86" spans="1:29" ht="21.95" customHeight="1" x14ac:dyDescent="0.2">
      <c r="A86" s="125"/>
      <c r="B86" s="126" t="s">
        <v>26</v>
      </c>
      <c r="C86" s="127"/>
      <c r="D86" s="127"/>
      <c r="E86" s="127"/>
      <c r="F86" s="127"/>
      <c r="G86" s="127"/>
      <c r="H86" s="74">
        <f t="shared" si="12"/>
        <v>0</v>
      </c>
      <c r="I86" s="75">
        <f t="shared" si="13"/>
        <v>0</v>
      </c>
      <c r="J86" s="21"/>
    </row>
    <row r="87" spans="1:29" ht="21.95" customHeight="1" x14ac:dyDescent="0.2">
      <c r="A87" s="117"/>
      <c r="B87" s="128" t="s">
        <v>130</v>
      </c>
      <c r="C87" s="40"/>
      <c r="D87" s="40"/>
      <c r="E87" s="40"/>
      <c r="F87" s="40"/>
      <c r="G87" s="40"/>
      <c r="H87" s="69">
        <f t="shared" si="12"/>
        <v>0</v>
      </c>
      <c r="I87" s="70">
        <f t="shared" si="13"/>
        <v>0</v>
      </c>
      <c r="J87" s="21"/>
    </row>
    <row r="88" spans="1:29" ht="48.75" thickBot="1" x14ac:dyDescent="0.25">
      <c r="A88" s="125"/>
      <c r="B88" s="126" t="s">
        <v>131</v>
      </c>
      <c r="C88" s="127"/>
      <c r="D88" s="127"/>
      <c r="E88" s="127"/>
      <c r="F88" s="127"/>
      <c r="G88" s="127"/>
      <c r="H88" s="74"/>
      <c r="I88" s="75">
        <f>H88/H$89</f>
        <v>0</v>
      </c>
      <c r="J88" s="21"/>
    </row>
    <row r="89" spans="1:29" ht="28.5" thickBot="1" x14ac:dyDescent="0.55000000000000004">
      <c r="A89" s="83"/>
      <c r="B89" s="84" t="s">
        <v>61</v>
      </c>
      <c r="C89" s="51">
        <f>SUM(C81:C88)</f>
        <v>20</v>
      </c>
      <c r="D89" s="51">
        <f>SUM(D81:D88)</f>
        <v>0</v>
      </c>
      <c r="E89" s="51">
        <f>SUM(E81:E88)</f>
        <v>38</v>
      </c>
      <c r="F89" s="51">
        <f>SUM(F81:F88)</f>
        <v>450</v>
      </c>
      <c r="G89" s="51">
        <f>SUM(G81:G88)</f>
        <v>0</v>
      </c>
      <c r="H89" s="100">
        <f>SUM(C89:G89)</f>
        <v>508</v>
      </c>
      <c r="I89" s="86">
        <f t="shared" si="13"/>
        <v>1</v>
      </c>
      <c r="J89" s="21"/>
    </row>
    <row r="90" spans="1:29" s="21" customFormat="1" ht="21.95" customHeight="1" thickBot="1" x14ac:dyDescent="0.25">
      <c r="B90" s="87"/>
      <c r="I90" s="89"/>
      <c r="K90" s="22"/>
    </row>
    <row r="91" spans="1:29" s="68" customFormat="1" ht="28.5" thickBot="1" x14ac:dyDescent="0.55000000000000004">
      <c r="A91" s="233"/>
      <c r="B91" s="234" t="s">
        <v>136</v>
      </c>
      <c r="C91" s="130" t="s">
        <v>65</v>
      </c>
      <c r="D91" s="130" t="s">
        <v>68</v>
      </c>
      <c r="E91" s="130" t="s">
        <v>113</v>
      </c>
      <c r="F91" s="130" t="s">
        <v>114</v>
      </c>
      <c r="G91" s="130" t="s">
        <v>111</v>
      </c>
      <c r="H91" s="130" t="s">
        <v>61</v>
      </c>
      <c r="I91" s="131" t="s">
        <v>110</v>
      </c>
      <c r="J91" s="66"/>
      <c r="K91" s="67"/>
    </row>
    <row r="92" spans="1:29" s="134" customFormat="1" ht="21.95" customHeight="1" x14ac:dyDescent="0.2">
      <c r="A92" s="132"/>
      <c r="B92" s="93" t="s">
        <v>56</v>
      </c>
      <c r="C92" s="133"/>
      <c r="D92" s="133"/>
      <c r="E92" s="133"/>
      <c r="F92" s="133"/>
      <c r="G92" s="133"/>
      <c r="H92" s="69">
        <f t="shared" ref="H92:H97" si="14">SUM(C92:G92)</f>
        <v>0</v>
      </c>
      <c r="I92" s="70">
        <f t="shared" ref="I92:I97" si="15">H92/H$97</f>
        <v>0</v>
      </c>
      <c r="J92" s="21"/>
      <c r="K92" s="22"/>
      <c r="L92" s="24"/>
      <c r="M92" s="24"/>
      <c r="V92" s="24"/>
      <c r="W92" s="24"/>
      <c r="X92" s="24"/>
      <c r="Y92" s="24"/>
      <c r="Z92" s="24"/>
      <c r="AA92" s="24"/>
      <c r="AB92" s="24"/>
      <c r="AC92" s="24"/>
    </row>
    <row r="93" spans="1:29" s="134" customFormat="1" ht="21.95" customHeight="1" x14ac:dyDescent="0.2">
      <c r="A93" s="135"/>
      <c r="B93" s="136" t="s">
        <v>139</v>
      </c>
      <c r="C93" s="137"/>
      <c r="D93" s="137"/>
      <c r="E93" s="137"/>
      <c r="F93" s="137"/>
      <c r="G93" s="137"/>
      <c r="H93" s="74">
        <f t="shared" si="14"/>
        <v>0</v>
      </c>
      <c r="I93" s="75">
        <f t="shared" si="15"/>
        <v>0</v>
      </c>
      <c r="J93" s="21"/>
      <c r="K93" s="22"/>
      <c r="L93" s="24"/>
      <c r="M93" s="24"/>
      <c r="V93" s="24"/>
      <c r="W93" s="24"/>
      <c r="X93" s="24"/>
      <c r="Y93" s="24"/>
      <c r="Z93" s="24"/>
      <c r="AA93" s="24"/>
      <c r="AB93" s="24"/>
      <c r="AC93" s="24"/>
    </row>
    <row r="94" spans="1:29" s="134" customFormat="1" ht="21.95" customHeight="1" x14ac:dyDescent="0.2">
      <c r="A94" s="138"/>
      <c r="B94" s="39" t="s">
        <v>138</v>
      </c>
      <c r="C94" s="139"/>
      <c r="D94" s="139"/>
      <c r="E94" s="139"/>
      <c r="F94" s="139"/>
      <c r="G94" s="139"/>
      <c r="H94" s="69">
        <f t="shared" si="14"/>
        <v>0</v>
      </c>
      <c r="I94" s="70">
        <f t="shared" si="15"/>
        <v>0</v>
      </c>
      <c r="J94" s="21"/>
      <c r="K94" s="22"/>
      <c r="L94" s="24"/>
      <c r="M94" s="24"/>
      <c r="V94" s="24"/>
      <c r="W94" s="24"/>
      <c r="X94" s="24"/>
      <c r="Y94" s="24"/>
      <c r="Z94" s="24"/>
      <c r="AA94" s="24"/>
      <c r="AB94" s="24"/>
      <c r="AC94" s="24"/>
    </row>
    <row r="95" spans="1:29" s="134" customFormat="1" ht="21.95" customHeight="1" x14ac:dyDescent="0.2">
      <c r="A95" s="135"/>
      <c r="B95" s="136" t="s">
        <v>137</v>
      </c>
      <c r="C95" s="137"/>
      <c r="D95" s="137">
        <v>200</v>
      </c>
      <c r="E95" s="137"/>
      <c r="F95" s="137"/>
      <c r="G95" s="137"/>
      <c r="H95" s="74">
        <f t="shared" si="14"/>
        <v>200</v>
      </c>
      <c r="I95" s="75">
        <f t="shared" si="15"/>
        <v>1</v>
      </c>
      <c r="J95" s="21"/>
      <c r="K95" s="22"/>
      <c r="L95" s="24"/>
      <c r="M95" s="24"/>
      <c r="V95" s="24"/>
      <c r="W95" s="24"/>
      <c r="X95" s="24"/>
      <c r="Y95" s="24"/>
      <c r="Z95" s="24"/>
      <c r="AA95" s="24"/>
      <c r="AB95" s="24"/>
      <c r="AC95" s="24"/>
    </row>
    <row r="96" spans="1:29" s="134" customFormat="1" ht="21.95" customHeight="1" thickBot="1" x14ac:dyDescent="0.25">
      <c r="A96" s="138"/>
      <c r="B96" s="39" t="s">
        <v>2</v>
      </c>
      <c r="C96" s="139"/>
      <c r="D96" s="139"/>
      <c r="E96" s="139"/>
      <c r="F96" s="139"/>
      <c r="G96" s="139"/>
      <c r="H96" s="69">
        <f t="shared" si="14"/>
        <v>0</v>
      </c>
      <c r="I96" s="70">
        <f t="shared" si="15"/>
        <v>0</v>
      </c>
      <c r="J96" s="21"/>
      <c r="K96" s="22"/>
      <c r="L96" s="24"/>
      <c r="M96" s="24"/>
      <c r="V96" s="24"/>
      <c r="W96" s="24"/>
      <c r="X96" s="24"/>
      <c r="Y96" s="24"/>
      <c r="Z96" s="24"/>
      <c r="AA96" s="24"/>
      <c r="AB96" s="24"/>
      <c r="AC96" s="24"/>
    </row>
    <row r="97" spans="1:14" ht="28.5" thickBot="1" x14ac:dyDescent="0.55000000000000004">
      <c r="A97" s="83"/>
      <c r="B97" s="84" t="s">
        <v>61</v>
      </c>
      <c r="C97" s="51">
        <f>SUM(C92:C96)</f>
        <v>0</v>
      </c>
      <c r="D97" s="51">
        <f>SUM(D92:D96)</f>
        <v>200</v>
      </c>
      <c r="E97" s="51">
        <f>SUM(E92:E96)</f>
        <v>0</v>
      </c>
      <c r="F97" s="51">
        <f>SUM(F92:F96)</f>
        <v>0</v>
      </c>
      <c r="G97" s="51">
        <f>SUM(G92:G96)</f>
        <v>0</v>
      </c>
      <c r="H97" s="100">
        <f t="shared" si="14"/>
        <v>200</v>
      </c>
      <c r="I97" s="86">
        <f t="shared" si="15"/>
        <v>1</v>
      </c>
      <c r="J97" s="21"/>
    </row>
    <row r="98" spans="1:14" s="21" customFormat="1" ht="21.95" customHeight="1" thickBot="1" x14ac:dyDescent="0.25">
      <c r="B98" s="140"/>
      <c r="C98" s="141"/>
      <c r="D98" s="141"/>
      <c r="E98" s="141"/>
      <c r="F98" s="141"/>
      <c r="G98" s="141"/>
      <c r="H98" s="141"/>
      <c r="I98" s="142"/>
      <c r="K98" s="22"/>
    </row>
    <row r="99" spans="1:14" s="68" customFormat="1" ht="28.5" thickBot="1" x14ac:dyDescent="0.25">
      <c r="A99" s="235"/>
      <c r="B99" s="236" t="s">
        <v>140</v>
      </c>
      <c r="C99" s="143" t="s">
        <v>65</v>
      </c>
      <c r="D99" s="143" t="s">
        <v>68</v>
      </c>
      <c r="E99" s="143" t="s">
        <v>113</v>
      </c>
      <c r="F99" s="143" t="s">
        <v>114</v>
      </c>
      <c r="G99" s="143" t="s">
        <v>111</v>
      </c>
      <c r="H99" s="143" t="s">
        <v>61</v>
      </c>
      <c r="I99" s="144" t="s">
        <v>110</v>
      </c>
      <c r="J99" s="66"/>
      <c r="K99" s="67"/>
    </row>
    <row r="100" spans="1:14" ht="21.95" customHeight="1" x14ac:dyDescent="0.2">
      <c r="A100" s="145"/>
      <c r="B100" s="146" t="s">
        <v>28</v>
      </c>
      <c r="C100" s="147"/>
      <c r="D100" s="148"/>
      <c r="E100" s="148"/>
      <c r="F100" s="148"/>
      <c r="G100" s="148"/>
      <c r="H100" s="149">
        <f>SUM(C$100:G$100)</f>
        <v>0</v>
      </c>
      <c r="I100" s="150">
        <f>H100/H$110</f>
        <v>0</v>
      </c>
      <c r="J100" s="21"/>
    </row>
    <row r="101" spans="1:14" ht="21.95" customHeight="1" x14ac:dyDescent="0.2">
      <c r="A101" s="151"/>
      <c r="B101" s="152" t="s">
        <v>145</v>
      </c>
      <c r="C101" s="153"/>
      <c r="D101" s="153"/>
      <c r="E101" s="153"/>
      <c r="F101" s="153"/>
      <c r="G101" s="153"/>
      <c r="H101" s="154">
        <f t="shared" ref="H101:H110" si="16">SUM(C101:G101)</f>
        <v>0</v>
      </c>
      <c r="I101" s="155">
        <f t="shared" ref="I101:I110" si="17">H101/H$110</f>
        <v>0</v>
      </c>
      <c r="J101" s="21"/>
    </row>
    <row r="102" spans="1:14" ht="21.95" customHeight="1" x14ac:dyDescent="0.2">
      <c r="A102" s="156"/>
      <c r="B102" s="157" t="s">
        <v>144</v>
      </c>
      <c r="C102" s="158"/>
      <c r="D102" s="158"/>
      <c r="E102" s="158"/>
      <c r="F102" s="158"/>
      <c r="G102" s="158"/>
      <c r="H102" s="159">
        <f t="shared" si="16"/>
        <v>0</v>
      </c>
      <c r="I102" s="160">
        <f t="shared" si="17"/>
        <v>0</v>
      </c>
      <c r="J102" s="21"/>
    </row>
    <row r="103" spans="1:14" ht="21.95" customHeight="1" x14ac:dyDescent="0.2">
      <c r="A103" s="151"/>
      <c r="B103" s="152" t="s">
        <v>33</v>
      </c>
      <c r="C103" s="153"/>
      <c r="D103" s="153"/>
      <c r="E103" s="153"/>
      <c r="F103" s="153"/>
      <c r="G103" s="153"/>
      <c r="H103" s="154">
        <f t="shared" si="16"/>
        <v>0</v>
      </c>
      <c r="I103" s="155">
        <f t="shared" si="17"/>
        <v>0</v>
      </c>
      <c r="J103" s="21"/>
      <c r="N103" s="161"/>
    </row>
    <row r="104" spans="1:14" ht="21.95" customHeight="1" x14ac:dyDescent="0.2">
      <c r="A104" s="156"/>
      <c r="B104" s="157" t="s">
        <v>29</v>
      </c>
      <c r="C104" s="158"/>
      <c r="D104" s="158"/>
      <c r="E104" s="158"/>
      <c r="F104" s="158"/>
      <c r="G104" s="158"/>
      <c r="H104" s="159">
        <f t="shared" si="16"/>
        <v>0</v>
      </c>
      <c r="I104" s="160">
        <f t="shared" si="17"/>
        <v>0</v>
      </c>
      <c r="J104" s="21"/>
    </row>
    <row r="105" spans="1:14" ht="21.95" customHeight="1" x14ac:dyDescent="0.2">
      <c r="A105" s="151"/>
      <c r="B105" s="152" t="s">
        <v>32</v>
      </c>
      <c r="C105" s="153"/>
      <c r="D105" s="153"/>
      <c r="E105" s="153"/>
      <c r="F105" s="153"/>
      <c r="G105" s="153"/>
      <c r="H105" s="154">
        <f t="shared" si="16"/>
        <v>0</v>
      </c>
      <c r="I105" s="155">
        <f t="shared" si="17"/>
        <v>0</v>
      </c>
      <c r="J105" s="21"/>
    </row>
    <row r="106" spans="1:14" ht="21.95" customHeight="1" x14ac:dyDescent="0.2">
      <c r="A106" s="156"/>
      <c r="B106" s="157" t="s">
        <v>19</v>
      </c>
      <c r="C106" s="158"/>
      <c r="D106" s="158"/>
      <c r="E106" s="158"/>
      <c r="F106" s="158"/>
      <c r="G106" s="158"/>
      <c r="H106" s="159">
        <f t="shared" si="16"/>
        <v>0</v>
      </c>
      <c r="I106" s="160">
        <f t="shared" si="17"/>
        <v>0</v>
      </c>
      <c r="J106" s="21"/>
    </row>
    <row r="107" spans="1:14" ht="21.95" customHeight="1" x14ac:dyDescent="0.2">
      <c r="A107" s="151"/>
      <c r="B107" s="152" t="s">
        <v>34</v>
      </c>
      <c r="C107" s="153"/>
      <c r="D107" s="153"/>
      <c r="E107" s="153"/>
      <c r="F107" s="153"/>
      <c r="G107" s="153"/>
      <c r="H107" s="154">
        <f t="shared" si="16"/>
        <v>0</v>
      </c>
      <c r="I107" s="155">
        <f t="shared" si="17"/>
        <v>0</v>
      </c>
      <c r="J107" s="21"/>
    </row>
    <row r="108" spans="1:14" ht="21.95" customHeight="1" x14ac:dyDescent="0.2">
      <c r="A108" s="156"/>
      <c r="B108" s="157" t="s">
        <v>57</v>
      </c>
      <c r="C108" s="158"/>
      <c r="D108" s="158"/>
      <c r="E108" s="158"/>
      <c r="F108" s="158"/>
      <c r="G108" s="158"/>
      <c r="H108" s="159">
        <f t="shared" si="16"/>
        <v>0</v>
      </c>
      <c r="I108" s="160">
        <f t="shared" si="17"/>
        <v>0</v>
      </c>
      <c r="J108" s="21"/>
    </row>
    <row r="109" spans="1:14" ht="21.75" customHeight="1" thickBot="1" x14ac:dyDescent="0.25">
      <c r="A109" s="162"/>
      <c r="B109" s="163" t="s">
        <v>143</v>
      </c>
      <c r="C109" s="164"/>
      <c r="D109" s="164">
        <v>500</v>
      </c>
      <c r="E109" s="164"/>
      <c r="F109" s="164"/>
      <c r="G109" s="164"/>
      <c r="H109" s="165">
        <f t="shared" si="16"/>
        <v>500</v>
      </c>
      <c r="I109" s="166">
        <f t="shared" si="17"/>
        <v>1</v>
      </c>
      <c r="J109" s="21"/>
    </row>
    <row r="110" spans="1:14" ht="28.5" thickBot="1" x14ac:dyDescent="0.55000000000000004">
      <c r="A110" s="83"/>
      <c r="B110" s="84" t="s">
        <v>61</v>
      </c>
      <c r="C110" s="51">
        <f>SUM(C100:C109)</f>
        <v>0</v>
      </c>
      <c r="D110" s="51">
        <f>SUM(D100:D109)</f>
        <v>500</v>
      </c>
      <c r="E110" s="51">
        <f>SUM(E100:E109)</f>
        <v>0</v>
      </c>
      <c r="F110" s="51">
        <f>SUM(F100:F109)</f>
        <v>0</v>
      </c>
      <c r="G110" s="51">
        <f>SUM(G100:G109)</f>
        <v>0</v>
      </c>
      <c r="H110" s="100">
        <f t="shared" si="16"/>
        <v>500</v>
      </c>
      <c r="I110" s="86">
        <f t="shared" si="17"/>
        <v>1</v>
      </c>
      <c r="J110" s="21"/>
    </row>
    <row r="111" spans="1:14" s="21" customFormat="1" ht="21.95" customHeight="1" thickBot="1" x14ac:dyDescent="0.25">
      <c r="B111" s="140"/>
      <c r="C111" s="141"/>
      <c r="D111" s="141"/>
      <c r="E111" s="141"/>
      <c r="F111" s="141"/>
      <c r="G111" s="141"/>
      <c r="H111" s="141"/>
      <c r="I111" s="89"/>
      <c r="K111" s="22"/>
    </row>
    <row r="112" spans="1:14" s="202" customFormat="1" ht="28.5" thickBot="1" x14ac:dyDescent="0.55000000000000004">
      <c r="A112" s="237"/>
      <c r="B112" s="238" t="s">
        <v>146</v>
      </c>
      <c r="C112" s="198" t="s">
        <v>65</v>
      </c>
      <c r="D112" s="198" t="s">
        <v>68</v>
      </c>
      <c r="E112" s="198" t="s">
        <v>113</v>
      </c>
      <c r="F112" s="198" t="s">
        <v>114</v>
      </c>
      <c r="G112" s="198" t="s">
        <v>111</v>
      </c>
      <c r="H112" s="198" t="s">
        <v>61</v>
      </c>
      <c r="I112" s="199" t="s">
        <v>110</v>
      </c>
      <c r="J112" s="200"/>
      <c r="K112" s="201"/>
    </row>
    <row r="113" spans="1:13" ht="21.95" customHeight="1" x14ac:dyDescent="0.2">
      <c r="A113" s="167"/>
      <c r="B113" s="146" t="s">
        <v>142</v>
      </c>
      <c r="C113" s="168"/>
      <c r="D113" s="168"/>
      <c r="E113" s="168">
        <v>70</v>
      </c>
      <c r="F113" s="168"/>
      <c r="G113" s="168"/>
      <c r="H113" s="159">
        <f t="shared" ref="H113:H118" si="18">SUM(C113:F113)</f>
        <v>70</v>
      </c>
      <c r="I113" s="160">
        <f>H113/H$119</f>
        <v>0.28000000000000003</v>
      </c>
      <c r="J113" s="21"/>
    </row>
    <row r="114" spans="1:13" ht="21.95" customHeight="1" x14ac:dyDescent="0.2">
      <c r="A114" s="169"/>
      <c r="B114" s="170" t="s">
        <v>58</v>
      </c>
      <c r="C114" s="171"/>
      <c r="D114" s="171"/>
      <c r="E114" s="171">
        <v>100</v>
      </c>
      <c r="F114" s="171"/>
      <c r="G114" s="171"/>
      <c r="H114" s="154">
        <f t="shared" si="18"/>
        <v>100</v>
      </c>
      <c r="I114" s="155">
        <f t="shared" ref="I114:I119" si="19">H114/H$119</f>
        <v>0.4</v>
      </c>
      <c r="J114" s="21"/>
    </row>
    <row r="115" spans="1:13" ht="21.95" customHeight="1" x14ac:dyDescent="0.2">
      <c r="A115" s="156"/>
      <c r="B115" s="157" t="s">
        <v>59</v>
      </c>
      <c r="C115" s="172"/>
      <c r="D115" s="172"/>
      <c r="E115" s="172"/>
      <c r="F115" s="172"/>
      <c r="G115" s="172"/>
      <c r="H115" s="159">
        <f t="shared" si="18"/>
        <v>0</v>
      </c>
      <c r="I115" s="160">
        <f t="shared" si="19"/>
        <v>0</v>
      </c>
      <c r="J115" s="21"/>
    </row>
    <row r="116" spans="1:13" ht="21.95" customHeight="1" x14ac:dyDescent="0.2">
      <c r="A116" s="169"/>
      <c r="B116" s="170" t="s">
        <v>10</v>
      </c>
      <c r="C116" s="171"/>
      <c r="D116" s="171"/>
      <c r="E116" s="171"/>
      <c r="F116" s="171"/>
      <c r="G116" s="171"/>
      <c r="H116" s="154">
        <f t="shared" si="18"/>
        <v>0</v>
      </c>
      <c r="I116" s="155">
        <f t="shared" si="19"/>
        <v>0</v>
      </c>
      <c r="J116" s="21"/>
    </row>
    <row r="117" spans="1:13" ht="21.95" customHeight="1" x14ac:dyDescent="0.2">
      <c r="A117" s="156"/>
      <c r="B117" s="157" t="s">
        <v>60</v>
      </c>
      <c r="C117" s="172"/>
      <c r="D117" s="172"/>
      <c r="E117" s="172">
        <v>80</v>
      </c>
      <c r="F117" s="172"/>
      <c r="G117" s="172"/>
      <c r="H117" s="159">
        <f t="shared" si="18"/>
        <v>80</v>
      </c>
      <c r="I117" s="160">
        <f t="shared" si="19"/>
        <v>0.32</v>
      </c>
      <c r="J117" s="21"/>
    </row>
    <row r="118" spans="1:13" ht="21.95" customHeight="1" thickBot="1" x14ac:dyDescent="0.25">
      <c r="A118" s="169"/>
      <c r="B118" s="170" t="s">
        <v>141</v>
      </c>
      <c r="C118" s="171"/>
      <c r="D118" s="171"/>
      <c r="E118" s="171"/>
      <c r="F118" s="171"/>
      <c r="G118" s="171"/>
      <c r="H118" s="154">
        <f t="shared" si="18"/>
        <v>0</v>
      </c>
      <c r="I118" s="155">
        <f t="shared" si="19"/>
        <v>0</v>
      </c>
      <c r="J118" s="21"/>
    </row>
    <row r="119" spans="1:13" ht="28.5" thickBot="1" x14ac:dyDescent="0.55000000000000004">
      <c r="A119" s="83"/>
      <c r="B119" s="84" t="s">
        <v>61</v>
      </c>
      <c r="C119" s="51">
        <f>SUM(C113:C118)</f>
        <v>0</v>
      </c>
      <c r="D119" s="51">
        <f>SUM(D113:D118)</f>
        <v>0</v>
      </c>
      <c r="E119" s="51">
        <f>SUM(E113:E118)</f>
        <v>250</v>
      </c>
      <c r="F119" s="51">
        <f>SUM(F113:F118)</f>
        <v>0</v>
      </c>
      <c r="G119" s="51">
        <f>SUM(G113:G118)</f>
        <v>0</v>
      </c>
      <c r="H119" s="100">
        <f>SUM(C119:G119)</f>
        <v>250</v>
      </c>
      <c r="I119" s="86">
        <f t="shared" si="19"/>
        <v>1</v>
      </c>
      <c r="J119" s="21"/>
    </row>
    <row r="120" spans="1:13" s="21" customFormat="1" ht="21.95" customHeight="1" x14ac:dyDescent="0.2">
      <c r="A120" s="62"/>
      <c r="B120" s="173"/>
      <c r="C120" s="63"/>
      <c r="D120" s="63"/>
      <c r="E120" s="63"/>
      <c r="F120" s="63"/>
      <c r="G120" s="63"/>
      <c r="H120" s="63"/>
      <c r="I120" s="174"/>
      <c r="K120" s="22"/>
    </row>
    <row r="121" spans="1:13" s="21" customFormat="1" ht="21.95" customHeight="1" thickBot="1" x14ac:dyDescent="0.25">
      <c r="A121" s="61"/>
      <c r="B121" s="175"/>
      <c r="I121" s="174"/>
      <c r="K121" s="22"/>
    </row>
    <row r="122" spans="1:13" ht="24.75" thickBot="1" x14ac:dyDescent="0.25">
      <c r="A122" s="61"/>
      <c r="B122" s="210" t="s">
        <v>36</v>
      </c>
      <c r="C122" s="211" t="s">
        <v>0</v>
      </c>
      <c r="D122" s="176"/>
      <c r="E122" s="176"/>
      <c r="F122" s="176"/>
      <c r="G122" s="176"/>
      <c r="H122" s="176"/>
      <c r="I122" s="174"/>
      <c r="J122" s="61"/>
      <c r="K122" s="177"/>
      <c r="L122" s="178"/>
      <c r="M122" s="178"/>
    </row>
    <row r="123" spans="1:13" x14ac:dyDescent="0.2">
      <c r="A123" s="61"/>
      <c r="B123" s="212" t="s">
        <v>14</v>
      </c>
      <c r="C123" s="213">
        <f>E11</f>
        <v>8830</v>
      </c>
      <c r="D123" s="179"/>
      <c r="E123" s="179"/>
      <c r="F123" s="179"/>
      <c r="G123" s="179"/>
      <c r="H123" s="179"/>
      <c r="I123" s="20"/>
      <c r="J123" s="61"/>
      <c r="K123" s="177"/>
      <c r="L123" s="178"/>
      <c r="M123" s="178"/>
    </row>
    <row r="124" spans="1:13" ht="24.75" thickBot="1" x14ac:dyDescent="0.25">
      <c r="A124" s="61"/>
      <c r="B124" s="209" t="s">
        <v>16</v>
      </c>
      <c r="C124" s="214">
        <f>SUM(H24,H40,H51,H66,H78,H89,H97,H110,H119)</f>
        <v>8803</v>
      </c>
      <c r="D124" s="179"/>
      <c r="E124" s="179"/>
      <c r="F124" s="179"/>
      <c r="G124" s="179"/>
      <c r="H124" s="179"/>
      <c r="I124" s="174"/>
      <c r="J124" s="61"/>
      <c r="K124" s="177"/>
      <c r="L124" s="178"/>
      <c r="M124" s="178"/>
    </row>
    <row r="125" spans="1:13" x14ac:dyDescent="0.2">
      <c r="A125" s="61"/>
      <c r="B125" s="208" t="s">
        <v>103</v>
      </c>
      <c r="C125" s="241">
        <f>C123-C124</f>
        <v>27</v>
      </c>
      <c r="D125" s="179"/>
      <c r="E125" s="179"/>
      <c r="F125" s="179"/>
      <c r="G125" s="179"/>
      <c r="H125" s="180"/>
      <c r="I125" s="174"/>
      <c r="J125" s="61"/>
      <c r="K125" s="177"/>
      <c r="L125" s="178"/>
      <c r="M125" s="178"/>
    </row>
    <row r="126" spans="1:13" ht="24.75" thickBot="1" x14ac:dyDescent="0.25">
      <c r="A126" s="61"/>
      <c r="B126" s="207" t="s">
        <v>104</v>
      </c>
      <c r="C126" s="242">
        <f>Abril!C126+Maio!C125</f>
        <v>1768</v>
      </c>
      <c r="D126" s="179"/>
      <c r="E126" s="179"/>
      <c r="F126" s="179"/>
      <c r="G126" s="179"/>
      <c r="H126" s="180"/>
      <c r="I126" s="174"/>
      <c r="J126" s="61"/>
      <c r="K126" s="177"/>
      <c r="L126" s="178"/>
      <c r="M126" s="178"/>
    </row>
    <row r="127" spans="1:13" s="134" customFormat="1" ht="21.95" customHeight="1" x14ac:dyDescent="0.2">
      <c r="A127" s="61"/>
      <c r="B127" s="173"/>
      <c r="C127" s="204"/>
      <c r="D127" s="63"/>
      <c r="E127" s="63"/>
      <c r="F127" s="63"/>
      <c r="G127" s="63"/>
      <c r="H127" s="63"/>
      <c r="I127" s="174"/>
      <c r="J127" s="61"/>
      <c r="K127" s="177"/>
      <c r="L127" s="178"/>
      <c r="M127" s="178"/>
    </row>
    <row r="128" spans="1:13" ht="21.95" customHeight="1" thickBot="1" x14ac:dyDescent="0.25">
      <c r="A128" s="21"/>
      <c r="B128" s="87"/>
      <c r="C128" s="205"/>
      <c r="D128" s="21"/>
      <c r="E128" s="21"/>
      <c r="F128" s="21"/>
      <c r="G128" s="21"/>
      <c r="H128" s="21"/>
      <c r="I128" s="20"/>
      <c r="J128" s="21"/>
    </row>
    <row r="129" spans="1:16" ht="21.95" customHeight="1" x14ac:dyDescent="0.2">
      <c r="A129" s="21"/>
      <c r="B129" s="215" t="s">
        <v>35</v>
      </c>
      <c r="C129" s="216"/>
      <c r="D129" s="21"/>
      <c r="E129" s="21"/>
      <c r="F129" s="21"/>
      <c r="G129" s="21"/>
      <c r="H129" s="21"/>
      <c r="I129" s="20"/>
      <c r="J129" s="21"/>
    </row>
    <row r="130" spans="1:16" ht="21.95" customHeight="1" x14ac:dyDescent="0.2">
      <c r="A130" s="21"/>
      <c r="B130" s="217" t="s">
        <v>148</v>
      </c>
      <c r="C130" s="206">
        <f>E11</f>
        <v>8830</v>
      </c>
      <c r="D130" s="21"/>
      <c r="E130" s="21"/>
      <c r="F130" s="21"/>
      <c r="G130" s="21"/>
      <c r="H130" s="21"/>
      <c r="I130" s="20"/>
      <c r="J130" s="21"/>
    </row>
    <row r="131" spans="1:16" ht="21.95" customHeight="1" x14ac:dyDescent="0.2">
      <c r="A131" s="21"/>
      <c r="B131" s="217" t="s">
        <v>112</v>
      </c>
      <c r="C131" s="206">
        <f>H24</f>
        <v>2750</v>
      </c>
      <c r="D131" s="21"/>
      <c r="E131" s="21"/>
      <c r="F131" s="21"/>
      <c r="G131" s="21"/>
      <c r="H131" s="21"/>
      <c r="I131" s="20"/>
      <c r="J131" s="21"/>
    </row>
    <row r="132" spans="1:16" ht="21.95" customHeight="1" x14ac:dyDescent="0.2">
      <c r="A132" s="21"/>
      <c r="B132" s="217" t="s">
        <v>115</v>
      </c>
      <c r="C132" s="206">
        <f>H40</f>
        <v>2895</v>
      </c>
      <c r="D132" s="21"/>
      <c r="E132" s="21"/>
      <c r="F132" s="21"/>
      <c r="G132" s="21"/>
      <c r="H132" s="21"/>
      <c r="I132" s="20"/>
      <c r="J132" s="21"/>
    </row>
    <row r="133" spans="1:16" ht="21.95" customHeight="1" x14ac:dyDescent="0.2">
      <c r="A133" s="21"/>
      <c r="B133" s="217" t="s">
        <v>121</v>
      </c>
      <c r="C133" s="206">
        <f>H51</f>
        <v>600</v>
      </c>
      <c r="D133" s="21"/>
      <c r="E133" s="21"/>
      <c r="F133" s="21"/>
      <c r="G133" s="21"/>
      <c r="H133" s="21"/>
      <c r="I133" s="20"/>
      <c r="J133" s="21"/>
    </row>
    <row r="134" spans="1:16" ht="21.95" customHeight="1" x14ac:dyDescent="0.2">
      <c r="A134" s="21"/>
      <c r="B134" s="217" t="s">
        <v>57</v>
      </c>
      <c r="C134" s="206">
        <f>H66</f>
        <v>555</v>
      </c>
      <c r="D134" s="21"/>
      <c r="E134" s="21"/>
      <c r="F134" s="21"/>
      <c r="G134" s="21"/>
      <c r="H134" s="21"/>
      <c r="I134" s="20"/>
      <c r="J134" s="21"/>
    </row>
    <row r="135" spans="1:16" ht="21.95" customHeight="1" x14ac:dyDescent="0.2">
      <c r="A135" s="21"/>
      <c r="B135" s="217" t="s">
        <v>128</v>
      </c>
      <c r="C135" s="206">
        <f>H78</f>
        <v>545</v>
      </c>
      <c r="D135" s="21"/>
      <c r="E135" s="21"/>
      <c r="F135" s="21"/>
      <c r="G135" s="21"/>
      <c r="H135" s="21"/>
      <c r="I135" s="20"/>
      <c r="J135" s="21"/>
    </row>
    <row r="136" spans="1:16" ht="21.95" customHeight="1" x14ac:dyDescent="0.2">
      <c r="A136" s="21"/>
      <c r="B136" s="217" t="s">
        <v>129</v>
      </c>
      <c r="C136" s="206">
        <f>H89</f>
        <v>508</v>
      </c>
      <c r="D136" s="21"/>
      <c r="E136" s="21"/>
      <c r="F136" s="21"/>
      <c r="G136" s="21"/>
      <c r="H136" s="21"/>
      <c r="I136" s="20"/>
      <c r="J136" s="21"/>
    </row>
    <row r="137" spans="1:16" ht="21.95" customHeight="1" x14ac:dyDescent="0.2">
      <c r="A137" s="21"/>
      <c r="B137" s="217" t="s">
        <v>136</v>
      </c>
      <c r="C137" s="206">
        <f>H97</f>
        <v>200</v>
      </c>
      <c r="D137" s="21"/>
      <c r="E137" s="21"/>
      <c r="F137" s="21"/>
      <c r="G137" s="183"/>
      <c r="H137" s="183"/>
      <c r="I137" s="18"/>
      <c r="J137" s="63"/>
      <c r="K137" s="184"/>
      <c r="L137" s="181"/>
      <c r="M137" s="181"/>
      <c r="N137" s="181"/>
      <c r="O137" s="181"/>
      <c r="P137" s="178"/>
    </row>
    <row r="138" spans="1:16" ht="21.95" customHeight="1" x14ac:dyDescent="0.2">
      <c r="A138" s="21"/>
      <c r="B138" s="217" t="s">
        <v>140</v>
      </c>
      <c r="C138" s="206">
        <f>H110</f>
        <v>500</v>
      </c>
      <c r="D138" s="21"/>
      <c r="E138" s="21"/>
      <c r="F138" s="21"/>
      <c r="G138" s="61"/>
      <c r="H138" s="61"/>
      <c r="I138" s="42"/>
      <c r="J138" s="31"/>
      <c r="K138" s="185"/>
      <c r="L138" s="186"/>
      <c r="M138" s="187"/>
      <c r="N138" s="187"/>
      <c r="O138" s="181"/>
      <c r="P138" s="178"/>
    </row>
    <row r="139" spans="1:16" ht="21.95" customHeight="1" thickBot="1" x14ac:dyDescent="0.25">
      <c r="A139" s="21"/>
      <c r="B139" s="218" t="s">
        <v>149</v>
      </c>
      <c r="C139" s="219">
        <f>H119</f>
        <v>250</v>
      </c>
      <c r="D139" s="21"/>
      <c r="E139" s="21"/>
      <c r="F139" s="21"/>
      <c r="G139" s="61"/>
      <c r="H139" s="61"/>
      <c r="I139" s="42"/>
      <c r="J139" s="31"/>
      <c r="K139" s="185"/>
      <c r="L139" s="187"/>
      <c r="M139" s="187"/>
      <c r="N139" s="187"/>
      <c r="O139" s="181"/>
      <c r="P139" s="178"/>
    </row>
    <row r="140" spans="1:16" s="21" customFormat="1" ht="21.95" customHeight="1" x14ac:dyDescent="0.2">
      <c r="B140" s="87"/>
      <c r="D140" s="141"/>
      <c r="G140" s="62"/>
      <c r="H140" s="63"/>
      <c r="I140" s="18"/>
      <c r="J140" s="63"/>
      <c r="K140" s="184"/>
      <c r="L140" s="63"/>
      <c r="M140" s="63"/>
      <c r="N140" s="63"/>
      <c r="O140" s="63"/>
      <c r="P140" s="61"/>
    </row>
    <row r="141" spans="1:16" s="21" customFormat="1" ht="21.95" customHeight="1" x14ac:dyDescent="0.2">
      <c r="B141" s="87"/>
      <c r="C141" s="88"/>
      <c r="D141" s="141"/>
      <c r="I141" s="20"/>
      <c r="K141" s="22"/>
    </row>
    <row r="142" spans="1:16" s="21" customFormat="1" ht="21.95" customHeight="1" x14ac:dyDescent="0.2">
      <c r="A142" s="188"/>
      <c r="B142" s="189"/>
      <c r="C142" s="188"/>
      <c r="D142" s="190"/>
      <c r="I142" s="20"/>
      <c r="K142" s="22"/>
    </row>
    <row r="143" spans="1:16" ht="21.95" hidden="1" customHeight="1" x14ac:dyDescent="0.2">
      <c r="A143" s="191"/>
      <c r="B143" s="192"/>
      <c r="C143" s="191"/>
      <c r="D143" s="193"/>
      <c r="J143" s="21"/>
    </row>
    <row r="144" spans="1:16" ht="21.95" hidden="1" customHeight="1" x14ac:dyDescent="0.2">
      <c r="A144" s="191"/>
      <c r="B144" s="192"/>
      <c r="C144" s="191"/>
      <c r="D144" s="193"/>
    </row>
    <row r="145" spans="1:6" ht="21.95" hidden="1" customHeight="1" x14ac:dyDescent="0.2">
      <c r="A145" s="191"/>
      <c r="B145" s="192"/>
      <c r="C145" s="191"/>
      <c r="D145" s="193"/>
    </row>
    <row r="146" spans="1:6" ht="21.95" hidden="1" customHeight="1" x14ac:dyDescent="0.2">
      <c r="A146" s="191"/>
      <c r="B146" s="192"/>
      <c r="C146" s="191"/>
      <c r="D146" s="193"/>
    </row>
    <row r="147" spans="1:6" ht="21.95" hidden="1" customHeight="1" x14ac:dyDescent="0.2">
      <c r="A147" s="191"/>
      <c r="B147" s="192"/>
      <c r="C147" s="191"/>
      <c r="D147" s="195"/>
      <c r="E147" s="196"/>
      <c r="F147" s="196"/>
    </row>
    <row r="148" spans="1:6" hidden="1" x14ac:dyDescent="0.2">
      <c r="A148" s="191"/>
      <c r="B148" s="192"/>
      <c r="C148" s="191"/>
      <c r="D148" s="191"/>
    </row>
    <row r="149" spans="1:6" hidden="1" x14ac:dyDescent="0.2">
      <c r="A149" s="191"/>
      <c r="B149" s="192"/>
      <c r="C149" s="191"/>
      <c r="D149" s="191"/>
    </row>
    <row r="150" spans="1:6" hidden="1" x14ac:dyDescent="0.2">
      <c r="A150" s="191"/>
      <c r="B150" s="192"/>
      <c r="C150" s="197"/>
      <c r="D150" s="191"/>
    </row>
    <row r="151" spans="1:6" hidden="1" x14ac:dyDescent="0.2">
      <c r="A151" s="191"/>
      <c r="B151" s="192"/>
      <c r="C151" s="191"/>
      <c r="D151" s="191"/>
    </row>
    <row r="152" spans="1:6" hidden="1" x14ac:dyDescent="0.2">
      <c r="A152" s="191"/>
      <c r="B152" s="192"/>
      <c r="C152" s="191"/>
      <c r="D152" s="191"/>
    </row>
    <row r="153" spans="1:6" hidden="1" x14ac:dyDescent="0.2">
      <c r="A153" s="191"/>
      <c r="B153" s="192"/>
      <c r="C153" s="191"/>
      <c r="D153" s="191"/>
    </row>
    <row r="154" spans="1:6" hidden="1" x14ac:dyDescent="0.2">
      <c r="A154" s="191"/>
      <c r="B154" s="192"/>
      <c r="C154" s="191"/>
      <c r="D154" s="191"/>
    </row>
    <row r="155" spans="1:6" hidden="1" x14ac:dyDescent="0.2">
      <c r="A155" s="191"/>
      <c r="B155" s="192"/>
      <c r="C155" s="191"/>
      <c r="D155" s="191"/>
    </row>
    <row r="156" spans="1:6" hidden="1" x14ac:dyDescent="0.2">
      <c r="A156" s="191"/>
      <c r="B156" s="192"/>
      <c r="C156" s="191"/>
      <c r="D156" s="191"/>
    </row>
    <row r="157" spans="1:6" hidden="1" x14ac:dyDescent="0.2"/>
    <row r="158" spans="1:6" hidden="1" x14ac:dyDescent="0.2"/>
    <row r="159" spans="1:6" hidden="1" x14ac:dyDescent="0.2"/>
    <row r="160" spans="1:6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t="24" customHeight="1" x14ac:dyDescent="0.2"/>
    <row r="167" ht="24" customHeight="1" x14ac:dyDescent="0.2"/>
  </sheetData>
  <mergeCells count="1">
    <mergeCell ref="C2:J2"/>
  </mergeCells>
  <conditionalFormatting sqref="C125">
    <cfRule type="cellIs" dxfId="31" priority="3" operator="lessThanOrEqual">
      <formula>0</formula>
    </cfRule>
    <cfRule type="cellIs" dxfId="30" priority="4" operator="greaterThan">
      <formula>0</formula>
    </cfRule>
  </conditionalFormatting>
  <conditionalFormatting sqref="C126">
    <cfRule type="cellIs" dxfId="29" priority="1" operator="lessThanOrEqual">
      <formula>0</formula>
    </cfRule>
    <cfRule type="cellIs" dxfId="28" priority="2" operator="greaterThan">
      <formula>0</formula>
    </cfRule>
  </conditionalFormatting>
  <printOptions horizontalCentered="1"/>
  <pageMargins left="0.2" right="0.2" top="0.24" bottom="0.28999999999999998" header="0.17" footer="0.21"/>
  <pageSetup scale="75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3747D-BB4C-4602-95C5-7089F056BD5F}">
  <sheetPr codeName="Plan6">
    <tabColor theme="4" tint="0.79998168889431442"/>
    <outlinePr applyStyles="1" summaryBelow="0"/>
  </sheetPr>
  <dimension ref="A1:AC167"/>
  <sheetViews>
    <sheetView showGridLines="0" zoomScale="60" zoomScaleNormal="60" workbookViewId="0">
      <pane xSplit="2" ySplit="2" topLeftCell="C114" activePane="bottomRight" state="frozen"/>
      <selection pane="topRight" activeCell="C1" sqref="C1"/>
      <selection pane="bottomLeft" activeCell="A4" sqref="A4"/>
      <selection pane="bottomRight" activeCell="A4" sqref="A4:XFD4"/>
    </sheetView>
  </sheetViews>
  <sheetFormatPr defaultColWidth="0" defaultRowHeight="24" customHeight="1" zeroHeight="1" x14ac:dyDescent="0.2"/>
  <cols>
    <col min="1" max="1" width="6.85546875" style="24" customWidth="1"/>
    <col min="2" max="2" width="67.5703125" style="182" bestFit="1" customWidth="1"/>
    <col min="3" max="3" width="34.7109375" style="24" customWidth="1"/>
    <col min="4" max="4" width="38.85546875" style="24" bestFit="1" customWidth="1"/>
    <col min="5" max="6" width="31.5703125" style="24" customWidth="1"/>
    <col min="7" max="7" width="61" style="24" bestFit="1" customWidth="1"/>
    <col min="8" max="8" width="24.42578125" style="24" bestFit="1" customWidth="1"/>
    <col min="9" max="9" width="20.85546875" style="194" bestFit="1" customWidth="1"/>
    <col min="10" max="10" width="5.42578125" style="24" customWidth="1"/>
    <col min="11" max="11" width="41.5703125" style="22" customWidth="1"/>
    <col min="12" max="29" width="0" style="24" hidden="1"/>
    <col min="30" max="16383" width="11.42578125" style="24" hidden="1"/>
    <col min="16384" max="16384" width="11.42578125" style="24" hidden="1" customWidth="1"/>
  </cols>
  <sheetData>
    <row r="1" spans="1:25" s="7" customFormat="1" ht="14.25" customHeight="1" thickBot="1" x14ac:dyDescent="0.25">
      <c r="A1" s="2"/>
      <c r="B1" s="3"/>
      <c r="C1" s="4"/>
      <c r="D1" s="4"/>
      <c r="E1" s="4"/>
      <c r="F1" s="4"/>
      <c r="G1" s="4"/>
      <c r="H1" s="4"/>
      <c r="I1" s="5"/>
      <c r="J1" s="6"/>
      <c r="K1" s="6"/>
    </row>
    <row r="2" spans="1:25" s="7" customFormat="1" ht="45.75" customHeight="1" thickBot="1" x14ac:dyDescent="0.25">
      <c r="A2" s="239"/>
      <c r="B2" s="240" t="s">
        <v>116</v>
      </c>
      <c r="C2" s="286" t="s">
        <v>78</v>
      </c>
      <c r="D2" s="287"/>
      <c r="E2" s="287"/>
      <c r="F2" s="287"/>
      <c r="G2" s="287"/>
      <c r="H2" s="287"/>
      <c r="I2" s="287"/>
      <c r="J2" s="288"/>
      <c r="K2" s="6"/>
    </row>
    <row r="3" spans="1:25" s="7" customFormat="1" ht="15.75" customHeight="1" thickBot="1" x14ac:dyDescent="0.25">
      <c r="A3" s="8"/>
      <c r="B3" s="9"/>
      <c r="C3" s="10"/>
      <c r="D3" s="10"/>
      <c r="E3" s="10"/>
      <c r="F3" s="10"/>
      <c r="G3" s="10"/>
      <c r="H3" s="11"/>
      <c r="I3" s="12"/>
      <c r="J3" s="13"/>
      <c r="K3" s="6"/>
    </row>
    <row r="4" spans="1:25" s="23" customFormat="1" ht="28.5" thickBot="1" x14ac:dyDescent="0.25">
      <c r="A4" s="220"/>
      <c r="B4" s="221" t="s">
        <v>148</v>
      </c>
      <c r="C4" s="14" t="s">
        <v>65</v>
      </c>
      <c r="D4" s="15" t="s">
        <v>69</v>
      </c>
      <c r="E4" s="16" t="s">
        <v>61</v>
      </c>
      <c r="F4" s="17" t="s">
        <v>110</v>
      </c>
      <c r="G4" s="18"/>
      <c r="H4" s="19"/>
      <c r="I4" s="20"/>
      <c r="J4" s="21"/>
      <c r="K4" s="22"/>
      <c r="Q4" s="24"/>
      <c r="R4" s="24"/>
      <c r="S4" s="24"/>
      <c r="T4" s="24"/>
      <c r="U4" s="24"/>
      <c r="V4" s="24"/>
      <c r="W4" s="24"/>
      <c r="X4" s="24"/>
      <c r="Y4" s="24"/>
    </row>
    <row r="5" spans="1:25" ht="21.95" customHeight="1" x14ac:dyDescent="0.2">
      <c r="A5" s="25"/>
      <c r="B5" s="26" t="s">
        <v>31</v>
      </c>
      <c r="C5" s="27"/>
      <c r="D5" s="28">
        <v>8000</v>
      </c>
      <c r="E5" s="29">
        <f>IF(AND(C5="",D5=""),"",SUM(C5:D5))</f>
        <v>8000</v>
      </c>
      <c r="F5" s="30">
        <f>IFERROR(E5/E$11,"-")</f>
        <v>0.9060022650056625</v>
      </c>
      <c r="G5" s="31"/>
      <c r="H5" s="21"/>
      <c r="I5" s="20"/>
      <c r="J5" s="21"/>
    </row>
    <row r="6" spans="1:25" ht="21.95" customHeight="1" x14ac:dyDescent="0.2">
      <c r="A6" s="32"/>
      <c r="B6" s="33" t="s">
        <v>107</v>
      </c>
      <c r="C6" s="34"/>
      <c r="D6" s="35"/>
      <c r="E6" s="36" t="str">
        <f t="shared" ref="E6:E10" si="0">IF(AND(C6="",D6=""),"",SUM(C6:D6))</f>
        <v/>
      </c>
      <c r="F6" s="37" t="str">
        <f t="shared" ref="F6:F10" si="1">IFERROR(E6/E$11,"-")</f>
        <v>-</v>
      </c>
      <c r="G6" s="31"/>
      <c r="H6" s="21"/>
      <c r="I6" s="20"/>
      <c r="J6" s="21"/>
    </row>
    <row r="7" spans="1:25" ht="21.95" customHeight="1" x14ac:dyDescent="0.2">
      <c r="A7" s="38"/>
      <c r="B7" s="39" t="s">
        <v>1</v>
      </c>
      <c r="C7" s="40"/>
      <c r="D7" s="41"/>
      <c r="E7" s="29" t="str">
        <f t="shared" si="0"/>
        <v/>
      </c>
      <c r="F7" s="30" t="str">
        <f t="shared" si="1"/>
        <v>-</v>
      </c>
      <c r="G7" s="31"/>
      <c r="H7" s="21"/>
      <c r="I7" s="20"/>
      <c r="J7" s="21"/>
    </row>
    <row r="8" spans="1:25" ht="21.95" customHeight="1" x14ac:dyDescent="0.2">
      <c r="A8" s="32"/>
      <c r="B8" s="33" t="s">
        <v>147</v>
      </c>
      <c r="C8" s="34">
        <v>800</v>
      </c>
      <c r="D8" s="35">
        <v>30</v>
      </c>
      <c r="E8" s="36">
        <f t="shared" si="0"/>
        <v>830</v>
      </c>
      <c r="F8" s="37">
        <f t="shared" si="1"/>
        <v>9.3997734994337487E-2</v>
      </c>
      <c r="G8" s="31"/>
      <c r="H8" s="21"/>
      <c r="I8" s="20"/>
      <c r="J8" s="21"/>
    </row>
    <row r="9" spans="1:25" ht="21.95" customHeight="1" x14ac:dyDescent="0.2">
      <c r="A9" s="38"/>
      <c r="B9" s="39" t="s">
        <v>108</v>
      </c>
      <c r="C9" s="40"/>
      <c r="D9" s="41"/>
      <c r="E9" s="29" t="str">
        <f t="shared" si="0"/>
        <v/>
      </c>
      <c r="F9" s="30" t="str">
        <f t="shared" si="1"/>
        <v>-</v>
      </c>
      <c r="G9" s="42"/>
      <c r="H9" s="21"/>
      <c r="I9" s="20"/>
      <c r="J9" s="21"/>
    </row>
    <row r="10" spans="1:25" ht="72.75" thickBot="1" x14ac:dyDescent="0.25">
      <c r="A10" s="43"/>
      <c r="B10" s="44" t="s">
        <v>109</v>
      </c>
      <c r="C10" s="45"/>
      <c r="D10" s="46"/>
      <c r="E10" s="47" t="str">
        <f t="shared" si="0"/>
        <v/>
      </c>
      <c r="F10" s="48" t="str">
        <f t="shared" si="1"/>
        <v>-</v>
      </c>
      <c r="G10" s="31"/>
      <c r="H10" s="21"/>
      <c r="I10" s="20"/>
      <c r="J10" s="21"/>
    </row>
    <row r="11" spans="1:25" s="60" customFormat="1" ht="28.5" thickBot="1" x14ac:dyDescent="0.55000000000000004">
      <c r="A11" s="49"/>
      <c r="B11" s="50" t="s">
        <v>66</v>
      </c>
      <c r="C11" s="51">
        <f>SUM(C5:C10)</f>
        <v>800</v>
      </c>
      <c r="D11" s="52">
        <f>SUM(D5:D10)</f>
        <v>8030</v>
      </c>
      <c r="E11" s="53">
        <f>SUM(C11:D11)</f>
        <v>8830</v>
      </c>
      <c r="F11" s="54">
        <v>1</v>
      </c>
      <c r="G11" s="55"/>
      <c r="H11" s="56"/>
      <c r="I11" s="57"/>
      <c r="J11" s="58"/>
      <c r="K11" s="59"/>
    </row>
    <row r="12" spans="1:25" ht="33.75" customHeight="1" thickBot="1" x14ac:dyDescent="0.25">
      <c r="A12" s="61"/>
      <c r="B12" s="62"/>
      <c r="C12" s="63"/>
      <c r="D12" s="63"/>
      <c r="E12" s="63"/>
      <c r="F12" s="63"/>
      <c r="G12" s="63"/>
      <c r="H12" s="63"/>
      <c r="I12" s="20"/>
      <c r="J12" s="21"/>
    </row>
    <row r="13" spans="1:25" s="68" customFormat="1" ht="28.5" thickBot="1" x14ac:dyDescent="0.55000000000000004">
      <c r="A13" s="222"/>
      <c r="B13" s="223" t="s">
        <v>112</v>
      </c>
      <c r="C13" s="64" t="s">
        <v>65</v>
      </c>
      <c r="D13" s="64" t="s">
        <v>68</v>
      </c>
      <c r="E13" s="64" t="s">
        <v>113</v>
      </c>
      <c r="F13" s="64" t="s">
        <v>114</v>
      </c>
      <c r="G13" s="64" t="s">
        <v>111</v>
      </c>
      <c r="H13" s="64" t="s">
        <v>61</v>
      </c>
      <c r="I13" s="65" t="s">
        <v>110</v>
      </c>
      <c r="J13" s="66"/>
      <c r="K13" s="67"/>
    </row>
    <row r="14" spans="1:25" ht="21.95" customHeight="1" x14ac:dyDescent="0.2">
      <c r="A14" s="38"/>
      <c r="B14" s="39" t="s">
        <v>83</v>
      </c>
      <c r="C14" s="40"/>
      <c r="D14" s="40">
        <v>2000</v>
      </c>
      <c r="E14" s="40"/>
      <c r="F14" s="40"/>
      <c r="G14" s="40"/>
      <c r="H14" s="69">
        <f>SUM(C14:G14)</f>
        <v>2000</v>
      </c>
      <c r="I14" s="70">
        <f t="shared" ref="I14:I23" si="2">H14/H$24</f>
        <v>0.72727272727272729</v>
      </c>
      <c r="J14" s="21"/>
    </row>
    <row r="15" spans="1:25" ht="21.95" customHeight="1" x14ac:dyDescent="0.2">
      <c r="A15" s="71"/>
      <c r="B15" s="72" t="s">
        <v>132</v>
      </c>
      <c r="C15" s="73"/>
      <c r="D15" s="73"/>
      <c r="E15" s="73"/>
      <c r="F15" s="73"/>
      <c r="G15" s="73"/>
      <c r="H15" s="74"/>
      <c r="I15" s="75"/>
      <c r="J15" s="21"/>
    </row>
    <row r="16" spans="1:25" ht="21.95" customHeight="1" x14ac:dyDescent="0.2">
      <c r="A16" s="38"/>
      <c r="B16" s="39" t="s">
        <v>135</v>
      </c>
      <c r="C16" s="40"/>
      <c r="D16" s="40"/>
      <c r="E16" s="40"/>
      <c r="F16" s="40"/>
      <c r="G16" s="40"/>
      <c r="H16" s="69"/>
      <c r="I16" s="70"/>
      <c r="J16" s="21"/>
    </row>
    <row r="17" spans="1:25" ht="21.95" customHeight="1" x14ac:dyDescent="0.2">
      <c r="A17" s="71"/>
      <c r="B17" s="72" t="s">
        <v>53</v>
      </c>
      <c r="C17" s="73"/>
      <c r="D17" s="73"/>
      <c r="E17" s="73"/>
      <c r="F17" s="73"/>
      <c r="G17" s="73"/>
      <c r="H17" s="74">
        <f t="shared" ref="H17:H23" si="3">SUM(C17:G17)</f>
        <v>0</v>
      </c>
      <c r="I17" s="75">
        <f t="shared" si="2"/>
        <v>0</v>
      </c>
      <c r="J17" s="21"/>
    </row>
    <row r="18" spans="1:25" ht="21.95" customHeight="1" x14ac:dyDescent="0.2">
      <c r="A18" s="38"/>
      <c r="B18" s="39" t="s">
        <v>82</v>
      </c>
      <c r="C18" s="40"/>
      <c r="D18" s="40"/>
      <c r="E18" s="40"/>
      <c r="F18" s="40"/>
      <c r="G18" s="40"/>
      <c r="H18" s="69">
        <f t="shared" si="3"/>
        <v>0</v>
      </c>
      <c r="I18" s="70">
        <f t="shared" si="2"/>
        <v>0</v>
      </c>
      <c r="J18" s="21"/>
    </row>
    <row r="19" spans="1:25" ht="21.95" customHeight="1" x14ac:dyDescent="0.2">
      <c r="A19" s="71"/>
      <c r="B19" s="72" t="s">
        <v>133</v>
      </c>
      <c r="C19" s="73"/>
      <c r="D19" s="73">
        <v>500</v>
      </c>
      <c r="E19" s="73"/>
      <c r="F19" s="73"/>
      <c r="G19" s="73"/>
      <c r="H19" s="74">
        <f t="shared" si="3"/>
        <v>500</v>
      </c>
      <c r="I19" s="75">
        <f>H19/H$24</f>
        <v>0.18181818181818182</v>
      </c>
      <c r="J19" s="21"/>
    </row>
    <row r="20" spans="1:25" ht="21.95" customHeight="1" x14ac:dyDescent="0.2">
      <c r="A20" s="38"/>
      <c r="B20" s="39" t="s">
        <v>54</v>
      </c>
      <c r="C20" s="40"/>
      <c r="D20" s="40"/>
      <c r="E20" s="40"/>
      <c r="F20" s="40"/>
      <c r="G20" s="40"/>
      <c r="H20" s="69">
        <f t="shared" si="3"/>
        <v>0</v>
      </c>
      <c r="I20" s="70">
        <f t="shared" si="2"/>
        <v>0</v>
      </c>
      <c r="J20" s="21"/>
    </row>
    <row r="21" spans="1:25" ht="21.95" customHeight="1" x14ac:dyDescent="0.2">
      <c r="A21" s="71"/>
      <c r="B21" s="72" t="s">
        <v>70</v>
      </c>
      <c r="C21" s="73">
        <v>20</v>
      </c>
      <c r="D21" s="73">
        <v>200</v>
      </c>
      <c r="E21" s="73"/>
      <c r="F21" s="73"/>
      <c r="G21" s="73"/>
      <c r="H21" s="74">
        <f t="shared" si="3"/>
        <v>220</v>
      </c>
      <c r="I21" s="75">
        <f t="shared" si="2"/>
        <v>0.08</v>
      </c>
      <c r="J21" s="21"/>
    </row>
    <row r="22" spans="1:25" ht="21.95" customHeight="1" x14ac:dyDescent="0.2">
      <c r="A22" s="38"/>
      <c r="B22" s="39" t="s">
        <v>134</v>
      </c>
      <c r="C22" s="40"/>
      <c r="D22" s="40">
        <v>30</v>
      </c>
      <c r="E22" s="40"/>
      <c r="F22" s="76"/>
      <c r="G22" s="40"/>
      <c r="H22" s="69">
        <f t="shared" si="3"/>
        <v>30</v>
      </c>
      <c r="I22" s="70">
        <f t="shared" si="2"/>
        <v>1.090909090909091E-2</v>
      </c>
      <c r="J22" s="21"/>
    </row>
    <row r="23" spans="1:25" ht="21.75" customHeight="1" thickBot="1" x14ac:dyDescent="0.25">
      <c r="A23" s="77"/>
      <c r="B23" s="78" t="s">
        <v>84</v>
      </c>
      <c r="C23" s="79"/>
      <c r="D23" s="79"/>
      <c r="E23" s="79"/>
      <c r="F23" s="79"/>
      <c r="G23" s="79"/>
      <c r="H23" s="80">
        <f t="shared" si="3"/>
        <v>0</v>
      </c>
      <c r="I23" s="81">
        <f t="shared" si="2"/>
        <v>0</v>
      </c>
      <c r="J23" s="21"/>
      <c r="L23" s="82"/>
    </row>
    <row r="24" spans="1:25" s="60" customFormat="1" ht="28.5" thickBot="1" x14ac:dyDescent="0.55000000000000004">
      <c r="A24" s="83"/>
      <c r="B24" s="84" t="s">
        <v>61</v>
      </c>
      <c r="C24" s="51">
        <f>SUM(C14:C23)</f>
        <v>20</v>
      </c>
      <c r="D24" s="51">
        <f>SUM(D14:D23)</f>
        <v>2730</v>
      </c>
      <c r="E24" s="51">
        <f>SUM(E14:E23)</f>
        <v>0</v>
      </c>
      <c r="F24" s="51">
        <f>SUM(F14:F23)</f>
        <v>0</v>
      </c>
      <c r="G24" s="51">
        <f>SUM(G14:G23)</f>
        <v>0</v>
      </c>
      <c r="H24" s="85">
        <f>SUM(C24:G24)</f>
        <v>2750</v>
      </c>
      <c r="I24" s="86">
        <f>H24/H$24</f>
        <v>1</v>
      </c>
      <c r="J24" s="58"/>
      <c r="K24" s="59"/>
    </row>
    <row r="25" spans="1:25" s="21" customFormat="1" ht="21.95" customHeight="1" thickBot="1" x14ac:dyDescent="0.25">
      <c r="B25" s="87"/>
      <c r="F25" s="88"/>
      <c r="I25" s="89"/>
      <c r="K25" s="22"/>
    </row>
    <row r="26" spans="1:25" s="68" customFormat="1" ht="28.5" thickBot="1" x14ac:dyDescent="0.55000000000000004">
      <c r="A26" s="224"/>
      <c r="B26" s="225" t="s">
        <v>115</v>
      </c>
      <c r="C26" s="90" t="s">
        <v>65</v>
      </c>
      <c r="D26" s="90" t="s">
        <v>68</v>
      </c>
      <c r="E26" s="90" t="s">
        <v>113</v>
      </c>
      <c r="F26" s="90" t="s">
        <v>114</v>
      </c>
      <c r="G26" s="90" t="s">
        <v>111</v>
      </c>
      <c r="H26" s="90" t="s">
        <v>61</v>
      </c>
      <c r="I26" s="91" t="s">
        <v>110</v>
      </c>
      <c r="J26" s="66"/>
      <c r="K26" s="67"/>
    </row>
    <row r="27" spans="1:25" ht="21.95" customHeight="1" x14ac:dyDescent="0.2">
      <c r="A27" s="92"/>
      <c r="B27" s="93" t="s">
        <v>4</v>
      </c>
      <c r="C27" s="94"/>
      <c r="D27" s="94">
        <v>500</v>
      </c>
      <c r="E27" s="94"/>
      <c r="F27" s="94"/>
      <c r="G27" s="94"/>
      <c r="H27" s="69">
        <f>SUM(C27:G27)</f>
        <v>500</v>
      </c>
      <c r="I27" s="70">
        <f t="shared" ref="I27:I40" si="4">H27/H$40</f>
        <v>0.17271157167530224</v>
      </c>
      <c r="J27" s="21"/>
    </row>
    <row r="28" spans="1:25" ht="21.95" customHeight="1" x14ac:dyDescent="0.2">
      <c r="A28" s="95"/>
      <c r="B28" s="96" t="s">
        <v>5</v>
      </c>
      <c r="C28" s="97"/>
      <c r="D28" s="98">
        <v>250</v>
      </c>
      <c r="E28" s="98"/>
      <c r="F28" s="98"/>
      <c r="G28" s="98"/>
      <c r="H28" s="74">
        <f t="shared" ref="H28:H39" si="5">SUM(C28:G28)</f>
        <v>250</v>
      </c>
      <c r="I28" s="75">
        <f t="shared" si="4"/>
        <v>8.6355785837651119E-2</v>
      </c>
      <c r="J28" s="21"/>
    </row>
    <row r="29" spans="1:25" ht="21.95" customHeight="1" x14ac:dyDescent="0.2">
      <c r="A29" s="99"/>
      <c r="B29" s="39" t="s">
        <v>41</v>
      </c>
      <c r="C29" s="40"/>
      <c r="D29" s="40">
        <v>280</v>
      </c>
      <c r="E29" s="40"/>
      <c r="F29" s="40"/>
      <c r="G29" s="40"/>
      <c r="H29" s="69">
        <f t="shared" si="5"/>
        <v>280</v>
      </c>
      <c r="I29" s="70">
        <f t="shared" si="4"/>
        <v>9.6718480138169263E-2</v>
      </c>
      <c r="J29" s="21"/>
    </row>
    <row r="30" spans="1:25" ht="21.95" customHeight="1" x14ac:dyDescent="0.2">
      <c r="A30" s="95"/>
      <c r="B30" s="96" t="s">
        <v>6</v>
      </c>
      <c r="C30" s="98"/>
      <c r="D30" s="98">
        <v>120</v>
      </c>
      <c r="E30" s="98"/>
      <c r="F30" s="98"/>
      <c r="G30" s="98"/>
      <c r="H30" s="74">
        <f t="shared" si="5"/>
        <v>120</v>
      </c>
      <c r="I30" s="75">
        <f t="shared" si="4"/>
        <v>4.145077720207254E-2</v>
      </c>
      <c r="J30" s="21"/>
    </row>
    <row r="31" spans="1:25" s="23" customFormat="1" ht="21.95" customHeight="1" x14ac:dyDescent="0.2">
      <c r="A31" s="99"/>
      <c r="B31" s="39" t="s">
        <v>37</v>
      </c>
      <c r="C31" s="40"/>
      <c r="D31" s="40">
        <v>30</v>
      </c>
      <c r="E31" s="40"/>
      <c r="F31" s="40"/>
      <c r="G31" s="40"/>
      <c r="H31" s="69">
        <f t="shared" si="5"/>
        <v>30</v>
      </c>
      <c r="I31" s="70">
        <f t="shared" si="4"/>
        <v>1.0362694300518135E-2</v>
      </c>
      <c r="J31" s="21"/>
      <c r="K31" s="22"/>
      <c r="L31" s="24"/>
      <c r="M31" s="24"/>
      <c r="V31" s="24"/>
      <c r="W31" s="24"/>
      <c r="X31" s="24"/>
      <c r="Y31" s="24"/>
    </row>
    <row r="32" spans="1:25" ht="21.95" customHeight="1" x14ac:dyDescent="0.2">
      <c r="A32" s="95"/>
      <c r="B32" s="96" t="s">
        <v>117</v>
      </c>
      <c r="C32" s="98"/>
      <c r="D32" s="98">
        <v>150</v>
      </c>
      <c r="E32" s="98" t="s">
        <v>39</v>
      </c>
      <c r="F32" s="98"/>
      <c r="G32" s="98"/>
      <c r="H32" s="74">
        <f t="shared" si="5"/>
        <v>150</v>
      </c>
      <c r="I32" s="75">
        <f t="shared" si="4"/>
        <v>5.181347150259067E-2</v>
      </c>
      <c r="J32" s="21"/>
    </row>
    <row r="33" spans="1:11" ht="21.95" customHeight="1" x14ac:dyDescent="0.2">
      <c r="A33" s="99"/>
      <c r="B33" s="39" t="s">
        <v>38</v>
      </c>
      <c r="C33" s="40"/>
      <c r="D33" s="40">
        <v>30</v>
      </c>
      <c r="E33" s="40"/>
      <c r="F33" s="40"/>
      <c r="G33" s="40"/>
      <c r="H33" s="69">
        <f t="shared" si="5"/>
        <v>30</v>
      </c>
      <c r="I33" s="70">
        <f t="shared" si="4"/>
        <v>1.0362694300518135E-2</v>
      </c>
      <c r="J33" s="21"/>
    </row>
    <row r="34" spans="1:11" ht="21.95" customHeight="1" x14ac:dyDescent="0.2">
      <c r="A34" s="95"/>
      <c r="B34" s="96" t="s">
        <v>118</v>
      </c>
      <c r="C34" s="98"/>
      <c r="D34" s="98"/>
      <c r="E34" s="98">
        <v>15</v>
      </c>
      <c r="F34" s="98"/>
      <c r="G34" s="98"/>
      <c r="H34" s="74">
        <f t="shared" si="5"/>
        <v>15</v>
      </c>
      <c r="I34" s="75">
        <f t="shared" si="4"/>
        <v>5.1813471502590676E-3</v>
      </c>
      <c r="J34" s="21"/>
    </row>
    <row r="35" spans="1:11" ht="21.95" customHeight="1" x14ac:dyDescent="0.2">
      <c r="A35" s="99"/>
      <c r="B35" s="39" t="s">
        <v>42</v>
      </c>
      <c r="C35" s="40">
        <v>300</v>
      </c>
      <c r="D35" s="40"/>
      <c r="E35" s="40">
        <v>600</v>
      </c>
      <c r="F35" s="40"/>
      <c r="G35" s="40"/>
      <c r="H35" s="69">
        <f t="shared" si="5"/>
        <v>900</v>
      </c>
      <c r="I35" s="70">
        <f t="shared" si="4"/>
        <v>0.31088082901554404</v>
      </c>
      <c r="J35" s="21"/>
    </row>
    <row r="36" spans="1:11" ht="21.95" customHeight="1" x14ac:dyDescent="0.2">
      <c r="A36" s="95"/>
      <c r="B36" s="96" t="s">
        <v>40</v>
      </c>
      <c r="C36" s="98">
        <v>320</v>
      </c>
      <c r="D36" s="98"/>
      <c r="E36" s="98"/>
      <c r="F36" s="98"/>
      <c r="G36" s="98"/>
      <c r="H36" s="74">
        <f t="shared" si="5"/>
        <v>320</v>
      </c>
      <c r="I36" s="75">
        <f t="shared" si="4"/>
        <v>0.11053540587219343</v>
      </c>
      <c r="J36" s="21"/>
    </row>
    <row r="37" spans="1:11" ht="21.95" customHeight="1" x14ac:dyDescent="0.2">
      <c r="A37" s="99"/>
      <c r="B37" s="39" t="s">
        <v>7</v>
      </c>
      <c r="C37" s="40"/>
      <c r="D37" s="40"/>
      <c r="E37" s="40"/>
      <c r="F37" s="40"/>
      <c r="G37" s="40"/>
      <c r="H37" s="69">
        <f t="shared" si="5"/>
        <v>0</v>
      </c>
      <c r="I37" s="70">
        <f t="shared" si="4"/>
        <v>0</v>
      </c>
      <c r="J37" s="21"/>
    </row>
    <row r="38" spans="1:11" ht="21.95" customHeight="1" x14ac:dyDescent="0.2">
      <c r="A38" s="95"/>
      <c r="B38" s="96" t="s">
        <v>119</v>
      </c>
      <c r="C38" s="98"/>
      <c r="D38" s="98">
        <v>20</v>
      </c>
      <c r="E38" s="98"/>
      <c r="F38" s="98"/>
      <c r="G38" s="98"/>
      <c r="H38" s="74">
        <f t="shared" si="5"/>
        <v>20</v>
      </c>
      <c r="I38" s="75">
        <f t="shared" si="4"/>
        <v>6.9084628670120895E-3</v>
      </c>
      <c r="J38" s="21"/>
    </row>
    <row r="39" spans="1:11" ht="48.75" thickBot="1" x14ac:dyDescent="0.25">
      <c r="A39" s="99"/>
      <c r="B39" s="39" t="s">
        <v>120</v>
      </c>
      <c r="C39" s="40"/>
      <c r="D39" s="40"/>
      <c r="E39" s="40"/>
      <c r="F39" s="40">
        <v>180</v>
      </c>
      <c r="G39" s="40">
        <v>100</v>
      </c>
      <c r="H39" s="69">
        <f t="shared" si="5"/>
        <v>280</v>
      </c>
      <c r="I39" s="70">
        <f t="shared" si="4"/>
        <v>9.6718480138169263E-2</v>
      </c>
      <c r="J39" s="21"/>
    </row>
    <row r="40" spans="1:11" s="103" customFormat="1" ht="28.5" thickBot="1" x14ac:dyDescent="0.55000000000000004">
      <c r="A40" s="83"/>
      <c r="B40" s="84" t="s">
        <v>61</v>
      </c>
      <c r="C40" s="51">
        <f>SUM(C27:C39)</f>
        <v>620</v>
      </c>
      <c r="D40" s="51">
        <f>SUM(D27:D39)</f>
        <v>1380</v>
      </c>
      <c r="E40" s="51">
        <f>SUM(E27:E39)</f>
        <v>615</v>
      </c>
      <c r="F40" s="51">
        <f>SUM(F27:F39)</f>
        <v>180</v>
      </c>
      <c r="G40" s="51">
        <f>SUM(G27:G39)</f>
        <v>100</v>
      </c>
      <c r="H40" s="100">
        <f>SUM(C40:G40)</f>
        <v>2895</v>
      </c>
      <c r="I40" s="86">
        <f t="shared" si="4"/>
        <v>1</v>
      </c>
      <c r="J40" s="101"/>
      <c r="K40" s="102"/>
    </row>
    <row r="41" spans="1:11" s="21" customFormat="1" ht="21.75" customHeight="1" thickBot="1" x14ac:dyDescent="0.25">
      <c r="B41" s="87"/>
      <c r="I41" s="89"/>
      <c r="K41" s="22"/>
    </row>
    <row r="42" spans="1:11" s="68" customFormat="1" ht="28.5" thickBot="1" x14ac:dyDescent="0.55000000000000004">
      <c r="A42" s="226"/>
      <c r="B42" s="227" t="s">
        <v>121</v>
      </c>
      <c r="C42" s="104" t="s">
        <v>65</v>
      </c>
      <c r="D42" s="104" t="s">
        <v>68</v>
      </c>
      <c r="E42" s="104" t="s">
        <v>113</v>
      </c>
      <c r="F42" s="104" t="s">
        <v>114</v>
      </c>
      <c r="G42" s="104" t="s">
        <v>111</v>
      </c>
      <c r="H42" s="104" t="s">
        <v>61</v>
      </c>
      <c r="I42" s="105" t="s">
        <v>110</v>
      </c>
      <c r="J42" s="66"/>
      <c r="K42" s="67"/>
    </row>
    <row r="43" spans="1:11" ht="21.95" customHeight="1" x14ac:dyDescent="0.2">
      <c r="A43" s="106"/>
      <c r="B43" s="26" t="s">
        <v>122</v>
      </c>
      <c r="C43" s="27"/>
      <c r="D43" s="27">
        <v>300</v>
      </c>
      <c r="E43" s="27"/>
      <c r="F43" s="27"/>
      <c r="G43" s="27"/>
      <c r="H43" s="69">
        <f t="shared" ref="H43:H51" si="6">SUM(C43:G43)</f>
        <v>300</v>
      </c>
      <c r="I43" s="70">
        <f>H43/H$51</f>
        <v>0.5</v>
      </c>
      <c r="J43" s="21"/>
    </row>
    <row r="44" spans="1:11" ht="21.95" customHeight="1" x14ac:dyDescent="0.2">
      <c r="A44" s="107"/>
      <c r="B44" s="108" t="s">
        <v>123</v>
      </c>
      <c r="C44" s="109"/>
      <c r="D44" s="109"/>
      <c r="E44" s="109"/>
      <c r="F44" s="109"/>
      <c r="G44" s="109">
        <v>150</v>
      </c>
      <c r="H44" s="74">
        <f t="shared" si="6"/>
        <v>150</v>
      </c>
      <c r="I44" s="75">
        <f t="shared" ref="I44:I51" si="7">H44/H$51</f>
        <v>0.25</v>
      </c>
      <c r="J44" s="21"/>
    </row>
    <row r="45" spans="1:11" ht="21.95" customHeight="1" x14ac:dyDescent="0.2">
      <c r="A45" s="106"/>
      <c r="B45" s="26" t="s">
        <v>44</v>
      </c>
      <c r="C45" s="27"/>
      <c r="D45" s="27"/>
      <c r="E45" s="27"/>
      <c r="F45" s="27"/>
      <c r="G45" s="27"/>
      <c r="H45" s="69">
        <f t="shared" si="6"/>
        <v>0</v>
      </c>
      <c r="I45" s="70">
        <f t="shared" si="7"/>
        <v>0</v>
      </c>
      <c r="J45" s="21"/>
    </row>
    <row r="46" spans="1:11" ht="21.95" customHeight="1" x14ac:dyDescent="0.2">
      <c r="A46" s="107"/>
      <c r="B46" s="108" t="s">
        <v>9</v>
      </c>
      <c r="C46" s="109"/>
      <c r="D46" s="109"/>
      <c r="E46" s="109"/>
      <c r="F46" s="109"/>
      <c r="G46" s="109"/>
      <c r="H46" s="74">
        <f t="shared" si="6"/>
        <v>0</v>
      </c>
      <c r="I46" s="75">
        <f t="shared" si="7"/>
        <v>0</v>
      </c>
      <c r="J46" s="21"/>
    </row>
    <row r="47" spans="1:11" ht="21.95" customHeight="1" x14ac:dyDescent="0.2">
      <c r="A47" s="106"/>
      <c r="B47" s="26" t="s">
        <v>10</v>
      </c>
      <c r="C47" s="27">
        <v>10</v>
      </c>
      <c r="D47" s="27"/>
      <c r="E47" s="27">
        <v>60</v>
      </c>
      <c r="F47" s="27"/>
      <c r="G47" s="27"/>
      <c r="H47" s="69">
        <f t="shared" si="6"/>
        <v>70</v>
      </c>
      <c r="I47" s="70">
        <f t="shared" si="7"/>
        <v>0.11666666666666667</v>
      </c>
      <c r="J47" s="21"/>
    </row>
    <row r="48" spans="1:11" ht="21.75" customHeight="1" x14ac:dyDescent="0.2">
      <c r="A48" s="107"/>
      <c r="B48" s="108" t="s">
        <v>43</v>
      </c>
      <c r="C48" s="109"/>
      <c r="D48" s="109"/>
      <c r="E48" s="109"/>
      <c r="F48" s="109"/>
      <c r="G48" s="109"/>
      <c r="H48" s="74">
        <f t="shared" si="6"/>
        <v>0</v>
      </c>
      <c r="I48" s="75">
        <f t="shared" si="7"/>
        <v>0</v>
      </c>
      <c r="J48" s="21"/>
    </row>
    <row r="49" spans="1:25" ht="21.95" customHeight="1" x14ac:dyDescent="0.2">
      <c r="A49" s="106"/>
      <c r="B49" s="26" t="s">
        <v>124</v>
      </c>
      <c r="C49" s="27"/>
      <c r="D49" s="27"/>
      <c r="E49" s="27"/>
      <c r="F49" s="27"/>
      <c r="G49" s="27"/>
      <c r="H49" s="69">
        <f t="shared" si="6"/>
        <v>0</v>
      </c>
      <c r="I49" s="70">
        <f t="shared" si="7"/>
        <v>0</v>
      </c>
      <c r="J49" s="21"/>
    </row>
    <row r="50" spans="1:25" ht="21.95" customHeight="1" thickBot="1" x14ac:dyDescent="0.25">
      <c r="A50" s="107"/>
      <c r="B50" s="108" t="s">
        <v>125</v>
      </c>
      <c r="C50" s="109">
        <v>0</v>
      </c>
      <c r="D50" s="109"/>
      <c r="E50" s="109"/>
      <c r="F50" s="109">
        <v>80</v>
      </c>
      <c r="G50" s="109"/>
      <c r="H50" s="74">
        <f t="shared" si="6"/>
        <v>80</v>
      </c>
      <c r="I50" s="75">
        <f t="shared" si="7"/>
        <v>0.13333333333333333</v>
      </c>
      <c r="J50" s="21"/>
    </row>
    <row r="51" spans="1:25" s="103" customFormat="1" ht="28.5" thickBot="1" x14ac:dyDescent="0.55000000000000004">
      <c r="A51" s="83"/>
      <c r="B51" s="84" t="s">
        <v>61</v>
      </c>
      <c r="C51" s="51">
        <f>SUM(C43:C50)</f>
        <v>10</v>
      </c>
      <c r="D51" s="51">
        <f>SUM(D43:D50)</f>
        <v>300</v>
      </c>
      <c r="E51" s="51">
        <f>SUM(E43:E50)</f>
        <v>60</v>
      </c>
      <c r="F51" s="51">
        <f>SUM(F43:F50)</f>
        <v>80</v>
      </c>
      <c r="G51" s="51">
        <f>SUM(G43:G50)</f>
        <v>150</v>
      </c>
      <c r="H51" s="100">
        <f t="shared" si="6"/>
        <v>600</v>
      </c>
      <c r="I51" s="86">
        <f t="shared" si="7"/>
        <v>1</v>
      </c>
      <c r="J51" s="101"/>
      <c r="K51" s="102"/>
    </row>
    <row r="52" spans="1:25" s="21" customFormat="1" ht="21.95" customHeight="1" thickBot="1" x14ac:dyDescent="0.25">
      <c r="B52" s="87"/>
      <c r="E52" s="88"/>
      <c r="I52" s="110"/>
      <c r="K52" s="22"/>
    </row>
    <row r="53" spans="1:25" s="68" customFormat="1" ht="28.5" thickBot="1" x14ac:dyDescent="0.55000000000000004">
      <c r="A53" s="228"/>
      <c r="B53" s="229" t="s">
        <v>57</v>
      </c>
      <c r="C53" s="111" t="s">
        <v>65</v>
      </c>
      <c r="D53" s="111" t="s">
        <v>68</v>
      </c>
      <c r="E53" s="111" t="s">
        <v>113</v>
      </c>
      <c r="F53" s="111" t="s">
        <v>114</v>
      </c>
      <c r="G53" s="111" t="s">
        <v>111</v>
      </c>
      <c r="H53" s="111" t="s">
        <v>61</v>
      </c>
      <c r="I53" s="112" t="s">
        <v>110</v>
      </c>
      <c r="J53" s="66"/>
      <c r="K53" s="67"/>
    </row>
    <row r="54" spans="1:25" ht="21.95" customHeight="1" x14ac:dyDescent="0.2">
      <c r="A54" s="113"/>
      <c r="B54" s="93" t="s">
        <v>45</v>
      </c>
      <c r="C54" s="94">
        <v>20</v>
      </c>
      <c r="D54" s="94"/>
      <c r="E54" s="94"/>
      <c r="F54" s="94"/>
      <c r="G54" s="94"/>
      <c r="H54" s="69">
        <f>SUM(C54:G$54)</f>
        <v>20</v>
      </c>
      <c r="I54" s="70">
        <f>H54/H$66</f>
        <v>3.6036036036036036E-2</v>
      </c>
      <c r="J54" s="21"/>
    </row>
    <row r="55" spans="1:25" ht="21.95" customHeight="1" x14ac:dyDescent="0.2">
      <c r="A55" s="114"/>
      <c r="B55" s="115" t="s">
        <v>46</v>
      </c>
      <c r="C55" s="116"/>
      <c r="D55" s="116"/>
      <c r="E55" s="116">
        <v>50</v>
      </c>
      <c r="F55" s="116"/>
      <c r="G55" s="116"/>
      <c r="H55" s="74">
        <f t="shared" ref="H55:H66" si="8">SUM(C55:G55)</f>
        <v>50</v>
      </c>
      <c r="I55" s="75">
        <f t="shared" ref="I55:I66" si="9">H55/H$66</f>
        <v>9.0090090090090086E-2</v>
      </c>
      <c r="J55" s="21"/>
    </row>
    <row r="56" spans="1:25" ht="21.95" customHeight="1" x14ac:dyDescent="0.2">
      <c r="A56" s="117"/>
      <c r="B56" s="39" t="s">
        <v>11</v>
      </c>
      <c r="C56" s="40"/>
      <c r="D56" s="40"/>
      <c r="E56" s="40"/>
      <c r="F56" s="40"/>
      <c r="G56" s="40"/>
      <c r="H56" s="69">
        <f t="shared" si="8"/>
        <v>0</v>
      </c>
      <c r="I56" s="70">
        <f t="shared" si="9"/>
        <v>0</v>
      </c>
      <c r="J56" s="21"/>
    </row>
    <row r="57" spans="1:25" s="23" customFormat="1" ht="21.95" customHeight="1" x14ac:dyDescent="0.2">
      <c r="A57" s="114"/>
      <c r="B57" s="115" t="s">
        <v>126</v>
      </c>
      <c r="C57" s="116"/>
      <c r="D57" s="116">
        <v>200</v>
      </c>
      <c r="E57" s="116"/>
      <c r="F57" s="116"/>
      <c r="G57" s="116"/>
      <c r="H57" s="74">
        <f t="shared" si="8"/>
        <v>200</v>
      </c>
      <c r="I57" s="75">
        <f t="shared" si="9"/>
        <v>0.36036036036036034</v>
      </c>
      <c r="J57" s="21"/>
      <c r="K57" s="22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25" ht="21.95" customHeight="1" x14ac:dyDescent="0.2">
      <c r="A58" s="117"/>
      <c r="B58" s="39" t="s">
        <v>12</v>
      </c>
      <c r="C58" s="40"/>
      <c r="D58" s="40"/>
      <c r="E58" s="40">
        <v>200</v>
      </c>
      <c r="F58" s="40"/>
      <c r="G58" s="40"/>
      <c r="H58" s="69">
        <f t="shared" si="8"/>
        <v>200</v>
      </c>
      <c r="I58" s="70">
        <f t="shared" si="9"/>
        <v>0.36036036036036034</v>
      </c>
      <c r="J58" s="21"/>
    </row>
    <row r="59" spans="1:25" ht="21.95" customHeight="1" x14ac:dyDescent="0.2">
      <c r="A59" s="114"/>
      <c r="B59" s="115" t="s">
        <v>13</v>
      </c>
      <c r="C59" s="116"/>
      <c r="D59" s="116"/>
      <c r="E59" s="116"/>
      <c r="F59" s="116">
        <v>15</v>
      </c>
      <c r="G59" s="116"/>
      <c r="H59" s="74">
        <f t="shared" si="8"/>
        <v>15</v>
      </c>
      <c r="I59" s="75">
        <f t="shared" si="9"/>
        <v>2.7027027027027029E-2</v>
      </c>
      <c r="J59" s="21"/>
    </row>
    <row r="60" spans="1:25" ht="21.95" customHeight="1" x14ac:dyDescent="0.2">
      <c r="A60" s="117"/>
      <c r="B60" s="39" t="s">
        <v>48</v>
      </c>
      <c r="C60" s="40"/>
      <c r="D60" s="40"/>
      <c r="E60" s="40"/>
      <c r="F60" s="40"/>
      <c r="G60" s="40"/>
      <c r="H60" s="69">
        <f t="shared" si="8"/>
        <v>0</v>
      </c>
      <c r="I60" s="70">
        <f t="shared" si="9"/>
        <v>0</v>
      </c>
      <c r="J60" s="21"/>
    </row>
    <row r="61" spans="1:25" ht="21.95" customHeight="1" x14ac:dyDescent="0.2">
      <c r="A61" s="114"/>
      <c r="B61" s="115" t="s">
        <v>15</v>
      </c>
      <c r="C61" s="116"/>
      <c r="D61" s="116"/>
      <c r="E61" s="116"/>
      <c r="F61" s="116"/>
      <c r="G61" s="116"/>
      <c r="H61" s="74">
        <f t="shared" si="8"/>
        <v>0</v>
      </c>
      <c r="I61" s="75">
        <f t="shared" si="9"/>
        <v>0</v>
      </c>
      <c r="J61" s="21"/>
    </row>
    <row r="62" spans="1:25" ht="21.95" customHeight="1" x14ac:dyDescent="0.2">
      <c r="A62" s="117"/>
      <c r="B62" s="39" t="s">
        <v>17</v>
      </c>
      <c r="C62" s="40"/>
      <c r="D62" s="40"/>
      <c r="E62" s="40"/>
      <c r="F62" s="40"/>
      <c r="G62" s="40"/>
      <c r="H62" s="69">
        <f t="shared" si="8"/>
        <v>0</v>
      </c>
      <c r="I62" s="70">
        <f t="shared" si="9"/>
        <v>0</v>
      </c>
      <c r="J62" s="21"/>
    </row>
    <row r="63" spans="1:25" ht="21.95" customHeight="1" x14ac:dyDescent="0.2">
      <c r="A63" s="114"/>
      <c r="B63" s="115" t="s">
        <v>49</v>
      </c>
      <c r="C63" s="116">
        <v>50</v>
      </c>
      <c r="D63" s="116"/>
      <c r="E63" s="116">
        <v>20</v>
      </c>
      <c r="F63" s="116"/>
      <c r="G63" s="116"/>
      <c r="H63" s="74">
        <f t="shared" si="8"/>
        <v>70</v>
      </c>
      <c r="I63" s="75">
        <f t="shared" si="9"/>
        <v>0.12612612612612611</v>
      </c>
      <c r="J63" s="21"/>
    </row>
    <row r="64" spans="1:25" ht="21.95" customHeight="1" x14ac:dyDescent="0.2">
      <c r="A64" s="117"/>
      <c r="B64" s="39" t="s">
        <v>47</v>
      </c>
      <c r="C64" s="40"/>
      <c r="D64" s="40"/>
      <c r="E64" s="40"/>
      <c r="F64" s="40"/>
      <c r="G64" s="40"/>
      <c r="H64" s="69">
        <f t="shared" si="8"/>
        <v>0</v>
      </c>
      <c r="I64" s="70">
        <f t="shared" si="9"/>
        <v>0</v>
      </c>
      <c r="J64" s="21"/>
    </row>
    <row r="65" spans="1:29" s="23" customFormat="1" ht="21.95" customHeight="1" thickBot="1" x14ac:dyDescent="0.25">
      <c r="A65" s="114"/>
      <c r="B65" s="115" t="s">
        <v>127</v>
      </c>
      <c r="C65" s="116"/>
      <c r="D65" s="116"/>
      <c r="E65" s="116"/>
      <c r="F65" s="116"/>
      <c r="G65" s="116"/>
      <c r="H65" s="74">
        <f t="shared" si="8"/>
        <v>0</v>
      </c>
      <c r="I65" s="75">
        <f t="shared" si="9"/>
        <v>0</v>
      </c>
      <c r="J65" s="21"/>
      <c r="K65" s="22"/>
      <c r="L65" s="24"/>
      <c r="M65" s="24"/>
      <c r="V65" s="24"/>
      <c r="W65" s="24"/>
      <c r="X65" s="24"/>
      <c r="Y65" s="24"/>
      <c r="Z65" s="24"/>
      <c r="AA65" s="24"/>
      <c r="AB65" s="24"/>
      <c r="AC65" s="24"/>
    </row>
    <row r="66" spans="1:29" s="103" customFormat="1" ht="28.5" thickBot="1" x14ac:dyDescent="0.55000000000000004">
      <c r="A66" s="83"/>
      <c r="B66" s="84" t="s">
        <v>61</v>
      </c>
      <c r="C66" s="51">
        <f>SUM(C54:C65)</f>
        <v>70</v>
      </c>
      <c r="D66" s="51">
        <f>SUM(D54:D65)</f>
        <v>200</v>
      </c>
      <c r="E66" s="51">
        <f>SUM(E54:E65)</f>
        <v>270</v>
      </c>
      <c r="F66" s="51">
        <f>SUM(F54:F65)</f>
        <v>15</v>
      </c>
      <c r="G66" s="51">
        <f>SUM(G54:G65)</f>
        <v>0</v>
      </c>
      <c r="H66" s="100">
        <f t="shared" si="8"/>
        <v>555</v>
      </c>
      <c r="I66" s="86">
        <f t="shared" si="9"/>
        <v>1</v>
      </c>
      <c r="J66" s="101"/>
      <c r="K66" s="102"/>
    </row>
    <row r="67" spans="1:29" s="21" customFormat="1" ht="21.95" customHeight="1" thickBot="1" x14ac:dyDescent="0.25">
      <c r="B67" s="87"/>
      <c r="I67" s="89"/>
      <c r="K67" s="22"/>
    </row>
    <row r="68" spans="1:29" s="68" customFormat="1" ht="28.5" thickBot="1" x14ac:dyDescent="0.55000000000000004">
      <c r="A68" s="230"/>
      <c r="B68" s="231" t="s">
        <v>128</v>
      </c>
      <c r="C68" s="118" t="s">
        <v>65</v>
      </c>
      <c r="D68" s="118" t="s">
        <v>68</v>
      </c>
      <c r="E68" s="118" t="s">
        <v>113</v>
      </c>
      <c r="F68" s="118" t="s">
        <v>114</v>
      </c>
      <c r="G68" s="118" t="s">
        <v>111</v>
      </c>
      <c r="H68" s="118" t="s">
        <v>61</v>
      </c>
      <c r="I68" s="119" t="s">
        <v>110</v>
      </c>
      <c r="J68" s="66"/>
      <c r="K68" s="67"/>
    </row>
    <row r="69" spans="1:29" ht="21.95" customHeight="1" x14ac:dyDescent="0.2">
      <c r="A69" s="113"/>
      <c r="B69" s="93" t="s">
        <v>97</v>
      </c>
      <c r="C69" s="94">
        <v>10</v>
      </c>
      <c r="D69" s="94"/>
      <c r="E69" s="94">
        <v>10</v>
      </c>
      <c r="F69" s="94"/>
      <c r="G69" s="94"/>
      <c r="H69" s="69">
        <f>SUM(C69:G69)</f>
        <v>20</v>
      </c>
      <c r="I69" s="70">
        <f>H69/H$78</f>
        <v>3.669724770642202E-2</v>
      </c>
      <c r="J69" s="21"/>
    </row>
    <row r="70" spans="1:29" ht="21.95" customHeight="1" x14ac:dyDescent="0.2">
      <c r="A70" s="120"/>
      <c r="B70" s="121" t="s">
        <v>18</v>
      </c>
      <c r="C70" s="122">
        <v>20</v>
      </c>
      <c r="D70" s="122"/>
      <c r="E70" s="122">
        <v>60</v>
      </c>
      <c r="F70" s="122"/>
      <c r="G70" s="122"/>
      <c r="H70" s="74">
        <f t="shared" ref="H70:H77" si="10">SUM(C70:G70)</f>
        <v>80</v>
      </c>
      <c r="I70" s="75">
        <f>H70/H$78</f>
        <v>0.14678899082568808</v>
      </c>
      <c r="J70" s="21"/>
    </row>
    <row r="71" spans="1:29" ht="21.95" customHeight="1" x14ac:dyDescent="0.2">
      <c r="A71" s="117"/>
      <c r="B71" s="39" t="s">
        <v>105</v>
      </c>
      <c r="C71" s="40">
        <v>30</v>
      </c>
      <c r="D71" s="40"/>
      <c r="E71" s="40"/>
      <c r="F71" s="40"/>
      <c r="G71" s="40"/>
      <c r="H71" s="69">
        <f t="shared" si="10"/>
        <v>30</v>
      </c>
      <c r="I71" s="70">
        <f>H71/H$78</f>
        <v>5.5045871559633031E-2</v>
      </c>
      <c r="J71" s="21"/>
    </row>
    <row r="72" spans="1:29" ht="21.95" customHeight="1" x14ac:dyDescent="0.2">
      <c r="A72" s="120"/>
      <c r="B72" s="121" t="s">
        <v>19</v>
      </c>
      <c r="C72" s="122">
        <v>50</v>
      </c>
      <c r="D72" s="122"/>
      <c r="E72" s="122"/>
      <c r="F72" s="122"/>
      <c r="G72" s="122">
        <v>20</v>
      </c>
      <c r="H72" s="74">
        <f t="shared" si="10"/>
        <v>70</v>
      </c>
      <c r="I72" s="75">
        <f t="shared" ref="I72:I78" si="11">H72/H$78</f>
        <v>0.12844036697247707</v>
      </c>
      <c r="J72" s="21"/>
    </row>
    <row r="73" spans="1:29" ht="21.95" customHeight="1" x14ac:dyDescent="0.2">
      <c r="A73" s="117"/>
      <c r="B73" s="39" t="s">
        <v>20</v>
      </c>
      <c r="C73" s="40"/>
      <c r="D73" s="40"/>
      <c r="E73" s="40"/>
      <c r="F73" s="40">
        <v>65</v>
      </c>
      <c r="G73" s="40"/>
      <c r="H73" s="69">
        <f>SUM(C73:G73)</f>
        <v>65</v>
      </c>
      <c r="I73" s="70">
        <f t="shared" si="11"/>
        <v>0.11926605504587157</v>
      </c>
      <c r="J73" s="21"/>
    </row>
    <row r="74" spans="1:29" ht="21.95" customHeight="1" x14ac:dyDescent="0.2">
      <c r="A74" s="120"/>
      <c r="B74" s="121" t="s">
        <v>21</v>
      </c>
      <c r="C74" s="122"/>
      <c r="D74" s="122">
        <v>100</v>
      </c>
      <c r="E74" s="122"/>
      <c r="F74" s="122"/>
      <c r="G74" s="122"/>
      <c r="H74" s="74">
        <f t="shared" si="10"/>
        <v>100</v>
      </c>
      <c r="I74" s="75">
        <f t="shared" si="11"/>
        <v>0.1834862385321101</v>
      </c>
      <c r="J74" s="21"/>
    </row>
    <row r="75" spans="1:29" ht="21.95" customHeight="1" x14ac:dyDescent="0.2">
      <c r="A75" s="117"/>
      <c r="B75" s="39" t="s">
        <v>22</v>
      </c>
      <c r="C75" s="40"/>
      <c r="D75" s="40"/>
      <c r="E75" s="40"/>
      <c r="F75" s="40">
        <v>40</v>
      </c>
      <c r="G75" s="40"/>
      <c r="H75" s="69">
        <f t="shared" si="10"/>
        <v>40</v>
      </c>
      <c r="I75" s="70">
        <f t="shared" si="11"/>
        <v>7.3394495412844041E-2</v>
      </c>
      <c r="J75" s="21"/>
    </row>
    <row r="76" spans="1:29" ht="21.95" customHeight="1" x14ac:dyDescent="0.2">
      <c r="A76" s="120"/>
      <c r="B76" s="121" t="s">
        <v>50</v>
      </c>
      <c r="C76" s="122">
        <v>50</v>
      </c>
      <c r="D76" s="122"/>
      <c r="E76" s="122"/>
      <c r="F76" s="122"/>
      <c r="G76" s="122"/>
      <c r="H76" s="74">
        <f>SUM(C76:G76)</f>
        <v>50</v>
      </c>
      <c r="I76" s="75">
        <f t="shared" si="11"/>
        <v>9.1743119266055051E-2</v>
      </c>
      <c r="J76" s="21"/>
    </row>
    <row r="77" spans="1:29" s="23" customFormat="1" ht="21.95" customHeight="1" thickBot="1" x14ac:dyDescent="0.25">
      <c r="A77" s="117"/>
      <c r="B77" s="39" t="s">
        <v>2</v>
      </c>
      <c r="C77" s="40"/>
      <c r="D77" s="40"/>
      <c r="E77" s="40"/>
      <c r="F77" s="40"/>
      <c r="G77" s="40">
        <v>90</v>
      </c>
      <c r="H77" s="69">
        <f t="shared" si="10"/>
        <v>90</v>
      </c>
      <c r="I77" s="70">
        <f t="shared" si="11"/>
        <v>0.16513761467889909</v>
      </c>
      <c r="J77" s="21"/>
      <c r="K77" s="22"/>
      <c r="L77" s="24"/>
      <c r="M77" s="24"/>
      <c r="V77" s="24"/>
      <c r="W77" s="24"/>
      <c r="X77" s="24"/>
      <c r="Y77" s="24"/>
      <c r="Z77" s="24"/>
      <c r="AA77" s="24"/>
      <c r="AB77" s="24"/>
      <c r="AC77" s="24"/>
    </row>
    <row r="78" spans="1:29" ht="28.5" thickBot="1" x14ac:dyDescent="0.55000000000000004">
      <c r="A78" s="83"/>
      <c r="B78" s="84" t="s">
        <v>61</v>
      </c>
      <c r="C78" s="51">
        <f>SUM(C69:C77)</f>
        <v>160</v>
      </c>
      <c r="D78" s="51">
        <f>SUM(D69:D77)</f>
        <v>100</v>
      </c>
      <c r="E78" s="51">
        <f>SUM(E69:E77)</f>
        <v>70</v>
      </c>
      <c r="F78" s="51">
        <f>SUM(F69:F77)</f>
        <v>105</v>
      </c>
      <c r="G78" s="51">
        <f>SUM(G69:G77)</f>
        <v>110</v>
      </c>
      <c r="H78" s="100">
        <f>SUM(C78:G78)</f>
        <v>545</v>
      </c>
      <c r="I78" s="86">
        <f t="shared" si="11"/>
        <v>1</v>
      </c>
      <c r="J78" s="21"/>
    </row>
    <row r="79" spans="1:29" s="21" customFormat="1" ht="21.95" customHeight="1" thickBot="1" x14ac:dyDescent="0.25">
      <c r="B79" s="87"/>
      <c r="I79" s="110"/>
      <c r="K79" s="22"/>
    </row>
    <row r="80" spans="1:29" s="68" customFormat="1" ht="28.5" thickBot="1" x14ac:dyDescent="0.55000000000000004">
      <c r="A80" s="232"/>
      <c r="B80" s="232" t="s">
        <v>129</v>
      </c>
      <c r="C80" s="123" t="s">
        <v>65</v>
      </c>
      <c r="D80" s="123" t="s">
        <v>68</v>
      </c>
      <c r="E80" s="123" t="s">
        <v>113</v>
      </c>
      <c r="F80" s="123" t="s">
        <v>114</v>
      </c>
      <c r="G80" s="123" t="s">
        <v>111</v>
      </c>
      <c r="H80" s="123" t="s">
        <v>61</v>
      </c>
      <c r="I80" s="124" t="s">
        <v>110</v>
      </c>
      <c r="J80" s="66"/>
      <c r="K80" s="67"/>
    </row>
    <row r="81" spans="1:29" ht="21.95" customHeight="1" x14ac:dyDescent="0.2">
      <c r="A81" s="113"/>
      <c r="B81" s="93" t="s">
        <v>24</v>
      </c>
      <c r="C81" s="94"/>
      <c r="D81" s="94"/>
      <c r="E81" s="94">
        <v>30</v>
      </c>
      <c r="F81" s="94">
        <v>210</v>
      </c>
      <c r="G81" s="94"/>
      <c r="H81" s="69">
        <f>SUM(C81:F81)</f>
        <v>240</v>
      </c>
      <c r="I81" s="70">
        <f>H81/H$89</f>
        <v>0.47244094488188976</v>
      </c>
      <c r="J81" s="21"/>
    </row>
    <row r="82" spans="1:29" ht="21.95" customHeight="1" x14ac:dyDescent="0.2">
      <c r="A82" s="125"/>
      <c r="B82" s="126" t="s">
        <v>52</v>
      </c>
      <c r="C82" s="127">
        <v>20</v>
      </c>
      <c r="D82" s="127"/>
      <c r="E82" s="127">
        <v>5</v>
      </c>
      <c r="F82" s="127"/>
      <c r="G82" s="127"/>
      <c r="H82" s="74">
        <f t="shared" ref="H82:H87" si="12">SUM(C82:F82)</f>
        <v>25</v>
      </c>
      <c r="I82" s="75">
        <f t="shared" ref="I82:I89" si="13">H82/H$89</f>
        <v>4.9212598425196853E-2</v>
      </c>
      <c r="J82" s="21"/>
    </row>
    <row r="83" spans="1:29" ht="21.95" customHeight="1" x14ac:dyDescent="0.2">
      <c r="A83" s="117"/>
      <c r="B83" s="128" t="s">
        <v>51</v>
      </c>
      <c r="C83" s="40"/>
      <c r="D83" s="40"/>
      <c r="E83" s="40"/>
      <c r="F83" s="40">
        <v>240</v>
      </c>
      <c r="G83" s="40"/>
      <c r="H83" s="69">
        <f t="shared" si="12"/>
        <v>240</v>
      </c>
      <c r="I83" s="70">
        <f t="shared" si="13"/>
        <v>0.47244094488188976</v>
      </c>
      <c r="J83" s="21"/>
    </row>
    <row r="84" spans="1:29" ht="21.95" customHeight="1" x14ac:dyDescent="0.2">
      <c r="A84" s="125"/>
      <c r="B84" s="126" t="s">
        <v>98</v>
      </c>
      <c r="C84" s="127"/>
      <c r="D84" s="127"/>
      <c r="E84" s="127">
        <v>3</v>
      </c>
      <c r="F84" s="127"/>
      <c r="G84" s="127"/>
      <c r="H84" s="74">
        <f t="shared" si="12"/>
        <v>3</v>
      </c>
      <c r="I84" s="75">
        <f t="shared" si="13"/>
        <v>5.905511811023622E-3</v>
      </c>
      <c r="J84" s="21"/>
      <c r="N84" s="129"/>
    </row>
    <row r="85" spans="1:29" ht="21.95" customHeight="1" x14ac:dyDescent="0.2">
      <c r="A85" s="117"/>
      <c r="B85" s="128" t="s">
        <v>25</v>
      </c>
      <c r="C85" s="40"/>
      <c r="D85" s="40"/>
      <c r="E85" s="40"/>
      <c r="F85" s="40"/>
      <c r="G85" s="40"/>
      <c r="H85" s="69">
        <f t="shared" si="12"/>
        <v>0</v>
      </c>
      <c r="I85" s="70">
        <f t="shared" si="13"/>
        <v>0</v>
      </c>
      <c r="J85" s="21"/>
    </row>
    <row r="86" spans="1:29" ht="21.95" customHeight="1" x14ac:dyDescent="0.2">
      <c r="A86" s="125"/>
      <c r="B86" s="126" t="s">
        <v>26</v>
      </c>
      <c r="C86" s="127"/>
      <c r="D86" s="127"/>
      <c r="E86" s="127"/>
      <c r="F86" s="127"/>
      <c r="G86" s="127"/>
      <c r="H86" s="74">
        <f t="shared" si="12"/>
        <v>0</v>
      </c>
      <c r="I86" s="75">
        <f t="shared" si="13"/>
        <v>0</v>
      </c>
      <c r="J86" s="21"/>
    </row>
    <row r="87" spans="1:29" ht="21.95" customHeight="1" x14ac:dyDescent="0.2">
      <c r="A87" s="117"/>
      <c r="B87" s="128" t="s">
        <v>130</v>
      </c>
      <c r="C87" s="40"/>
      <c r="D87" s="40"/>
      <c r="E87" s="40"/>
      <c r="F87" s="40"/>
      <c r="G87" s="40"/>
      <c r="H87" s="69">
        <f t="shared" si="12"/>
        <v>0</v>
      </c>
      <c r="I87" s="70">
        <f t="shared" si="13"/>
        <v>0</v>
      </c>
      <c r="J87" s="21"/>
    </row>
    <row r="88" spans="1:29" ht="48.75" thickBot="1" x14ac:dyDescent="0.25">
      <c r="A88" s="125"/>
      <c r="B88" s="126" t="s">
        <v>131</v>
      </c>
      <c r="C88" s="127"/>
      <c r="D88" s="127"/>
      <c r="E88" s="127"/>
      <c r="F88" s="127"/>
      <c r="G88" s="127"/>
      <c r="H88" s="74"/>
      <c r="I88" s="75">
        <f>H88/H$89</f>
        <v>0</v>
      </c>
      <c r="J88" s="21"/>
    </row>
    <row r="89" spans="1:29" ht="28.5" thickBot="1" x14ac:dyDescent="0.55000000000000004">
      <c r="A89" s="83"/>
      <c r="B89" s="84" t="s">
        <v>61</v>
      </c>
      <c r="C89" s="51">
        <f>SUM(C81:C88)</f>
        <v>20</v>
      </c>
      <c r="D89" s="51">
        <f>SUM(D81:D88)</f>
        <v>0</v>
      </c>
      <c r="E89" s="51">
        <f>SUM(E81:E88)</f>
        <v>38</v>
      </c>
      <c r="F89" s="51">
        <f>SUM(F81:F88)</f>
        <v>450</v>
      </c>
      <c r="G89" s="51">
        <f>SUM(G81:G88)</f>
        <v>0</v>
      </c>
      <c r="H89" s="100">
        <f>SUM(C89:G89)</f>
        <v>508</v>
      </c>
      <c r="I89" s="86">
        <f t="shared" si="13"/>
        <v>1</v>
      </c>
      <c r="J89" s="21"/>
    </row>
    <row r="90" spans="1:29" s="21" customFormat="1" ht="21.95" customHeight="1" thickBot="1" x14ac:dyDescent="0.25">
      <c r="B90" s="87"/>
      <c r="I90" s="89"/>
      <c r="K90" s="22"/>
    </row>
    <row r="91" spans="1:29" s="68" customFormat="1" ht="28.5" thickBot="1" x14ac:dyDescent="0.55000000000000004">
      <c r="A91" s="233"/>
      <c r="B91" s="234" t="s">
        <v>136</v>
      </c>
      <c r="C91" s="130" t="s">
        <v>65</v>
      </c>
      <c r="D91" s="130" t="s">
        <v>68</v>
      </c>
      <c r="E91" s="130" t="s">
        <v>113</v>
      </c>
      <c r="F91" s="130" t="s">
        <v>114</v>
      </c>
      <c r="G91" s="130" t="s">
        <v>111</v>
      </c>
      <c r="H91" s="130" t="s">
        <v>61</v>
      </c>
      <c r="I91" s="131" t="s">
        <v>110</v>
      </c>
      <c r="J91" s="66"/>
      <c r="K91" s="67"/>
    </row>
    <row r="92" spans="1:29" s="134" customFormat="1" ht="21.95" customHeight="1" x14ac:dyDescent="0.2">
      <c r="A92" s="132"/>
      <c r="B92" s="93" t="s">
        <v>56</v>
      </c>
      <c r="C92" s="133"/>
      <c r="D92" s="133"/>
      <c r="E92" s="133"/>
      <c r="F92" s="133"/>
      <c r="G92" s="133"/>
      <c r="H92" s="69">
        <f t="shared" ref="H92:H97" si="14">SUM(C92:G92)</f>
        <v>0</v>
      </c>
      <c r="I92" s="70">
        <f t="shared" ref="I92:I97" si="15">H92/H$97</f>
        <v>0</v>
      </c>
      <c r="J92" s="21"/>
      <c r="K92" s="22"/>
      <c r="L92" s="24"/>
      <c r="M92" s="24"/>
      <c r="V92" s="24"/>
      <c r="W92" s="24"/>
      <c r="X92" s="24"/>
      <c r="Y92" s="24"/>
      <c r="Z92" s="24"/>
      <c r="AA92" s="24"/>
      <c r="AB92" s="24"/>
      <c r="AC92" s="24"/>
    </row>
    <row r="93" spans="1:29" s="134" customFormat="1" ht="21.95" customHeight="1" x14ac:dyDescent="0.2">
      <c r="A93" s="135"/>
      <c r="B93" s="136" t="s">
        <v>139</v>
      </c>
      <c r="C93" s="137"/>
      <c r="D93" s="137"/>
      <c r="E93" s="137"/>
      <c r="F93" s="137"/>
      <c r="G93" s="137"/>
      <c r="H93" s="74">
        <f t="shared" si="14"/>
        <v>0</v>
      </c>
      <c r="I93" s="75">
        <f t="shared" si="15"/>
        <v>0</v>
      </c>
      <c r="J93" s="21"/>
      <c r="K93" s="22"/>
      <c r="L93" s="24"/>
      <c r="M93" s="24"/>
      <c r="V93" s="24"/>
      <c r="W93" s="24"/>
      <c r="X93" s="24"/>
      <c r="Y93" s="24"/>
      <c r="Z93" s="24"/>
      <c r="AA93" s="24"/>
      <c r="AB93" s="24"/>
      <c r="AC93" s="24"/>
    </row>
    <row r="94" spans="1:29" s="134" customFormat="1" ht="21.95" customHeight="1" x14ac:dyDescent="0.2">
      <c r="A94" s="138"/>
      <c r="B94" s="39" t="s">
        <v>138</v>
      </c>
      <c r="C94" s="139"/>
      <c r="D94" s="139"/>
      <c r="E94" s="139"/>
      <c r="F94" s="139"/>
      <c r="G94" s="139"/>
      <c r="H94" s="69">
        <f t="shared" si="14"/>
        <v>0</v>
      </c>
      <c r="I94" s="70">
        <f t="shared" si="15"/>
        <v>0</v>
      </c>
      <c r="J94" s="21"/>
      <c r="K94" s="22"/>
      <c r="L94" s="24"/>
      <c r="M94" s="24"/>
      <c r="V94" s="24"/>
      <c r="W94" s="24"/>
      <c r="X94" s="24"/>
      <c r="Y94" s="24"/>
      <c r="Z94" s="24"/>
      <c r="AA94" s="24"/>
      <c r="AB94" s="24"/>
      <c r="AC94" s="24"/>
    </row>
    <row r="95" spans="1:29" s="134" customFormat="1" ht="21.95" customHeight="1" x14ac:dyDescent="0.2">
      <c r="A95" s="135"/>
      <c r="B95" s="136" t="s">
        <v>137</v>
      </c>
      <c r="C95" s="137"/>
      <c r="D95" s="137">
        <v>200</v>
      </c>
      <c r="E95" s="137"/>
      <c r="F95" s="137"/>
      <c r="G95" s="137"/>
      <c r="H95" s="74">
        <f t="shared" si="14"/>
        <v>200</v>
      </c>
      <c r="I95" s="75">
        <f t="shared" si="15"/>
        <v>1</v>
      </c>
      <c r="J95" s="21"/>
      <c r="K95" s="22"/>
      <c r="L95" s="24"/>
      <c r="M95" s="24"/>
      <c r="V95" s="24"/>
      <c r="W95" s="24"/>
      <c r="X95" s="24"/>
      <c r="Y95" s="24"/>
      <c r="Z95" s="24"/>
      <c r="AA95" s="24"/>
      <c r="AB95" s="24"/>
      <c r="AC95" s="24"/>
    </row>
    <row r="96" spans="1:29" s="134" customFormat="1" ht="21.95" customHeight="1" thickBot="1" x14ac:dyDescent="0.25">
      <c r="A96" s="138"/>
      <c r="B96" s="39" t="s">
        <v>2</v>
      </c>
      <c r="C96" s="139"/>
      <c r="D96" s="139"/>
      <c r="E96" s="139"/>
      <c r="F96" s="139"/>
      <c r="G96" s="139"/>
      <c r="H96" s="69">
        <f t="shared" si="14"/>
        <v>0</v>
      </c>
      <c r="I96" s="70">
        <f t="shared" si="15"/>
        <v>0</v>
      </c>
      <c r="J96" s="21"/>
      <c r="K96" s="22"/>
      <c r="L96" s="24"/>
      <c r="M96" s="24"/>
      <c r="V96" s="24"/>
      <c r="W96" s="24"/>
      <c r="X96" s="24"/>
      <c r="Y96" s="24"/>
      <c r="Z96" s="24"/>
      <c r="AA96" s="24"/>
      <c r="AB96" s="24"/>
      <c r="AC96" s="24"/>
    </row>
    <row r="97" spans="1:14" ht="28.5" thickBot="1" x14ac:dyDescent="0.55000000000000004">
      <c r="A97" s="83"/>
      <c r="B97" s="84" t="s">
        <v>61</v>
      </c>
      <c r="C97" s="51">
        <f>SUM(C92:C96)</f>
        <v>0</v>
      </c>
      <c r="D97" s="51">
        <f>SUM(D92:D96)</f>
        <v>200</v>
      </c>
      <c r="E97" s="51">
        <f>SUM(E92:E96)</f>
        <v>0</v>
      </c>
      <c r="F97" s="51">
        <f>SUM(F92:F96)</f>
        <v>0</v>
      </c>
      <c r="G97" s="51">
        <f>SUM(G92:G96)</f>
        <v>0</v>
      </c>
      <c r="H97" s="100">
        <f t="shared" si="14"/>
        <v>200</v>
      </c>
      <c r="I97" s="86">
        <f t="shared" si="15"/>
        <v>1</v>
      </c>
      <c r="J97" s="21"/>
    </row>
    <row r="98" spans="1:14" s="21" customFormat="1" ht="21.95" customHeight="1" thickBot="1" x14ac:dyDescent="0.25">
      <c r="B98" s="140"/>
      <c r="C98" s="141"/>
      <c r="D98" s="141"/>
      <c r="E98" s="141"/>
      <c r="F98" s="141"/>
      <c r="G98" s="141"/>
      <c r="H98" s="141"/>
      <c r="I98" s="142"/>
      <c r="K98" s="22"/>
    </row>
    <row r="99" spans="1:14" s="68" customFormat="1" ht="28.5" thickBot="1" x14ac:dyDescent="0.25">
      <c r="A99" s="235"/>
      <c r="B99" s="236" t="s">
        <v>140</v>
      </c>
      <c r="C99" s="143" t="s">
        <v>65</v>
      </c>
      <c r="D99" s="143" t="s">
        <v>68</v>
      </c>
      <c r="E99" s="143" t="s">
        <v>113</v>
      </c>
      <c r="F99" s="143" t="s">
        <v>114</v>
      </c>
      <c r="G99" s="143" t="s">
        <v>111</v>
      </c>
      <c r="H99" s="143" t="s">
        <v>61</v>
      </c>
      <c r="I99" s="144" t="s">
        <v>110</v>
      </c>
      <c r="J99" s="66"/>
      <c r="K99" s="67"/>
    </row>
    <row r="100" spans="1:14" ht="21.95" customHeight="1" x14ac:dyDescent="0.2">
      <c r="A100" s="145"/>
      <c r="B100" s="146" t="s">
        <v>28</v>
      </c>
      <c r="C100" s="147"/>
      <c r="D100" s="148"/>
      <c r="E100" s="148"/>
      <c r="F100" s="148"/>
      <c r="G100" s="148"/>
      <c r="H100" s="149">
        <f>SUM(C$100:G$100)</f>
        <v>0</v>
      </c>
      <c r="I100" s="150">
        <f>H100/H$110</f>
        <v>0</v>
      </c>
      <c r="J100" s="21"/>
    </row>
    <row r="101" spans="1:14" ht="21.95" customHeight="1" x14ac:dyDescent="0.2">
      <c r="A101" s="151"/>
      <c r="B101" s="152" t="s">
        <v>145</v>
      </c>
      <c r="C101" s="153"/>
      <c r="D101" s="153"/>
      <c r="E101" s="153"/>
      <c r="F101" s="153"/>
      <c r="G101" s="153"/>
      <c r="H101" s="154">
        <f t="shared" ref="H101:H110" si="16">SUM(C101:G101)</f>
        <v>0</v>
      </c>
      <c r="I101" s="155">
        <f t="shared" ref="I101:I110" si="17">H101/H$110</f>
        <v>0</v>
      </c>
      <c r="J101" s="21"/>
    </row>
    <row r="102" spans="1:14" ht="21.95" customHeight="1" x14ac:dyDescent="0.2">
      <c r="A102" s="156"/>
      <c r="B102" s="157" t="s">
        <v>144</v>
      </c>
      <c r="C102" s="158"/>
      <c r="D102" s="158"/>
      <c r="E102" s="158"/>
      <c r="F102" s="158"/>
      <c r="G102" s="158"/>
      <c r="H102" s="159">
        <f t="shared" si="16"/>
        <v>0</v>
      </c>
      <c r="I102" s="160">
        <f t="shared" si="17"/>
        <v>0</v>
      </c>
      <c r="J102" s="21"/>
    </row>
    <row r="103" spans="1:14" ht="21.95" customHeight="1" x14ac:dyDescent="0.2">
      <c r="A103" s="151"/>
      <c r="B103" s="152" t="s">
        <v>33</v>
      </c>
      <c r="C103" s="153"/>
      <c r="D103" s="153"/>
      <c r="E103" s="153"/>
      <c r="F103" s="153"/>
      <c r="G103" s="153"/>
      <c r="H103" s="154">
        <f t="shared" si="16"/>
        <v>0</v>
      </c>
      <c r="I103" s="155">
        <f t="shared" si="17"/>
        <v>0</v>
      </c>
      <c r="J103" s="21"/>
      <c r="N103" s="161"/>
    </row>
    <row r="104" spans="1:14" ht="21.95" customHeight="1" x14ac:dyDescent="0.2">
      <c r="A104" s="156"/>
      <c r="B104" s="157" t="s">
        <v>29</v>
      </c>
      <c r="C104" s="158"/>
      <c r="D104" s="158"/>
      <c r="E104" s="158"/>
      <c r="F104" s="158"/>
      <c r="G104" s="158"/>
      <c r="H104" s="159">
        <f t="shared" si="16"/>
        <v>0</v>
      </c>
      <c r="I104" s="160">
        <f t="shared" si="17"/>
        <v>0</v>
      </c>
      <c r="J104" s="21"/>
    </row>
    <row r="105" spans="1:14" ht="21.95" customHeight="1" x14ac:dyDescent="0.2">
      <c r="A105" s="151"/>
      <c r="B105" s="152" t="s">
        <v>32</v>
      </c>
      <c r="C105" s="153"/>
      <c r="D105" s="153"/>
      <c r="E105" s="153"/>
      <c r="F105" s="153"/>
      <c r="G105" s="153"/>
      <c r="H105" s="154">
        <f t="shared" si="16"/>
        <v>0</v>
      </c>
      <c r="I105" s="155">
        <f t="shared" si="17"/>
        <v>0</v>
      </c>
      <c r="J105" s="21"/>
    </row>
    <row r="106" spans="1:14" ht="21.95" customHeight="1" x14ac:dyDescent="0.2">
      <c r="A106" s="156"/>
      <c r="B106" s="157" t="s">
        <v>19</v>
      </c>
      <c r="C106" s="158"/>
      <c r="D106" s="158"/>
      <c r="E106" s="158"/>
      <c r="F106" s="158"/>
      <c r="G106" s="158"/>
      <c r="H106" s="159">
        <f t="shared" si="16"/>
        <v>0</v>
      </c>
      <c r="I106" s="160">
        <f t="shared" si="17"/>
        <v>0</v>
      </c>
      <c r="J106" s="21"/>
    </row>
    <row r="107" spans="1:14" ht="21.95" customHeight="1" x14ac:dyDescent="0.2">
      <c r="A107" s="151"/>
      <c r="B107" s="152" t="s">
        <v>34</v>
      </c>
      <c r="C107" s="153"/>
      <c r="D107" s="153"/>
      <c r="E107" s="153"/>
      <c r="F107" s="153"/>
      <c r="G107" s="153"/>
      <c r="H107" s="154">
        <f t="shared" si="16"/>
        <v>0</v>
      </c>
      <c r="I107" s="155">
        <f t="shared" si="17"/>
        <v>0</v>
      </c>
      <c r="J107" s="21"/>
    </row>
    <row r="108" spans="1:14" ht="21.95" customHeight="1" x14ac:dyDescent="0.2">
      <c r="A108" s="156"/>
      <c r="B108" s="157" t="s">
        <v>57</v>
      </c>
      <c r="C108" s="158"/>
      <c r="D108" s="158"/>
      <c r="E108" s="158"/>
      <c r="F108" s="158"/>
      <c r="G108" s="158"/>
      <c r="H108" s="159">
        <f t="shared" si="16"/>
        <v>0</v>
      </c>
      <c r="I108" s="160">
        <f t="shared" si="17"/>
        <v>0</v>
      </c>
      <c r="J108" s="21"/>
    </row>
    <row r="109" spans="1:14" ht="21.75" customHeight="1" thickBot="1" x14ac:dyDescent="0.25">
      <c r="A109" s="162"/>
      <c r="B109" s="163" t="s">
        <v>143</v>
      </c>
      <c r="C109" s="164"/>
      <c r="D109" s="164">
        <v>500</v>
      </c>
      <c r="E109" s="164"/>
      <c r="F109" s="164"/>
      <c r="G109" s="164"/>
      <c r="H109" s="165">
        <f t="shared" si="16"/>
        <v>500</v>
      </c>
      <c r="I109" s="166">
        <f t="shared" si="17"/>
        <v>1</v>
      </c>
      <c r="J109" s="21"/>
    </row>
    <row r="110" spans="1:14" ht="28.5" thickBot="1" x14ac:dyDescent="0.55000000000000004">
      <c r="A110" s="83"/>
      <c r="B110" s="84" t="s">
        <v>61</v>
      </c>
      <c r="C110" s="51">
        <f>SUM(C100:C109)</f>
        <v>0</v>
      </c>
      <c r="D110" s="51">
        <f>SUM(D100:D109)</f>
        <v>500</v>
      </c>
      <c r="E110" s="51">
        <f>SUM(E100:E109)</f>
        <v>0</v>
      </c>
      <c r="F110" s="51">
        <f>SUM(F100:F109)</f>
        <v>0</v>
      </c>
      <c r="G110" s="51">
        <f>SUM(G100:G109)</f>
        <v>0</v>
      </c>
      <c r="H110" s="100">
        <f t="shared" si="16"/>
        <v>500</v>
      </c>
      <c r="I110" s="86">
        <f t="shared" si="17"/>
        <v>1</v>
      </c>
      <c r="J110" s="21"/>
    </row>
    <row r="111" spans="1:14" s="21" customFormat="1" ht="21.95" customHeight="1" thickBot="1" x14ac:dyDescent="0.25">
      <c r="B111" s="140"/>
      <c r="C111" s="141"/>
      <c r="D111" s="141"/>
      <c r="E111" s="141"/>
      <c r="F111" s="141"/>
      <c r="G111" s="141"/>
      <c r="H111" s="141"/>
      <c r="I111" s="89"/>
      <c r="K111" s="22"/>
    </row>
    <row r="112" spans="1:14" s="202" customFormat="1" ht="28.5" thickBot="1" x14ac:dyDescent="0.55000000000000004">
      <c r="A112" s="237"/>
      <c r="B112" s="238" t="s">
        <v>146</v>
      </c>
      <c r="C112" s="198" t="s">
        <v>65</v>
      </c>
      <c r="D112" s="198" t="s">
        <v>68</v>
      </c>
      <c r="E112" s="198" t="s">
        <v>113</v>
      </c>
      <c r="F112" s="198" t="s">
        <v>114</v>
      </c>
      <c r="G112" s="198" t="s">
        <v>111</v>
      </c>
      <c r="H112" s="198" t="s">
        <v>61</v>
      </c>
      <c r="I112" s="199" t="s">
        <v>110</v>
      </c>
      <c r="J112" s="200"/>
      <c r="K112" s="201"/>
    </row>
    <row r="113" spans="1:13" ht="21.95" customHeight="1" x14ac:dyDescent="0.2">
      <c r="A113" s="167"/>
      <c r="B113" s="146" t="s">
        <v>142</v>
      </c>
      <c r="C113" s="168"/>
      <c r="D113" s="168"/>
      <c r="E113" s="168">
        <v>70</v>
      </c>
      <c r="F113" s="168"/>
      <c r="G113" s="168"/>
      <c r="H113" s="159">
        <f t="shared" ref="H113:H118" si="18">SUM(C113:F113)</f>
        <v>70</v>
      </c>
      <c r="I113" s="160">
        <f>H113/H$119</f>
        <v>0.28000000000000003</v>
      </c>
      <c r="J113" s="21"/>
    </row>
    <row r="114" spans="1:13" ht="21.95" customHeight="1" x14ac:dyDescent="0.2">
      <c r="A114" s="169"/>
      <c r="B114" s="170" t="s">
        <v>58</v>
      </c>
      <c r="C114" s="171"/>
      <c r="D114" s="171"/>
      <c r="E114" s="171">
        <v>100</v>
      </c>
      <c r="F114" s="171"/>
      <c r="G114" s="171"/>
      <c r="H114" s="154">
        <f t="shared" si="18"/>
        <v>100</v>
      </c>
      <c r="I114" s="155">
        <f t="shared" ref="I114:I119" si="19">H114/H$119</f>
        <v>0.4</v>
      </c>
      <c r="J114" s="21"/>
    </row>
    <row r="115" spans="1:13" ht="21.95" customHeight="1" x14ac:dyDescent="0.2">
      <c r="A115" s="156"/>
      <c r="B115" s="157" t="s">
        <v>59</v>
      </c>
      <c r="C115" s="172"/>
      <c r="D115" s="172"/>
      <c r="E115" s="172"/>
      <c r="F115" s="172"/>
      <c r="G115" s="172"/>
      <c r="H115" s="159">
        <f t="shared" si="18"/>
        <v>0</v>
      </c>
      <c r="I115" s="160">
        <f t="shared" si="19"/>
        <v>0</v>
      </c>
      <c r="J115" s="21"/>
    </row>
    <row r="116" spans="1:13" ht="21.95" customHeight="1" x14ac:dyDescent="0.2">
      <c r="A116" s="169"/>
      <c r="B116" s="170" t="s">
        <v>10</v>
      </c>
      <c r="C116" s="171"/>
      <c r="D116" s="171"/>
      <c r="E116" s="171"/>
      <c r="F116" s="171"/>
      <c r="G116" s="171"/>
      <c r="H116" s="154">
        <f t="shared" si="18"/>
        <v>0</v>
      </c>
      <c r="I116" s="155">
        <f t="shared" si="19"/>
        <v>0</v>
      </c>
      <c r="J116" s="21"/>
    </row>
    <row r="117" spans="1:13" ht="21.95" customHeight="1" x14ac:dyDescent="0.2">
      <c r="A117" s="156"/>
      <c r="B117" s="157" t="s">
        <v>60</v>
      </c>
      <c r="C117" s="172"/>
      <c r="D117" s="172"/>
      <c r="E117" s="172">
        <v>80</v>
      </c>
      <c r="F117" s="172"/>
      <c r="G117" s="172"/>
      <c r="H117" s="159">
        <f t="shared" si="18"/>
        <v>80</v>
      </c>
      <c r="I117" s="160">
        <f t="shared" si="19"/>
        <v>0.32</v>
      </c>
      <c r="J117" s="21"/>
    </row>
    <row r="118" spans="1:13" ht="21.95" customHeight="1" thickBot="1" x14ac:dyDescent="0.25">
      <c r="A118" s="169"/>
      <c r="B118" s="170" t="s">
        <v>141</v>
      </c>
      <c r="C118" s="171"/>
      <c r="D118" s="171"/>
      <c r="E118" s="171"/>
      <c r="F118" s="171"/>
      <c r="G118" s="171"/>
      <c r="H118" s="154">
        <f t="shared" si="18"/>
        <v>0</v>
      </c>
      <c r="I118" s="155">
        <f t="shared" si="19"/>
        <v>0</v>
      </c>
      <c r="J118" s="21"/>
    </row>
    <row r="119" spans="1:13" ht="28.5" thickBot="1" x14ac:dyDescent="0.55000000000000004">
      <c r="A119" s="83"/>
      <c r="B119" s="84" t="s">
        <v>61</v>
      </c>
      <c r="C119" s="51">
        <f>SUM(C113:C118)</f>
        <v>0</v>
      </c>
      <c r="D119" s="51">
        <f>SUM(D113:D118)</f>
        <v>0</v>
      </c>
      <c r="E119" s="51">
        <f>SUM(E113:E118)</f>
        <v>250</v>
      </c>
      <c r="F119" s="51">
        <f>SUM(F113:F118)</f>
        <v>0</v>
      </c>
      <c r="G119" s="51">
        <f>SUM(G113:G118)</f>
        <v>0</v>
      </c>
      <c r="H119" s="100">
        <f>SUM(C119:G119)</f>
        <v>250</v>
      </c>
      <c r="I119" s="86">
        <f t="shared" si="19"/>
        <v>1</v>
      </c>
      <c r="J119" s="21"/>
    </row>
    <row r="120" spans="1:13" s="21" customFormat="1" ht="21.95" customHeight="1" x14ac:dyDescent="0.2">
      <c r="A120" s="62"/>
      <c r="B120" s="173"/>
      <c r="C120" s="63"/>
      <c r="D120" s="63"/>
      <c r="E120" s="63"/>
      <c r="F120" s="63"/>
      <c r="G120" s="63"/>
      <c r="H120" s="63"/>
      <c r="I120" s="174"/>
      <c r="K120" s="22"/>
    </row>
    <row r="121" spans="1:13" s="21" customFormat="1" ht="21.95" customHeight="1" thickBot="1" x14ac:dyDescent="0.25">
      <c r="A121" s="61"/>
      <c r="B121" s="175"/>
      <c r="I121" s="174"/>
      <c r="K121" s="22"/>
    </row>
    <row r="122" spans="1:13" ht="24.75" thickBot="1" x14ac:dyDescent="0.25">
      <c r="A122" s="61"/>
      <c r="B122" s="210" t="s">
        <v>36</v>
      </c>
      <c r="C122" s="211" t="s">
        <v>0</v>
      </c>
      <c r="D122" s="176"/>
      <c r="E122" s="176"/>
      <c r="F122" s="176"/>
      <c r="G122" s="176"/>
      <c r="H122" s="176"/>
      <c r="I122" s="174"/>
      <c r="J122" s="61"/>
      <c r="K122" s="177"/>
      <c r="L122" s="178"/>
      <c r="M122" s="178"/>
    </row>
    <row r="123" spans="1:13" x14ac:dyDescent="0.2">
      <c r="A123" s="61"/>
      <c r="B123" s="212" t="s">
        <v>14</v>
      </c>
      <c r="C123" s="213">
        <f>E11</f>
        <v>8830</v>
      </c>
      <c r="D123" s="179"/>
      <c r="E123" s="179"/>
      <c r="F123" s="179"/>
      <c r="G123" s="179"/>
      <c r="H123" s="179"/>
      <c r="I123" s="20"/>
      <c r="J123" s="61"/>
      <c r="K123" s="177"/>
      <c r="L123" s="178"/>
      <c r="M123" s="178"/>
    </row>
    <row r="124" spans="1:13" ht="24.75" thickBot="1" x14ac:dyDescent="0.25">
      <c r="A124" s="61"/>
      <c r="B124" s="209" t="s">
        <v>16</v>
      </c>
      <c r="C124" s="214">
        <f>SUM(H24,H40,H51,H66,H78,H89,H97,H110,H119)</f>
        <v>8803</v>
      </c>
      <c r="D124" s="179"/>
      <c r="E124" s="179"/>
      <c r="F124" s="179"/>
      <c r="G124" s="179"/>
      <c r="H124" s="179"/>
      <c r="I124" s="174"/>
      <c r="J124" s="61"/>
      <c r="K124" s="177"/>
      <c r="L124" s="178"/>
      <c r="M124" s="178"/>
    </row>
    <row r="125" spans="1:13" x14ac:dyDescent="0.2">
      <c r="A125" s="61"/>
      <c r="B125" s="208" t="s">
        <v>103</v>
      </c>
      <c r="C125" s="241">
        <f>C123-C124</f>
        <v>27</v>
      </c>
      <c r="D125" s="179"/>
      <c r="E125" s="179"/>
      <c r="F125" s="179"/>
      <c r="G125" s="179"/>
      <c r="H125" s="180"/>
      <c r="I125" s="174"/>
      <c r="J125" s="61"/>
      <c r="K125" s="177"/>
      <c r="L125" s="178"/>
      <c r="M125" s="178"/>
    </row>
    <row r="126" spans="1:13" ht="24.75" thickBot="1" x14ac:dyDescent="0.25">
      <c r="A126" s="61"/>
      <c r="B126" s="207" t="s">
        <v>104</v>
      </c>
      <c r="C126" s="242">
        <f>Maio!C126+Junho!C125</f>
        <v>1795</v>
      </c>
      <c r="D126" s="179"/>
      <c r="E126" s="179"/>
      <c r="F126" s="179"/>
      <c r="G126" s="179"/>
      <c r="H126" s="180"/>
      <c r="I126" s="174"/>
      <c r="J126" s="61"/>
      <c r="K126" s="177"/>
      <c r="L126" s="178"/>
      <c r="M126" s="178"/>
    </row>
    <row r="127" spans="1:13" s="134" customFormat="1" ht="21.95" customHeight="1" x14ac:dyDescent="0.2">
      <c r="A127" s="61"/>
      <c r="B127" s="173"/>
      <c r="C127" s="204"/>
      <c r="D127" s="63"/>
      <c r="E127" s="63"/>
      <c r="F127" s="63"/>
      <c r="G127" s="63"/>
      <c r="H127" s="63"/>
      <c r="I127" s="174"/>
      <c r="J127" s="61"/>
      <c r="K127" s="177"/>
      <c r="L127" s="178"/>
      <c r="M127" s="178"/>
    </row>
    <row r="128" spans="1:13" ht="21.95" customHeight="1" thickBot="1" x14ac:dyDescent="0.25">
      <c r="A128" s="21"/>
      <c r="B128" s="87"/>
      <c r="C128" s="205"/>
      <c r="D128" s="21"/>
      <c r="E128" s="21"/>
      <c r="F128" s="21"/>
      <c r="G128" s="21"/>
      <c r="H128" s="21"/>
      <c r="I128" s="20"/>
      <c r="J128" s="21"/>
    </row>
    <row r="129" spans="1:16" ht="21.95" customHeight="1" x14ac:dyDescent="0.2">
      <c r="A129" s="21"/>
      <c r="B129" s="215" t="s">
        <v>35</v>
      </c>
      <c r="C129" s="216"/>
      <c r="D129" s="21"/>
      <c r="E129" s="21"/>
      <c r="F129" s="21"/>
      <c r="G129" s="21"/>
      <c r="H129" s="21"/>
      <c r="I129" s="20"/>
      <c r="J129" s="21"/>
    </row>
    <row r="130" spans="1:16" ht="21.95" customHeight="1" x14ac:dyDescent="0.2">
      <c r="A130" s="21"/>
      <c r="B130" s="217" t="s">
        <v>148</v>
      </c>
      <c r="C130" s="206">
        <f>E11</f>
        <v>8830</v>
      </c>
      <c r="D130" s="21"/>
      <c r="E130" s="21"/>
      <c r="F130" s="21"/>
      <c r="G130" s="21"/>
      <c r="H130" s="21"/>
      <c r="I130" s="20"/>
      <c r="J130" s="21"/>
    </row>
    <row r="131" spans="1:16" ht="21.95" customHeight="1" x14ac:dyDescent="0.2">
      <c r="A131" s="21"/>
      <c r="B131" s="217" t="s">
        <v>112</v>
      </c>
      <c r="C131" s="206">
        <f>H24</f>
        <v>2750</v>
      </c>
      <c r="D131" s="21"/>
      <c r="E131" s="21"/>
      <c r="F131" s="21"/>
      <c r="G131" s="21"/>
      <c r="H131" s="21"/>
      <c r="I131" s="20"/>
      <c r="J131" s="21"/>
    </row>
    <row r="132" spans="1:16" ht="21.95" customHeight="1" x14ac:dyDescent="0.2">
      <c r="A132" s="21"/>
      <c r="B132" s="217" t="s">
        <v>115</v>
      </c>
      <c r="C132" s="206">
        <f>H40</f>
        <v>2895</v>
      </c>
      <c r="D132" s="21"/>
      <c r="E132" s="21"/>
      <c r="F132" s="21"/>
      <c r="G132" s="21"/>
      <c r="H132" s="21"/>
      <c r="I132" s="20"/>
      <c r="J132" s="21"/>
    </row>
    <row r="133" spans="1:16" ht="21.95" customHeight="1" x14ac:dyDescent="0.2">
      <c r="A133" s="21"/>
      <c r="B133" s="217" t="s">
        <v>121</v>
      </c>
      <c r="C133" s="206">
        <f>H51</f>
        <v>600</v>
      </c>
      <c r="D133" s="21"/>
      <c r="E133" s="21"/>
      <c r="F133" s="21"/>
      <c r="G133" s="21"/>
      <c r="H133" s="21"/>
      <c r="I133" s="20"/>
      <c r="J133" s="21"/>
    </row>
    <row r="134" spans="1:16" ht="21.95" customHeight="1" x14ac:dyDescent="0.2">
      <c r="A134" s="21"/>
      <c r="B134" s="217" t="s">
        <v>57</v>
      </c>
      <c r="C134" s="206">
        <f>H66</f>
        <v>555</v>
      </c>
      <c r="D134" s="21"/>
      <c r="E134" s="21"/>
      <c r="F134" s="21"/>
      <c r="G134" s="21"/>
      <c r="H134" s="21"/>
      <c r="I134" s="20"/>
      <c r="J134" s="21"/>
    </row>
    <row r="135" spans="1:16" ht="21.95" customHeight="1" x14ac:dyDescent="0.2">
      <c r="A135" s="21"/>
      <c r="B135" s="217" t="s">
        <v>128</v>
      </c>
      <c r="C135" s="206">
        <f>H78</f>
        <v>545</v>
      </c>
      <c r="D135" s="21"/>
      <c r="E135" s="21"/>
      <c r="F135" s="21"/>
      <c r="G135" s="21"/>
      <c r="H135" s="21"/>
      <c r="I135" s="20"/>
      <c r="J135" s="21"/>
    </row>
    <row r="136" spans="1:16" ht="21.95" customHeight="1" x14ac:dyDescent="0.2">
      <c r="A136" s="21"/>
      <c r="B136" s="217" t="s">
        <v>129</v>
      </c>
      <c r="C136" s="206">
        <f>H89</f>
        <v>508</v>
      </c>
      <c r="D136" s="21"/>
      <c r="E136" s="21"/>
      <c r="F136" s="21"/>
      <c r="G136" s="21"/>
      <c r="H136" s="21"/>
      <c r="I136" s="20"/>
      <c r="J136" s="21"/>
    </row>
    <row r="137" spans="1:16" ht="21.95" customHeight="1" x14ac:dyDescent="0.2">
      <c r="A137" s="21"/>
      <c r="B137" s="217" t="s">
        <v>136</v>
      </c>
      <c r="C137" s="206">
        <f>H97</f>
        <v>200</v>
      </c>
      <c r="D137" s="21"/>
      <c r="E137" s="21"/>
      <c r="F137" s="21"/>
      <c r="G137" s="183"/>
      <c r="H137" s="183"/>
      <c r="I137" s="18"/>
      <c r="J137" s="63"/>
      <c r="K137" s="184"/>
      <c r="L137" s="181"/>
      <c r="M137" s="181"/>
      <c r="N137" s="181"/>
      <c r="O137" s="181"/>
      <c r="P137" s="178"/>
    </row>
    <row r="138" spans="1:16" ht="21.95" customHeight="1" x14ac:dyDescent="0.2">
      <c r="A138" s="21"/>
      <c r="B138" s="217" t="s">
        <v>140</v>
      </c>
      <c r="C138" s="206">
        <f>H110</f>
        <v>500</v>
      </c>
      <c r="D138" s="21"/>
      <c r="E138" s="21"/>
      <c r="F138" s="21"/>
      <c r="G138" s="61"/>
      <c r="H138" s="61"/>
      <c r="I138" s="42"/>
      <c r="J138" s="31"/>
      <c r="K138" s="185"/>
      <c r="L138" s="186"/>
      <c r="M138" s="187"/>
      <c r="N138" s="187"/>
      <c r="O138" s="181"/>
      <c r="P138" s="178"/>
    </row>
    <row r="139" spans="1:16" ht="21.95" customHeight="1" thickBot="1" x14ac:dyDescent="0.25">
      <c r="A139" s="21"/>
      <c r="B139" s="218" t="s">
        <v>149</v>
      </c>
      <c r="C139" s="219">
        <f>H119</f>
        <v>250</v>
      </c>
      <c r="D139" s="21"/>
      <c r="E139" s="21"/>
      <c r="F139" s="21"/>
      <c r="G139" s="61"/>
      <c r="H139" s="61"/>
      <c r="I139" s="42"/>
      <c r="J139" s="31"/>
      <c r="K139" s="185"/>
      <c r="L139" s="187"/>
      <c r="M139" s="187"/>
      <c r="N139" s="187"/>
      <c r="O139" s="181"/>
      <c r="P139" s="178"/>
    </row>
    <row r="140" spans="1:16" s="21" customFormat="1" ht="21.95" customHeight="1" x14ac:dyDescent="0.2">
      <c r="B140" s="87"/>
      <c r="D140" s="141"/>
      <c r="G140" s="62"/>
      <c r="H140" s="63"/>
      <c r="I140" s="18"/>
      <c r="J140" s="63"/>
      <c r="K140" s="184"/>
      <c r="L140" s="63"/>
      <c r="M140" s="63"/>
      <c r="N140" s="63"/>
      <c r="O140" s="63"/>
      <c r="P140" s="61"/>
    </row>
    <row r="141" spans="1:16" s="21" customFormat="1" ht="21.95" customHeight="1" x14ac:dyDescent="0.2">
      <c r="B141" s="87"/>
      <c r="C141" s="88"/>
      <c r="D141" s="141"/>
      <c r="I141" s="20"/>
      <c r="K141" s="22"/>
    </row>
    <row r="142" spans="1:16" s="21" customFormat="1" ht="21.95" customHeight="1" x14ac:dyDescent="0.2">
      <c r="A142" s="188"/>
      <c r="B142" s="189"/>
      <c r="C142" s="188"/>
      <c r="D142" s="190"/>
      <c r="I142" s="20"/>
      <c r="K142" s="22"/>
    </row>
    <row r="143" spans="1:16" ht="21.95" hidden="1" customHeight="1" x14ac:dyDescent="0.2">
      <c r="A143" s="191"/>
      <c r="B143" s="192"/>
      <c r="C143" s="191"/>
      <c r="D143" s="193"/>
      <c r="J143" s="21"/>
    </row>
    <row r="144" spans="1:16" ht="21.95" hidden="1" customHeight="1" x14ac:dyDescent="0.2">
      <c r="A144" s="191"/>
      <c r="B144" s="192"/>
      <c r="C144" s="191"/>
      <c r="D144" s="193"/>
    </row>
    <row r="145" spans="1:6" ht="21.95" hidden="1" customHeight="1" x14ac:dyDescent="0.2">
      <c r="A145" s="191"/>
      <c r="B145" s="192"/>
      <c r="C145" s="191"/>
      <c r="D145" s="193"/>
    </row>
    <row r="146" spans="1:6" ht="21.95" hidden="1" customHeight="1" x14ac:dyDescent="0.2">
      <c r="A146" s="191"/>
      <c r="B146" s="192"/>
      <c r="C146" s="191"/>
      <c r="D146" s="193"/>
    </row>
    <row r="147" spans="1:6" ht="21.95" hidden="1" customHeight="1" x14ac:dyDescent="0.2">
      <c r="A147" s="191"/>
      <c r="B147" s="192"/>
      <c r="C147" s="191"/>
      <c r="D147" s="195"/>
      <c r="E147" s="196"/>
      <c r="F147" s="196"/>
    </row>
    <row r="148" spans="1:6" hidden="1" x14ac:dyDescent="0.2">
      <c r="A148" s="191"/>
      <c r="B148" s="192"/>
      <c r="C148" s="191"/>
      <c r="D148" s="191"/>
    </row>
    <row r="149" spans="1:6" hidden="1" x14ac:dyDescent="0.2">
      <c r="A149" s="191"/>
      <c r="B149" s="192"/>
      <c r="C149" s="191"/>
      <c r="D149" s="191"/>
    </row>
    <row r="150" spans="1:6" hidden="1" x14ac:dyDescent="0.2">
      <c r="A150" s="191"/>
      <c r="B150" s="192"/>
      <c r="C150" s="197"/>
      <c r="D150" s="191"/>
    </row>
    <row r="151" spans="1:6" hidden="1" x14ac:dyDescent="0.2">
      <c r="A151" s="191"/>
      <c r="B151" s="192"/>
      <c r="C151" s="191"/>
      <c r="D151" s="191"/>
    </row>
    <row r="152" spans="1:6" hidden="1" x14ac:dyDescent="0.2">
      <c r="A152" s="191"/>
      <c r="B152" s="192"/>
      <c r="C152" s="191"/>
      <c r="D152" s="191"/>
    </row>
    <row r="153" spans="1:6" hidden="1" x14ac:dyDescent="0.2">
      <c r="A153" s="191"/>
      <c r="B153" s="192"/>
      <c r="C153" s="191"/>
      <c r="D153" s="191"/>
    </row>
    <row r="154" spans="1:6" hidden="1" x14ac:dyDescent="0.2">
      <c r="A154" s="191"/>
      <c r="B154" s="192"/>
      <c r="C154" s="191"/>
      <c r="D154" s="191"/>
    </row>
    <row r="155" spans="1:6" hidden="1" x14ac:dyDescent="0.2">
      <c r="A155" s="191"/>
      <c r="B155" s="192"/>
      <c r="C155" s="191"/>
      <c r="D155" s="191"/>
    </row>
    <row r="156" spans="1:6" hidden="1" x14ac:dyDescent="0.2">
      <c r="A156" s="191"/>
      <c r="B156" s="192"/>
      <c r="C156" s="191"/>
      <c r="D156" s="191"/>
    </row>
    <row r="157" spans="1:6" hidden="1" x14ac:dyDescent="0.2"/>
    <row r="158" spans="1:6" hidden="1" x14ac:dyDescent="0.2"/>
    <row r="159" spans="1:6" hidden="1" x14ac:dyDescent="0.2"/>
    <row r="160" spans="1:6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t="24" customHeight="1" x14ac:dyDescent="0.2"/>
    <row r="167" ht="24" customHeight="1" x14ac:dyDescent="0.2"/>
  </sheetData>
  <mergeCells count="1">
    <mergeCell ref="C2:J2"/>
  </mergeCells>
  <conditionalFormatting sqref="C125">
    <cfRule type="cellIs" dxfId="27" priority="3" operator="lessThanOrEqual">
      <formula>0</formula>
    </cfRule>
    <cfRule type="cellIs" dxfId="26" priority="4" operator="greaterThan">
      <formula>0</formula>
    </cfRule>
  </conditionalFormatting>
  <conditionalFormatting sqref="C126">
    <cfRule type="cellIs" dxfId="25" priority="1" operator="lessThanOrEqual">
      <formula>0</formula>
    </cfRule>
    <cfRule type="cellIs" dxfId="24" priority="2" operator="greaterThan">
      <formula>0</formula>
    </cfRule>
  </conditionalFormatting>
  <printOptions horizontalCentered="1"/>
  <pageMargins left="0.2" right="0.2" top="0.24" bottom="0.28999999999999998" header="0.17" footer="0.21"/>
  <pageSetup scale="75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D8AD-CD7D-460C-A62E-1E9029B35D7D}">
  <sheetPr codeName="Plan7">
    <tabColor theme="9" tint="0.79998168889431442"/>
    <outlinePr applyStyles="1" summaryBelow="0"/>
  </sheetPr>
  <dimension ref="A1:AC167"/>
  <sheetViews>
    <sheetView showGridLines="0" zoomScale="60" zoomScaleNormal="60" workbookViewId="0">
      <pane xSplit="2" ySplit="2" topLeftCell="C120" activePane="bottomRight" state="frozen"/>
      <selection pane="topRight" activeCell="C1" sqref="C1"/>
      <selection pane="bottomLeft" activeCell="A4" sqref="A4"/>
      <selection pane="bottomRight" activeCell="B3" sqref="A3:XFD3"/>
    </sheetView>
  </sheetViews>
  <sheetFormatPr defaultColWidth="0" defaultRowHeight="24" customHeight="1" zeroHeight="1" x14ac:dyDescent="0.2"/>
  <cols>
    <col min="1" max="1" width="6.85546875" style="24" customWidth="1"/>
    <col min="2" max="2" width="67.5703125" style="182" bestFit="1" customWidth="1"/>
    <col min="3" max="3" width="34.7109375" style="24" customWidth="1"/>
    <col min="4" max="4" width="38.85546875" style="24" bestFit="1" customWidth="1"/>
    <col min="5" max="6" width="31.5703125" style="24" customWidth="1"/>
    <col min="7" max="7" width="61" style="24" bestFit="1" customWidth="1"/>
    <col min="8" max="8" width="24.42578125" style="24" bestFit="1" customWidth="1"/>
    <col min="9" max="9" width="20.85546875" style="194" bestFit="1" customWidth="1"/>
    <col min="10" max="10" width="5.42578125" style="24" customWidth="1"/>
    <col min="11" max="11" width="41.5703125" style="22" customWidth="1"/>
    <col min="12" max="29" width="0" style="24" hidden="1"/>
    <col min="30" max="16383" width="11.42578125" style="24" hidden="1"/>
    <col min="16384" max="16384" width="11.42578125" style="24" hidden="1" customWidth="1"/>
  </cols>
  <sheetData>
    <row r="1" spans="1:25" s="7" customFormat="1" ht="14.25" customHeight="1" thickBot="1" x14ac:dyDescent="0.25">
      <c r="A1" s="2"/>
      <c r="B1" s="3"/>
      <c r="C1" s="4"/>
      <c r="D1" s="4"/>
      <c r="E1" s="4"/>
      <c r="F1" s="4"/>
      <c r="G1" s="4"/>
      <c r="H1" s="4"/>
      <c r="I1" s="5"/>
      <c r="J1" s="6"/>
      <c r="K1" s="6"/>
    </row>
    <row r="2" spans="1:25" s="7" customFormat="1" ht="45.75" customHeight="1" thickBot="1" x14ac:dyDescent="0.25">
      <c r="A2" s="239"/>
      <c r="B2" s="240" t="s">
        <v>116</v>
      </c>
      <c r="C2" s="286" t="s">
        <v>77</v>
      </c>
      <c r="D2" s="287"/>
      <c r="E2" s="287"/>
      <c r="F2" s="287"/>
      <c r="G2" s="287"/>
      <c r="H2" s="287"/>
      <c r="I2" s="287"/>
      <c r="J2" s="288"/>
      <c r="K2" s="6"/>
    </row>
    <row r="3" spans="1:25" s="7" customFormat="1" ht="15.75" customHeight="1" thickBot="1" x14ac:dyDescent="0.25">
      <c r="A3" s="8"/>
      <c r="B3" s="9"/>
      <c r="C3" s="10"/>
      <c r="D3" s="10"/>
      <c r="E3" s="10"/>
      <c r="F3" s="10"/>
      <c r="G3" s="10"/>
      <c r="H3" s="11"/>
      <c r="I3" s="12"/>
      <c r="J3" s="13"/>
      <c r="K3" s="6"/>
    </row>
    <row r="4" spans="1:25" s="23" customFormat="1" ht="28.5" thickBot="1" x14ac:dyDescent="0.25">
      <c r="A4" s="220"/>
      <c r="B4" s="221" t="s">
        <v>148</v>
      </c>
      <c r="C4" s="14" t="s">
        <v>65</v>
      </c>
      <c r="D4" s="15" t="s">
        <v>69</v>
      </c>
      <c r="E4" s="16" t="s">
        <v>61</v>
      </c>
      <c r="F4" s="17" t="s">
        <v>110</v>
      </c>
      <c r="G4" s="18"/>
      <c r="H4" s="19"/>
      <c r="I4" s="20"/>
      <c r="J4" s="21"/>
      <c r="K4" s="22"/>
      <c r="Q4" s="24"/>
      <c r="R4" s="24"/>
      <c r="S4" s="24"/>
      <c r="T4" s="24"/>
      <c r="U4" s="24"/>
      <c r="V4" s="24"/>
      <c r="W4" s="24"/>
      <c r="X4" s="24"/>
      <c r="Y4" s="24"/>
    </row>
    <row r="5" spans="1:25" ht="21.95" customHeight="1" x14ac:dyDescent="0.2">
      <c r="A5" s="25"/>
      <c r="B5" s="26" t="s">
        <v>31</v>
      </c>
      <c r="C5" s="27"/>
      <c r="D5" s="28">
        <v>8000</v>
      </c>
      <c r="E5" s="29">
        <f>IF(AND(C5="",D5=""),"",SUM(C5:D5))</f>
        <v>8000</v>
      </c>
      <c r="F5" s="30">
        <f>IFERROR(E5/E$11,"-")</f>
        <v>0.9060022650056625</v>
      </c>
      <c r="G5" s="31"/>
      <c r="H5" s="21"/>
      <c r="I5" s="20"/>
      <c r="J5" s="21"/>
    </row>
    <row r="6" spans="1:25" ht="21.95" customHeight="1" x14ac:dyDescent="0.2">
      <c r="A6" s="32"/>
      <c r="B6" s="33" t="s">
        <v>107</v>
      </c>
      <c r="C6" s="34"/>
      <c r="D6" s="35"/>
      <c r="E6" s="36" t="str">
        <f t="shared" ref="E6:E10" si="0">IF(AND(C6="",D6=""),"",SUM(C6:D6))</f>
        <v/>
      </c>
      <c r="F6" s="37" t="str">
        <f t="shared" ref="F6:F10" si="1">IFERROR(E6/E$11,"-")</f>
        <v>-</v>
      </c>
      <c r="G6" s="31"/>
      <c r="H6" s="21"/>
      <c r="I6" s="20"/>
      <c r="J6" s="21"/>
    </row>
    <row r="7" spans="1:25" ht="21.95" customHeight="1" x14ac:dyDescent="0.2">
      <c r="A7" s="38"/>
      <c r="B7" s="39" t="s">
        <v>1</v>
      </c>
      <c r="C7" s="40"/>
      <c r="D7" s="41"/>
      <c r="E7" s="29" t="str">
        <f t="shared" si="0"/>
        <v/>
      </c>
      <c r="F7" s="30" t="str">
        <f t="shared" si="1"/>
        <v>-</v>
      </c>
      <c r="G7" s="31"/>
      <c r="H7" s="21"/>
      <c r="I7" s="20"/>
      <c r="J7" s="21"/>
    </row>
    <row r="8" spans="1:25" ht="21.95" customHeight="1" x14ac:dyDescent="0.2">
      <c r="A8" s="32"/>
      <c r="B8" s="33" t="s">
        <v>147</v>
      </c>
      <c r="C8" s="34">
        <v>800</v>
      </c>
      <c r="D8" s="35">
        <v>30</v>
      </c>
      <c r="E8" s="36">
        <f t="shared" si="0"/>
        <v>830</v>
      </c>
      <c r="F8" s="37">
        <f t="shared" si="1"/>
        <v>9.3997734994337487E-2</v>
      </c>
      <c r="G8" s="31"/>
      <c r="H8" s="21"/>
      <c r="I8" s="20"/>
      <c r="J8" s="21"/>
    </row>
    <row r="9" spans="1:25" ht="21.95" customHeight="1" x14ac:dyDescent="0.2">
      <c r="A9" s="38"/>
      <c r="B9" s="39" t="s">
        <v>108</v>
      </c>
      <c r="C9" s="40"/>
      <c r="D9" s="41"/>
      <c r="E9" s="29" t="str">
        <f t="shared" si="0"/>
        <v/>
      </c>
      <c r="F9" s="30" t="str">
        <f t="shared" si="1"/>
        <v>-</v>
      </c>
      <c r="G9" s="42"/>
      <c r="H9" s="21"/>
      <c r="I9" s="20"/>
      <c r="J9" s="21"/>
    </row>
    <row r="10" spans="1:25" ht="72.75" thickBot="1" x14ac:dyDescent="0.25">
      <c r="A10" s="43"/>
      <c r="B10" s="44" t="s">
        <v>109</v>
      </c>
      <c r="C10" s="45"/>
      <c r="D10" s="46"/>
      <c r="E10" s="47" t="str">
        <f t="shared" si="0"/>
        <v/>
      </c>
      <c r="F10" s="48" t="str">
        <f t="shared" si="1"/>
        <v>-</v>
      </c>
      <c r="G10" s="31"/>
      <c r="H10" s="21"/>
      <c r="I10" s="20"/>
      <c r="J10" s="21"/>
    </row>
    <row r="11" spans="1:25" s="60" customFormat="1" ht="28.5" thickBot="1" x14ac:dyDescent="0.55000000000000004">
      <c r="A11" s="49"/>
      <c r="B11" s="50" t="s">
        <v>66</v>
      </c>
      <c r="C11" s="51">
        <f>SUM(C5:C10)</f>
        <v>800</v>
      </c>
      <c r="D11" s="52">
        <f>SUM(D5:D10)</f>
        <v>8030</v>
      </c>
      <c r="E11" s="53">
        <f>SUM(C11:D11)</f>
        <v>8830</v>
      </c>
      <c r="F11" s="54">
        <v>1</v>
      </c>
      <c r="G11" s="55"/>
      <c r="H11" s="56"/>
      <c r="I11" s="57"/>
      <c r="J11" s="58"/>
      <c r="K11" s="59"/>
    </row>
    <row r="12" spans="1:25" ht="33.75" customHeight="1" thickBot="1" x14ac:dyDescent="0.25">
      <c r="A12" s="61"/>
      <c r="B12" s="62"/>
      <c r="C12" s="63"/>
      <c r="D12" s="63"/>
      <c r="E12" s="63"/>
      <c r="F12" s="63"/>
      <c r="G12" s="63"/>
      <c r="H12" s="63"/>
      <c r="I12" s="20"/>
      <c r="J12" s="21"/>
    </row>
    <row r="13" spans="1:25" s="68" customFormat="1" ht="28.5" thickBot="1" x14ac:dyDescent="0.55000000000000004">
      <c r="A13" s="222"/>
      <c r="B13" s="223" t="s">
        <v>112</v>
      </c>
      <c r="C13" s="64" t="s">
        <v>65</v>
      </c>
      <c r="D13" s="64" t="s">
        <v>68</v>
      </c>
      <c r="E13" s="64" t="s">
        <v>113</v>
      </c>
      <c r="F13" s="64" t="s">
        <v>114</v>
      </c>
      <c r="G13" s="64" t="s">
        <v>111</v>
      </c>
      <c r="H13" s="64" t="s">
        <v>61</v>
      </c>
      <c r="I13" s="65" t="s">
        <v>110</v>
      </c>
      <c r="J13" s="66"/>
      <c r="K13" s="67"/>
    </row>
    <row r="14" spans="1:25" ht="21.95" customHeight="1" x14ac:dyDescent="0.2">
      <c r="A14" s="38"/>
      <c r="B14" s="39" t="s">
        <v>83</v>
      </c>
      <c r="C14" s="40"/>
      <c r="D14" s="40">
        <v>2000</v>
      </c>
      <c r="E14" s="40"/>
      <c r="F14" s="40"/>
      <c r="G14" s="40"/>
      <c r="H14" s="69">
        <f>SUM(C14:G14)</f>
        <v>2000</v>
      </c>
      <c r="I14" s="70">
        <f t="shared" ref="I14:I23" si="2">H14/H$24</f>
        <v>0.72727272727272729</v>
      </c>
      <c r="J14" s="21"/>
    </row>
    <row r="15" spans="1:25" ht="21.95" customHeight="1" x14ac:dyDescent="0.2">
      <c r="A15" s="71"/>
      <c r="B15" s="72" t="s">
        <v>132</v>
      </c>
      <c r="C15" s="73"/>
      <c r="D15" s="73"/>
      <c r="E15" s="73"/>
      <c r="F15" s="73"/>
      <c r="G15" s="73"/>
      <c r="H15" s="74"/>
      <c r="I15" s="75"/>
      <c r="J15" s="21"/>
    </row>
    <row r="16" spans="1:25" ht="21.95" customHeight="1" x14ac:dyDescent="0.2">
      <c r="A16" s="38"/>
      <c r="B16" s="39" t="s">
        <v>135</v>
      </c>
      <c r="C16" s="40"/>
      <c r="D16" s="40"/>
      <c r="E16" s="40"/>
      <c r="F16" s="40"/>
      <c r="G16" s="40"/>
      <c r="H16" s="69"/>
      <c r="I16" s="70"/>
      <c r="J16" s="21"/>
    </row>
    <row r="17" spans="1:25" ht="21.95" customHeight="1" x14ac:dyDescent="0.2">
      <c r="A17" s="71"/>
      <c r="B17" s="72" t="s">
        <v>53</v>
      </c>
      <c r="C17" s="73"/>
      <c r="D17" s="73"/>
      <c r="E17" s="73"/>
      <c r="F17" s="73"/>
      <c r="G17" s="73"/>
      <c r="H17" s="74">
        <f t="shared" ref="H17:H23" si="3">SUM(C17:G17)</f>
        <v>0</v>
      </c>
      <c r="I17" s="75">
        <f t="shared" si="2"/>
        <v>0</v>
      </c>
      <c r="J17" s="21"/>
    </row>
    <row r="18" spans="1:25" ht="21.95" customHeight="1" x14ac:dyDescent="0.2">
      <c r="A18" s="38"/>
      <c r="B18" s="39" t="s">
        <v>82</v>
      </c>
      <c r="C18" s="40"/>
      <c r="D18" s="40"/>
      <c r="E18" s="40"/>
      <c r="F18" s="40"/>
      <c r="G18" s="40"/>
      <c r="H18" s="69">
        <f t="shared" si="3"/>
        <v>0</v>
      </c>
      <c r="I18" s="70">
        <f t="shared" si="2"/>
        <v>0</v>
      </c>
      <c r="J18" s="21"/>
    </row>
    <row r="19" spans="1:25" ht="21.95" customHeight="1" x14ac:dyDescent="0.2">
      <c r="A19" s="71"/>
      <c r="B19" s="72" t="s">
        <v>133</v>
      </c>
      <c r="C19" s="73"/>
      <c r="D19" s="73">
        <v>500</v>
      </c>
      <c r="E19" s="73"/>
      <c r="F19" s="73"/>
      <c r="G19" s="73"/>
      <c r="H19" s="74">
        <f t="shared" si="3"/>
        <v>500</v>
      </c>
      <c r="I19" s="75">
        <f>H19/H$24</f>
        <v>0.18181818181818182</v>
      </c>
      <c r="J19" s="21"/>
    </row>
    <row r="20" spans="1:25" ht="21.95" customHeight="1" x14ac:dyDescent="0.2">
      <c r="A20" s="38"/>
      <c r="B20" s="39" t="s">
        <v>54</v>
      </c>
      <c r="C20" s="40"/>
      <c r="D20" s="40"/>
      <c r="E20" s="40"/>
      <c r="F20" s="40"/>
      <c r="G20" s="40"/>
      <c r="H20" s="69">
        <f t="shared" si="3"/>
        <v>0</v>
      </c>
      <c r="I20" s="70">
        <f t="shared" si="2"/>
        <v>0</v>
      </c>
      <c r="J20" s="21"/>
    </row>
    <row r="21" spans="1:25" ht="21.95" customHeight="1" x14ac:dyDescent="0.2">
      <c r="A21" s="71"/>
      <c r="B21" s="72" t="s">
        <v>70</v>
      </c>
      <c r="C21" s="73">
        <v>20</v>
      </c>
      <c r="D21" s="73">
        <v>200</v>
      </c>
      <c r="E21" s="73"/>
      <c r="F21" s="73"/>
      <c r="G21" s="73"/>
      <c r="H21" s="74">
        <f t="shared" si="3"/>
        <v>220</v>
      </c>
      <c r="I21" s="75">
        <f t="shared" si="2"/>
        <v>0.08</v>
      </c>
      <c r="J21" s="21"/>
    </row>
    <row r="22" spans="1:25" ht="21.95" customHeight="1" x14ac:dyDescent="0.2">
      <c r="A22" s="38"/>
      <c r="B22" s="39" t="s">
        <v>134</v>
      </c>
      <c r="C22" s="40"/>
      <c r="D22" s="40">
        <v>30</v>
      </c>
      <c r="E22" s="40"/>
      <c r="F22" s="76"/>
      <c r="G22" s="40"/>
      <c r="H22" s="69">
        <f t="shared" si="3"/>
        <v>30</v>
      </c>
      <c r="I22" s="70">
        <f t="shared" si="2"/>
        <v>1.090909090909091E-2</v>
      </c>
      <c r="J22" s="21"/>
    </row>
    <row r="23" spans="1:25" ht="21.75" customHeight="1" thickBot="1" x14ac:dyDescent="0.25">
      <c r="A23" s="77"/>
      <c r="B23" s="78" t="s">
        <v>84</v>
      </c>
      <c r="C23" s="79"/>
      <c r="D23" s="79"/>
      <c r="E23" s="79"/>
      <c r="F23" s="79"/>
      <c r="G23" s="79"/>
      <c r="H23" s="80">
        <f t="shared" si="3"/>
        <v>0</v>
      </c>
      <c r="I23" s="81">
        <f t="shared" si="2"/>
        <v>0</v>
      </c>
      <c r="J23" s="21"/>
      <c r="L23" s="82"/>
    </row>
    <row r="24" spans="1:25" s="60" customFormat="1" ht="28.5" thickBot="1" x14ac:dyDescent="0.55000000000000004">
      <c r="A24" s="83"/>
      <c r="B24" s="84" t="s">
        <v>61</v>
      </c>
      <c r="C24" s="51">
        <f>SUM(C14:C23)</f>
        <v>20</v>
      </c>
      <c r="D24" s="51">
        <f>SUM(D14:D23)</f>
        <v>2730</v>
      </c>
      <c r="E24" s="51">
        <f>SUM(E14:E23)</f>
        <v>0</v>
      </c>
      <c r="F24" s="51">
        <f>SUM(F14:F23)</f>
        <v>0</v>
      </c>
      <c r="G24" s="51">
        <f>SUM(G14:G23)</f>
        <v>0</v>
      </c>
      <c r="H24" s="85">
        <f>SUM(C24:G24)</f>
        <v>2750</v>
      </c>
      <c r="I24" s="86">
        <f>H24/H$24</f>
        <v>1</v>
      </c>
      <c r="J24" s="58"/>
      <c r="K24" s="59"/>
    </row>
    <row r="25" spans="1:25" s="21" customFormat="1" ht="21.95" customHeight="1" thickBot="1" x14ac:dyDescent="0.25">
      <c r="B25" s="87"/>
      <c r="F25" s="88"/>
      <c r="I25" s="89"/>
      <c r="K25" s="22"/>
    </row>
    <row r="26" spans="1:25" s="68" customFormat="1" ht="28.5" thickBot="1" x14ac:dyDescent="0.55000000000000004">
      <c r="A26" s="224"/>
      <c r="B26" s="225" t="s">
        <v>115</v>
      </c>
      <c r="C26" s="90" t="s">
        <v>65</v>
      </c>
      <c r="D26" s="90" t="s">
        <v>68</v>
      </c>
      <c r="E26" s="90" t="s">
        <v>113</v>
      </c>
      <c r="F26" s="90" t="s">
        <v>114</v>
      </c>
      <c r="G26" s="90" t="s">
        <v>111</v>
      </c>
      <c r="H26" s="90" t="s">
        <v>61</v>
      </c>
      <c r="I26" s="91" t="s">
        <v>110</v>
      </c>
      <c r="J26" s="66"/>
      <c r="K26" s="67"/>
    </row>
    <row r="27" spans="1:25" ht="21.95" customHeight="1" x14ac:dyDescent="0.2">
      <c r="A27" s="92"/>
      <c r="B27" s="93" t="s">
        <v>4</v>
      </c>
      <c r="C27" s="94"/>
      <c r="D27" s="94">
        <v>500</v>
      </c>
      <c r="E27" s="94"/>
      <c r="F27" s="94"/>
      <c r="G27" s="94"/>
      <c r="H27" s="69">
        <f>SUM(C27:G27)</f>
        <v>500</v>
      </c>
      <c r="I27" s="70">
        <f t="shared" ref="I27:I40" si="4">H27/H$40</f>
        <v>0.17271157167530224</v>
      </c>
      <c r="J27" s="21"/>
    </row>
    <row r="28" spans="1:25" ht="21.95" customHeight="1" x14ac:dyDescent="0.2">
      <c r="A28" s="95"/>
      <c r="B28" s="96" t="s">
        <v>5</v>
      </c>
      <c r="C28" s="97"/>
      <c r="D28" s="98">
        <v>250</v>
      </c>
      <c r="E28" s="98"/>
      <c r="F28" s="98"/>
      <c r="G28" s="98"/>
      <c r="H28" s="74">
        <f t="shared" ref="H28:H39" si="5">SUM(C28:G28)</f>
        <v>250</v>
      </c>
      <c r="I28" s="75">
        <f t="shared" si="4"/>
        <v>8.6355785837651119E-2</v>
      </c>
      <c r="J28" s="21"/>
    </row>
    <row r="29" spans="1:25" ht="21.95" customHeight="1" x14ac:dyDescent="0.2">
      <c r="A29" s="99"/>
      <c r="B29" s="39" t="s">
        <v>41</v>
      </c>
      <c r="C29" s="40"/>
      <c r="D29" s="40">
        <v>280</v>
      </c>
      <c r="E29" s="40"/>
      <c r="F29" s="40"/>
      <c r="G29" s="40"/>
      <c r="H29" s="69">
        <f t="shared" si="5"/>
        <v>280</v>
      </c>
      <c r="I29" s="70">
        <f t="shared" si="4"/>
        <v>9.6718480138169263E-2</v>
      </c>
      <c r="J29" s="21"/>
    </row>
    <row r="30" spans="1:25" ht="21.95" customHeight="1" x14ac:dyDescent="0.2">
      <c r="A30" s="95"/>
      <c r="B30" s="96" t="s">
        <v>6</v>
      </c>
      <c r="C30" s="98"/>
      <c r="D30" s="98">
        <v>120</v>
      </c>
      <c r="E30" s="98"/>
      <c r="F30" s="98"/>
      <c r="G30" s="98"/>
      <c r="H30" s="74">
        <f t="shared" si="5"/>
        <v>120</v>
      </c>
      <c r="I30" s="75">
        <f t="shared" si="4"/>
        <v>4.145077720207254E-2</v>
      </c>
      <c r="J30" s="21"/>
    </row>
    <row r="31" spans="1:25" s="23" customFormat="1" ht="21.95" customHeight="1" x14ac:dyDescent="0.2">
      <c r="A31" s="99"/>
      <c r="B31" s="39" t="s">
        <v>37</v>
      </c>
      <c r="C31" s="40"/>
      <c r="D31" s="40">
        <v>30</v>
      </c>
      <c r="E31" s="40"/>
      <c r="F31" s="40"/>
      <c r="G31" s="40"/>
      <c r="H31" s="69">
        <f t="shared" si="5"/>
        <v>30</v>
      </c>
      <c r="I31" s="70">
        <f t="shared" si="4"/>
        <v>1.0362694300518135E-2</v>
      </c>
      <c r="J31" s="21"/>
      <c r="K31" s="22"/>
      <c r="L31" s="24"/>
      <c r="M31" s="24"/>
      <c r="V31" s="24"/>
      <c r="W31" s="24"/>
      <c r="X31" s="24"/>
      <c r="Y31" s="24"/>
    </row>
    <row r="32" spans="1:25" ht="21.95" customHeight="1" x14ac:dyDescent="0.2">
      <c r="A32" s="95"/>
      <c r="B32" s="96" t="s">
        <v>117</v>
      </c>
      <c r="C32" s="98"/>
      <c r="D32" s="98">
        <v>150</v>
      </c>
      <c r="E32" s="98" t="s">
        <v>39</v>
      </c>
      <c r="F32" s="98"/>
      <c r="G32" s="98"/>
      <c r="H32" s="74">
        <f t="shared" si="5"/>
        <v>150</v>
      </c>
      <c r="I32" s="75">
        <f t="shared" si="4"/>
        <v>5.181347150259067E-2</v>
      </c>
      <c r="J32" s="21"/>
    </row>
    <row r="33" spans="1:11" ht="21.95" customHeight="1" x14ac:dyDescent="0.2">
      <c r="A33" s="99"/>
      <c r="B33" s="39" t="s">
        <v>38</v>
      </c>
      <c r="C33" s="40"/>
      <c r="D33" s="40">
        <v>30</v>
      </c>
      <c r="E33" s="40"/>
      <c r="F33" s="40"/>
      <c r="G33" s="40"/>
      <c r="H33" s="69">
        <f t="shared" si="5"/>
        <v>30</v>
      </c>
      <c r="I33" s="70">
        <f t="shared" si="4"/>
        <v>1.0362694300518135E-2</v>
      </c>
      <c r="J33" s="21"/>
    </row>
    <row r="34" spans="1:11" ht="21.95" customHeight="1" x14ac:dyDescent="0.2">
      <c r="A34" s="95"/>
      <c r="B34" s="96" t="s">
        <v>118</v>
      </c>
      <c r="C34" s="98"/>
      <c r="D34" s="98"/>
      <c r="E34" s="98">
        <v>15</v>
      </c>
      <c r="F34" s="98"/>
      <c r="G34" s="98"/>
      <c r="H34" s="74">
        <f t="shared" si="5"/>
        <v>15</v>
      </c>
      <c r="I34" s="75">
        <f t="shared" si="4"/>
        <v>5.1813471502590676E-3</v>
      </c>
      <c r="J34" s="21"/>
    </row>
    <row r="35" spans="1:11" ht="21.95" customHeight="1" x14ac:dyDescent="0.2">
      <c r="A35" s="99"/>
      <c r="B35" s="39" t="s">
        <v>42</v>
      </c>
      <c r="C35" s="40">
        <v>300</v>
      </c>
      <c r="D35" s="40"/>
      <c r="E35" s="40">
        <v>600</v>
      </c>
      <c r="F35" s="40"/>
      <c r="G35" s="40"/>
      <c r="H35" s="69">
        <f t="shared" si="5"/>
        <v>900</v>
      </c>
      <c r="I35" s="70">
        <f t="shared" si="4"/>
        <v>0.31088082901554404</v>
      </c>
      <c r="J35" s="21"/>
    </row>
    <row r="36" spans="1:11" ht="21.95" customHeight="1" x14ac:dyDescent="0.2">
      <c r="A36" s="95"/>
      <c r="B36" s="96" t="s">
        <v>40</v>
      </c>
      <c r="C36" s="98">
        <v>320</v>
      </c>
      <c r="D36" s="98"/>
      <c r="E36" s="98"/>
      <c r="F36" s="98"/>
      <c r="G36" s="98"/>
      <c r="H36" s="74">
        <f t="shared" si="5"/>
        <v>320</v>
      </c>
      <c r="I36" s="75">
        <f t="shared" si="4"/>
        <v>0.11053540587219343</v>
      </c>
      <c r="J36" s="21"/>
    </row>
    <row r="37" spans="1:11" ht="21.95" customHeight="1" x14ac:dyDescent="0.2">
      <c r="A37" s="99"/>
      <c r="B37" s="39" t="s">
        <v>7</v>
      </c>
      <c r="C37" s="40"/>
      <c r="D37" s="40"/>
      <c r="E37" s="40"/>
      <c r="F37" s="40"/>
      <c r="G37" s="40"/>
      <c r="H37" s="69">
        <f t="shared" si="5"/>
        <v>0</v>
      </c>
      <c r="I37" s="70">
        <f t="shared" si="4"/>
        <v>0</v>
      </c>
      <c r="J37" s="21"/>
    </row>
    <row r="38" spans="1:11" ht="21.95" customHeight="1" x14ac:dyDescent="0.2">
      <c r="A38" s="95"/>
      <c r="B38" s="96" t="s">
        <v>119</v>
      </c>
      <c r="C38" s="98"/>
      <c r="D38" s="98">
        <v>20</v>
      </c>
      <c r="E38" s="98"/>
      <c r="F38" s="98"/>
      <c r="G38" s="98"/>
      <c r="H38" s="74">
        <f t="shared" si="5"/>
        <v>20</v>
      </c>
      <c r="I38" s="75">
        <f t="shared" si="4"/>
        <v>6.9084628670120895E-3</v>
      </c>
      <c r="J38" s="21"/>
    </row>
    <row r="39" spans="1:11" ht="48.75" thickBot="1" x14ac:dyDescent="0.25">
      <c r="A39" s="99"/>
      <c r="B39" s="39" t="s">
        <v>120</v>
      </c>
      <c r="C39" s="40"/>
      <c r="D39" s="40"/>
      <c r="E39" s="40"/>
      <c r="F39" s="40">
        <v>180</v>
      </c>
      <c r="G39" s="40">
        <v>100</v>
      </c>
      <c r="H39" s="69">
        <f t="shared" si="5"/>
        <v>280</v>
      </c>
      <c r="I39" s="70">
        <f t="shared" si="4"/>
        <v>9.6718480138169263E-2</v>
      </c>
      <c r="J39" s="21"/>
    </row>
    <row r="40" spans="1:11" s="103" customFormat="1" ht="28.5" thickBot="1" x14ac:dyDescent="0.55000000000000004">
      <c r="A40" s="83"/>
      <c r="B40" s="84" t="s">
        <v>61</v>
      </c>
      <c r="C40" s="51">
        <f>SUM(C27:C39)</f>
        <v>620</v>
      </c>
      <c r="D40" s="51">
        <f>SUM(D27:D39)</f>
        <v>1380</v>
      </c>
      <c r="E40" s="51">
        <f>SUM(E27:E39)</f>
        <v>615</v>
      </c>
      <c r="F40" s="51">
        <f>SUM(F27:F39)</f>
        <v>180</v>
      </c>
      <c r="G40" s="51">
        <f>SUM(G27:G39)</f>
        <v>100</v>
      </c>
      <c r="H40" s="100">
        <f>SUM(C40:G40)</f>
        <v>2895</v>
      </c>
      <c r="I40" s="86">
        <f t="shared" si="4"/>
        <v>1</v>
      </c>
      <c r="J40" s="101"/>
      <c r="K40" s="102"/>
    </row>
    <row r="41" spans="1:11" s="21" customFormat="1" ht="21.75" customHeight="1" thickBot="1" x14ac:dyDescent="0.25">
      <c r="B41" s="87"/>
      <c r="I41" s="89"/>
      <c r="K41" s="22"/>
    </row>
    <row r="42" spans="1:11" s="68" customFormat="1" ht="28.5" thickBot="1" x14ac:dyDescent="0.55000000000000004">
      <c r="A42" s="226"/>
      <c r="B42" s="227" t="s">
        <v>121</v>
      </c>
      <c r="C42" s="104" t="s">
        <v>65</v>
      </c>
      <c r="D42" s="104" t="s">
        <v>68</v>
      </c>
      <c r="E42" s="104" t="s">
        <v>113</v>
      </c>
      <c r="F42" s="104" t="s">
        <v>114</v>
      </c>
      <c r="G42" s="104" t="s">
        <v>111</v>
      </c>
      <c r="H42" s="104" t="s">
        <v>61</v>
      </c>
      <c r="I42" s="105" t="s">
        <v>110</v>
      </c>
      <c r="J42" s="66"/>
      <c r="K42" s="67"/>
    </row>
    <row r="43" spans="1:11" ht="21.95" customHeight="1" x14ac:dyDescent="0.2">
      <c r="A43" s="106"/>
      <c r="B43" s="26" t="s">
        <v>122</v>
      </c>
      <c r="C43" s="27"/>
      <c r="D43" s="27">
        <v>300</v>
      </c>
      <c r="E43" s="27"/>
      <c r="F43" s="27"/>
      <c r="G43" s="27"/>
      <c r="H43" s="69">
        <f t="shared" ref="H43:H51" si="6">SUM(C43:G43)</f>
        <v>300</v>
      </c>
      <c r="I43" s="70">
        <f>H43/H$51</f>
        <v>0.5</v>
      </c>
      <c r="J43" s="21"/>
    </row>
    <row r="44" spans="1:11" ht="21.95" customHeight="1" x14ac:dyDescent="0.2">
      <c r="A44" s="107"/>
      <c r="B44" s="108" t="s">
        <v>123</v>
      </c>
      <c r="C44" s="109"/>
      <c r="D44" s="109"/>
      <c r="E44" s="109"/>
      <c r="F44" s="109"/>
      <c r="G44" s="109">
        <v>150</v>
      </c>
      <c r="H44" s="74">
        <f t="shared" si="6"/>
        <v>150</v>
      </c>
      <c r="I44" s="75">
        <f t="shared" ref="I44:I51" si="7">H44/H$51</f>
        <v>0.25</v>
      </c>
      <c r="J44" s="21"/>
    </row>
    <row r="45" spans="1:11" ht="21.95" customHeight="1" x14ac:dyDescent="0.2">
      <c r="A45" s="106"/>
      <c r="B45" s="26" t="s">
        <v>44</v>
      </c>
      <c r="C45" s="27"/>
      <c r="D45" s="27"/>
      <c r="E45" s="27"/>
      <c r="F45" s="27"/>
      <c r="G45" s="27"/>
      <c r="H45" s="69">
        <f t="shared" si="6"/>
        <v>0</v>
      </c>
      <c r="I45" s="70">
        <f t="shared" si="7"/>
        <v>0</v>
      </c>
      <c r="J45" s="21"/>
    </row>
    <row r="46" spans="1:11" ht="21.95" customHeight="1" x14ac:dyDescent="0.2">
      <c r="A46" s="107"/>
      <c r="B46" s="108" t="s">
        <v>9</v>
      </c>
      <c r="C46" s="109"/>
      <c r="D46" s="109"/>
      <c r="E46" s="109"/>
      <c r="F46" s="109"/>
      <c r="G46" s="109"/>
      <c r="H46" s="74">
        <f t="shared" si="6"/>
        <v>0</v>
      </c>
      <c r="I46" s="75">
        <f t="shared" si="7"/>
        <v>0</v>
      </c>
      <c r="J46" s="21"/>
    </row>
    <row r="47" spans="1:11" ht="21.95" customHeight="1" x14ac:dyDescent="0.2">
      <c r="A47" s="106"/>
      <c r="B47" s="26" t="s">
        <v>10</v>
      </c>
      <c r="C47" s="27">
        <v>10</v>
      </c>
      <c r="D47" s="27"/>
      <c r="E47" s="27">
        <v>60</v>
      </c>
      <c r="F47" s="27"/>
      <c r="G47" s="27"/>
      <c r="H47" s="69">
        <f t="shared" si="6"/>
        <v>70</v>
      </c>
      <c r="I47" s="70">
        <f t="shared" si="7"/>
        <v>0.11666666666666667</v>
      </c>
      <c r="J47" s="21"/>
    </row>
    <row r="48" spans="1:11" ht="21.75" customHeight="1" x14ac:dyDescent="0.2">
      <c r="A48" s="107"/>
      <c r="B48" s="108" t="s">
        <v>43</v>
      </c>
      <c r="C48" s="109"/>
      <c r="D48" s="109"/>
      <c r="E48" s="109"/>
      <c r="F48" s="109"/>
      <c r="G48" s="109"/>
      <c r="H48" s="74">
        <f t="shared" si="6"/>
        <v>0</v>
      </c>
      <c r="I48" s="75">
        <f t="shared" si="7"/>
        <v>0</v>
      </c>
      <c r="J48" s="21"/>
    </row>
    <row r="49" spans="1:25" ht="21.95" customHeight="1" x14ac:dyDescent="0.2">
      <c r="A49" s="106"/>
      <c r="B49" s="26" t="s">
        <v>124</v>
      </c>
      <c r="C49" s="27"/>
      <c r="D49" s="27"/>
      <c r="E49" s="27"/>
      <c r="F49" s="27"/>
      <c r="G49" s="27"/>
      <c r="H49" s="69">
        <f t="shared" si="6"/>
        <v>0</v>
      </c>
      <c r="I49" s="70">
        <f t="shared" si="7"/>
        <v>0</v>
      </c>
      <c r="J49" s="21"/>
    </row>
    <row r="50" spans="1:25" ht="21.95" customHeight="1" thickBot="1" x14ac:dyDescent="0.25">
      <c r="A50" s="107"/>
      <c r="B50" s="108" t="s">
        <v>125</v>
      </c>
      <c r="C50" s="109">
        <v>0</v>
      </c>
      <c r="D50" s="109"/>
      <c r="E50" s="109"/>
      <c r="F50" s="109">
        <v>80</v>
      </c>
      <c r="G50" s="109"/>
      <c r="H50" s="74">
        <f t="shared" si="6"/>
        <v>80</v>
      </c>
      <c r="I50" s="75">
        <f t="shared" si="7"/>
        <v>0.13333333333333333</v>
      </c>
      <c r="J50" s="21"/>
    </row>
    <row r="51" spans="1:25" s="103" customFormat="1" ht="28.5" thickBot="1" x14ac:dyDescent="0.55000000000000004">
      <c r="A51" s="83"/>
      <c r="B51" s="84" t="s">
        <v>61</v>
      </c>
      <c r="C51" s="51">
        <f>SUM(C43:C50)</f>
        <v>10</v>
      </c>
      <c r="D51" s="51">
        <f>SUM(D43:D50)</f>
        <v>300</v>
      </c>
      <c r="E51" s="51">
        <f>SUM(E43:E50)</f>
        <v>60</v>
      </c>
      <c r="F51" s="51">
        <f>SUM(F43:F50)</f>
        <v>80</v>
      </c>
      <c r="G51" s="51">
        <f>SUM(G43:G50)</f>
        <v>150</v>
      </c>
      <c r="H51" s="100">
        <f t="shared" si="6"/>
        <v>600</v>
      </c>
      <c r="I51" s="86">
        <f t="shared" si="7"/>
        <v>1</v>
      </c>
      <c r="J51" s="101"/>
      <c r="K51" s="102"/>
    </row>
    <row r="52" spans="1:25" s="21" customFormat="1" ht="21.95" customHeight="1" thickBot="1" x14ac:dyDescent="0.25">
      <c r="B52" s="87"/>
      <c r="E52" s="88"/>
      <c r="I52" s="110"/>
      <c r="K52" s="22"/>
    </row>
    <row r="53" spans="1:25" s="68" customFormat="1" ht="28.5" thickBot="1" x14ac:dyDescent="0.55000000000000004">
      <c r="A53" s="228"/>
      <c r="B53" s="229" t="s">
        <v>57</v>
      </c>
      <c r="C53" s="111" t="s">
        <v>65</v>
      </c>
      <c r="D53" s="111" t="s">
        <v>68</v>
      </c>
      <c r="E53" s="111" t="s">
        <v>113</v>
      </c>
      <c r="F53" s="111" t="s">
        <v>114</v>
      </c>
      <c r="G53" s="111" t="s">
        <v>111</v>
      </c>
      <c r="H53" s="111" t="s">
        <v>61</v>
      </c>
      <c r="I53" s="112" t="s">
        <v>110</v>
      </c>
      <c r="J53" s="66"/>
      <c r="K53" s="67"/>
    </row>
    <row r="54" spans="1:25" ht="21.95" customHeight="1" x14ac:dyDescent="0.2">
      <c r="A54" s="113"/>
      <c r="B54" s="93" t="s">
        <v>45</v>
      </c>
      <c r="C54" s="94">
        <v>20</v>
      </c>
      <c r="D54" s="94"/>
      <c r="E54" s="94"/>
      <c r="F54" s="94"/>
      <c r="G54" s="94"/>
      <c r="H54" s="69">
        <f>SUM(C54:G$54)</f>
        <v>20</v>
      </c>
      <c r="I54" s="70">
        <f>H54/H$66</f>
        <v>3.6036036036036036E-2</v>
      </c>
      <c r="J54" s="21"/>
    </row>
    <row r="55" spans="1:25" ht="21.95" customHeight="1" x14ac:dyDescent="0.2">
      <c r="A55" s="114"/>
      <c r="B55" s="115" t="s">
        <v>46</v>
      </c>
      <c r="C55" s="116"/>
      <c r="D55" s="116"/>
      <c r="E55" s="116">
        <v>50</v>
      </c>
      <c r="F55" s="116"/>
      <c r="G55" s="116"/>
      <c r="H55" s="74">
        <f t="shared" ref="H55:H66" si="8">SUM(C55:G55)</f>
        <v>50</v>
      </c>
      <c r="I55" s="75">
        <f t="shared" ref="I55:I66" si="9">H55/H$66</f>
        <v>9.0090090090090086E-2</v>
      </c>
      <c r="J55" s="21"/>
    </row>
    <row r="56" spans="1:25" ht="21.95" customHeight="1" x14ac:dyDescent="0.2">
      <c r="A56" s="117"/>
      <c r="B56" s="39" t="s">
        <v>11</v>
      </c>
      <c r="C56" s="40"/>
      <c r="D56" s="40"/>
      <c r="E56" s="40"/>
      <c r="F56" s="40"/>
      <c r="G56" s="40"/>
      <c r="H56" s="69">
        <f t="shared" si="8"/>
        <v>0</v>
      </c>
      <c r="I56" s="70">
        <f t="shared" si="9"/>
        <v>0</v>
      </c>
      <c r="J56" s="21"/>
    </row>
    <row r="57" spans="1:25" s="23" customFormat="1" ht="21.95" customHeight="1" x14ac:dyDescent="0.2">
      <c r="A57" s="114"/>
      <c r="B57" s="115" t="s">
        <v>126</v>
      </c>
      <c r="C57" s="116"/>
      <c r="D57" s="116">
        <v>200</v>
      </c>
      <c r="E57" s="116"/>
      <c r="F57" s="116"/>
      <c r="G57" s="116"/>
      <c r="H57" s="74">
        <f t="shared" si="8"/>
        <v>200</v>
      </c>
      <c r="I57" s="75">
        <f t="shared" si="9"/>
        <v>0.36036036036036034</v>
      </c>
      <c r="J57" s="21"/>
      <c r="K57" s="22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25" ht="21.95" customHeight="1" x14ac:dyDescent="0.2">
      <c r="A58" s="117"/>
      <c r="B58" s="39" t="s">
        <v>12</v>
      </c>
      <c r="C58" s="40"/>
      <c r="D58" s="40"/>
      <c r="E58" s="40">
        <v>200</v>
      </c>
      <c r="F58" s="40"/>
      <c r="G58" s="40"/>
      <c r="H58" s="69">
        <f t="shared" si="8"/>
        <v>200</v>
      </c>
      <c r="I58" s="70">
        <f t="shared" si="9"/>
        <v>0.36036036036036034</v>
      </c>
      <c r="J58" s="21"/>
    </row>
    <row r="59" spans="1:25" ht="21.95" customHeight="1" x14ac:dyDescent="0.2">
      <c r="A59" s="114"/>
      <c r="B59" s="115" t="s">
        <v>13</v>
      </c>
      <c r="C59" s="116"/>
      <c r="D59" s="116"/>
      <c r="E59" s="116"/>
      <c r="F59" s="116">
        <v>15</v>
      </c>
      <c r="G59" s="116"/>
      <c r="H59" s="74">
        <f t="shared" si="8"/>
        <v>15</v>
      </c>
      <c r="I59" s="75">
        <f t="shared" si="9"/>
        <v>2.7027027027027029E-2</v>
      </c>
      <c r="J59" s="21"/>
    </row>
    <row r="60" spans="1:25" ht="21.95" customHeight="1" x14ac:dyDescent="0.2">
      <c r="A60" s="117"/>
      <c r="B60" s="39" t="s">
        <v>48</v>
      </c>
      <c r="C60" s="40"/>
      <c r="D60" s="40"/>
      <c r="E60" s="40"/>
      <c r="F60" s="40"/>
      <c r="G60" s="40"/>
      <c r="H60" s="69">
        <f t="shared" si="8"/>
        <v>0</v>
      </c>
      <c r="I60" s="70">
        <f t="shared" si="9"/>
        <v>0</v>
      </c>
      <c r="J60" s="21"/>
    </row>
    <row r="61" spans="1:25" ht="21.95" customHeight="1" x14ac:dyDescent="0.2">
      <c r="A61" s="114"/>
      <c r="B61" s="115" t="s">
        <v>15</v>
      </c>
      <c r="C61" s="116"/>
      <c r="D61" s="116"/>
      <c r="E61" s="116"/>
      <c r="F61" s="116"/>
      <c r="G61" s="116"/>
      <c r="H61" s="74">
        <f t="shared" si="8"/>
        <v>0</v>
      </c>
      <c r="I61" s="75">
        <f t="shared" si="9"/>
        <v>0</v>
      </c>
      <c r="J61" s="21"/>
    </row>
    <row r="62" spans="1:25" ht="21.95" customHeight="1" x14ac:dyDescent="0.2">
      <c r="A62" s="117"/>
      <c r="B62" s="39" t="s">
        <v>17</v>
      </c>
      <c r="C62" s="40"/>
      <c r="D62" s="40"/>
      <c r="E62" s="40"/>
      <c r="F62" s="40"/>
      <c r="G62" s="40"/>
      <c r="H62" s="69">
        <f t="shared" si="8"/>
        <v>0</v>
      </c>
      <c r="I62" s="70">
        <f t="shared" si="9"/>
        <v>0</v>
      </c>
      <c r="J62" s="21"/>
    </row>
    <row r="63" spans="1:25" ht="21.95" customHeight="1" x14ac:dyDescent="0.2">
      <c r="A63" s="114"/>
      <c r="B63" s="115" t="s">
        <v>49</v>
      </c>
      <c r="C63" s="116">
        <v>50</v>
      </c>
      <c r="D63" s="116"/>
      <c r="E63" s="116">
        <v>20</v>
      </c>
      <c r="F63" s="116"/>
      <c r="G63" s="116"/>
      <c r="H63" s="74">
        <f t="shared" si="8"/>
        <v>70</v>
      </c>
      <c r="I63" s="75">
        <f t="shared" si="9"/>
        <v>0.12612612612612611</v>
      </c>
      <c r="J63" s="21"/>
    </row>
    <row r="64" spans="1:25" ht="21.95" customHeight="1" x14ac:dyDescent="0.2">
      <c r="A64" s="117"/>
      <c r="B64" s="39" t="s">
        <v>47</v>
      </c>
      <c r="C64" s="40"/>
      <c r="D64" s="40"/>
      <c r="E64" s="40"/>
      <c r="F64" s="40"/>
      <c r="G64" s="40"/>
      <c r="H64" s="69">
        <f t="shared" si="8"/>
        <v>0</v>
      </c>
      <c r="I64" s="70">
        <f t="shared" si="9"/>
        <v>0</v>
      </c>
      <c r="J64" s="21"/>
    </row>
    <row r="65" spans="1:29" s="23" customFormat="1" ht="21.95" customHeight="1" thickBot="1" x14ac:dyDescent="0.25">
      <c r="A65" s="114"/>
      <c r="B65" s="115" t="s">
        <v>127</v>
      </c>
      <c r="C65" s="116"/>
      <c r="D65" s="116"/>
      <c r="E65" s="116"/>
      <c r="F65" s="116"/>
      <c r="G65" s="116"/>
      <c r="H65" s="74">
        <f t="shared" si="8"/>
        <v>0</v>
      </c>
      <c r="I65" s="75">
        <f t="shared" si="9"/>
        <v>0</v>
      </c>
      <c r="J65" s="21"/>
      <c r="K65" s="22"/>
      <c r="L65" s="24"/>
      <c r="M65" s="24"/>
      <c r="V65" s="24"/>
      <c r="W65" s="24"/>
      <c r="X65" s="24"/>
      <c r="Y65" s="24"/>
      <c r="Z65" s="24"/>
      <c r="AA65" s="24"/>
      <c r="AB65" s="24"/>
      <c r="AC65" s="24"/>
    </row>
    <row r="66" spans="1:29" s="103" customFormat="1" ht="28.5" thickBot="1" x14ac:dyDescent="0.55000000000000004">
      <c r="A66" s="83"/>
      <c r="B66" s="84" t="s">
        <v>61</v>
      </c>
      <c r="C66" s="51">
        <f>SUM(C54:C65)</f>
        <v>70</v>
      </c>
      <c r="D66" s="51">
        <f>SUM(D54:D65)</f>
        <v>200</v>
      </c>
      <c r="E66" s="51">
        <f>SUM(E54:E65)</f>
        <v>270</v>
      </c>
      <c r="F66" s="51">
        <f>SUM(F54:F65)</f>
        <v>15</v>
      </c>
      <c r="G66" s="51">
        <f>SUM(G54:G65)</f>
        <v>0</v>
      </c>
      <c r="H66" s="100">
        <f t="shared" si="8"/>
        <v>555</v>
      </c>
      <c r="I66" s="86">
        <f t="shared" si="9"/>
        <v>1</v>
      </c>
      <c r="J66" s="101"/>
      <c r="K66" s="102"/>
    </row>
    <row r="67" spans="1:29" s="21" customFormat="1" ht="21.95" customHeight="1" thickBot="1" x14ac:dyDescent="0.25">
      <c r="B67" s="87"/>
      <c r="I67" s="89"/>
      <c r="K67" s="22"/>
    </row>
    <row r="68" spans="1:29" s="68" customFormat="1" ht="28.5" thickBot="1" x14ac:dyDescent="0.55000000000000004">
      <c r="A68" s="230"/>
      <c r="B68" s="231" t="s">
        <v>128</v>
      </c>
      <c r="C68" s="118" t="s">
        <v>65</v>
      </c>
      <c r="D68" s="118" t="s">
        <v>68</v>
      </c>
      <c r="E68" s="118" t="s">
        <v>113</v>
      </c>
      <c r="F68" s="118" t="s">
        <v>114</v>
      </c>
      <c r="G68" s="118" t="s">
        <v>111</v>
      </c>
      <c r="H68" s="118" t="s">
        <v>61</v>
      </c>
      <c r="I68" s="119" t="s">
        <v>110</v>
      </c>
      <c r="J68" s="66"/>
      <c r="K68" s="67"/>
    </row>
    <row r="69" spans="1:29" ht="21.95" customHeight="1" x14ac:dyDescent="0.2">
      <c r="A69" s="113"/>
      <c r="B69" s="93" t="s">
        <v>97</v>
      </c>
      <c r="C69" s="94">
        <v>10</v>
      </c>
      <c r="D69" s="94"/>
      <c r="E69" s="94">
        <v>10</v>
      </c>
      <c r="F69" s="94"/>
      <c r="G69" s="94"/>
      <c r="H69" s="69">
        <f>SUM(C69:G69)</f>
        <v>20</v>
      </c>
      <c r="I69" s="70">
        <f>H69/H$78</f>
        <v>3.669724770642202E-2</v>
      </c>
      <c r="J69" s="21"/>
    </row>
    <row r="70" spans="1:29" ht="21.95" customHeight="1" x14ac:dyDescent="0.2">
      <c r="A70" s="120"/>
      <c r="B70" s="121" t="s">
        <v>18</v>
      </c>
      <c r="C70" s="122">
        <v>20</v>
      </c>
      <c r="D70" s="122"/>
      <c r="E70" s="122">
        <v>60</v>
      </c>
      <c r="F70" s="122"/>
      <c r="G70" s="122"/>
      <c r="H70" s="74">
        <f t="shared" ref="H70:H77" si="10">SUM(C70:G70)</f>
        <v>80</v>
      </c>
      <c r="I70" s="75">
        <f>H70/H$78</f>
        <v>0.14678899082568808</v>
      </c>
      <c r="J70" s="21"/>
    </row>
    <row r="71" spans="1:29" ht="21.95" customHeight="1" x14ac:dyDescent="0.2">
      <c r="A71" s="117"/>
      <c r="B71" s="39" t="s">
        <v>105</v>
      </c>
      <c r="C71" s="40">
        <v>30</v>
      </c>
      <c r="D71" s="40"/>
      <c r="E71" s="40"/>
      <c r="F71" s="40"/>
      <c r="G71" s="40"/>
      <c r="H71" s="69">
        <f t="shared" si="10"/>
        <v>30</v>
      </c>
      <c r="I71" s="70">
        <f>H71/H$78</f>
        <v>5.5045871559633031E-2</v>
      </c>
      <c r="J71" s="21"/>
    </row>
    <row r="72" spans="1:29" ht="21.95" customHeight="1" x14ac:dyDescent="0.2">
      <c r="A72" s="120"/>
      <c r="B72" s="121" t="s">
        <v>19</v>
      </c>
      <c r="C72" s="122">
        <v>50</v>
      </c>
      <c r="D72" s="122"/>
      <c r="E72" s="122"/>
      <c r="F72" s="122"/>
      <c r="G72" s="122">
        <v>20</v>
      </c>
      <c r="H72" s="74">
        <f t="shared" si="10"/>
        <v>70</v>
      </c>
      <c r="I72" s="75">
        <f t="shared" ref="I72:I78" si="11">H72/H$78</f>
        <v>0.12844036697247707</v>
      </c>
      <c r="J72" s="21"/>
    </row>
    <row r="73" spans="1:29" ht="21.95" customHeight="1" x14ac:dyDescent="0.2">
      <c r="A73" s="117"/>
      <c r="B73" s="39" t="s">
        <v>20</v>
      </c>
      <c r="C73" s="40"/>
      <c r="D73" s="40"/>
      <c r="E73" s="40"/>
      <c r="F73" s="40">
        <v>65</v>
      </c>
      <c r="G73" s="40"/>
      <c r="H73" s="69">
        <f>SUM(C73:G73)</f>
        <v>65</v>
      </c>
      <c r="I73" s="70">
        <f t="shared" si="11"/>
        <v>0.11926605504587157</v>
      </c>
      <c r="J73" s="21"/>
    </row>
    <row r="74" spans="1:29" ht="21.95" customHeight="1" x14ac:dyDescent="0.2">
      <c r="A74" s="120"/>
      <c r="B74" s="121" t="s">
        <v>21</v>
      </c>
      <c r="C74" s="122"/>
      <c r="D74" s="122">
        <v>100</v>
      </c>
      <c r="E74" s="122"/>
      <c r="F74" s="122"/>
      <c r="G74" s="122"/>
      <c r="H74" s="74">
        <f t="shared" si="10"/>
        <v>100</v>
      </c>
      <c r="I74" s="75">
        <f t="shared" si="11"/>
        <v>0.1834862385321101</v>
      </c>
      <c r="J74" s="21"/>
    </row>
    <row r="75" spans="1:29" ht="21.95" customHeight="1" x14ac:dyDescent="0.2">
      <c r="A75" s="117"/>
      <c r="B75" s="39" t="s">
        <v>22</v>
      </c>
      <c r="C75" s="40"/>
      <c r="D75" s="40"/>
      <c r="E75" s="40"/>
      <c r="F75" s="40">
        <v>40</v>
      </c>
      <c r="G75" s="40"/>
      <c r="H75" s="69">
        <f t="shared" si="10"/>
        <v>40</v>
      </c>
      <c r="I75" s="70">
        <f t="shared" si="11"/>
        <v>7.3394495412844041E-2</v>
      </c>
      <c r="J75" s="21"/>
    </row>
    <row r="76" spans="1:29" ht="21.95" customHeight="1" x14ac:dyDescent="0.2">
      <c r="A76" s="120"/>
      <c r="B76" s="121" t="s">
        <v>50</v>
      </c>
      <c r="C76" s="122">
        <v>50</v>
      </c>
      <c r="D76" s="122"/>
      <c r="E76" s="122"/>
      <c r="F76" s="122"/>
      <c r="G76" s="122"/>
      <c r="H76" s="74">
        <f>SUM(C76:G76)</f>
        <v>50</v>
      </c>
      <c r="I76" s="75">
        <f t="shared" si="11"/>
        <v>9.1743119266055051E-2</v>
      </c>
      <c r="J76" s="21"/>
    </row>
    <row r="77" spans="1:29" s="23" customFormat="1" ht="21.95" customHeight="1" thickBot="1" x14ac:dyDescent="0.25">
      <c r="A77" s="117"/>
      <c r="B77" s="39" t="s">
        <v>2</v>
      </c>
      <c r="C77" s="40"/>
      <c r="D77" s="40"/>
      <c r="E77" s="40"/>
      <c r="F77" s="40"/>
      <c r="G77" s="40">
        <v>90</v>
      </c>
      <c r="H77" s="69">
        <f t="shared" si="10"/>
        <v>90</v>
      </c>
      <c r="I77" s="70">
        <f t="shared" si="11"/>
        <v>0.16513761467889909</v>
      </c>
      <c r="J77" s="21"/>
      <c r="K77" s="22"/>
      <c r="L77" s="24"/>
      <c r="M77" s="24"/>
      <c r="V77" s="24"/>
      <c r="W77" s="24"/>
      <c r="X77" s="24"/>
      <c r="Y77" s="24"/>
      <c r="Z77" s="24"/>
      <c r="AA77" s="24"/>
      <c r="AB77" s="24"/>
      <c r="AC77" s="24"/>
    </row>
    <row r="78" spans="1:29" ht="28.5" thickBot="1" x14ac:dyDescent="0.55000000000000004">
      <c r="A78" s="83"/>
      <c r="B78" s="84" t="s">
        <v>61</v>
      </c>
      <c r="C78" s="51">
        <f>SUM(C69:C77)</f>
        <v>160</v>
      </c>
      <c r="D78" s="51">
        <f>SUM(D69:D77)</f>
        <v>100</v>
      </c>
      <c r="E78" s="51">
        <f>SUM(E69:E77)</f>
        <v>70</v>
      </c>
      <c r="F78" s="51">
        <f>SUM(F69:F77)</f>
        <v>105</v>
      </c>
      <c r="G78" s="51">
        <f>SUM(G69:G77)</f>
        <v>110</v>
      </c>
      <c r="H78" s="100">
        <f>SUM(C78:G78)</f>
        <v>545</v>
      </c>
      <c r="I78" s="86">
        <f t="shared" si="11"/>
        <v>1</v>
      </c>
      <c r="J78" s="21"/>
    </row>
    <row r="79" spans="1:29" s="21" customFormat="1" ht="21.95" customHeight="1" thickBot="1" x14ac:dyDescent="0.25">
      <c r="B79" s="87"/>
      <c r="I79" s="110"/>
      <c r="K79" s="22"/>
    </row>
    <row r="80" spans="1:29" s="68" customFormat="1" ht="28.5" thickBot="1" x14ac:dyDescent="0.55000000000000004">
      <c r="A80" s="232"/>
      <c r="B80" s="232" t="s">
        <v>129</v>
      </c>
      <c r="C80" s="123" t="s">
        <v>65</v>
      </c>
      <c r="D80" s="123" t="s">
        <v>68</v>
      </c>
      <c r="E80" s="123" t="s">
        <v>113</v>
      </c>
      <c r="F80" s="123" t="s">
        <v>114</v>
      </c>
      <c r="G80" s="123" t="s">
        <v>111</v>
      </c>
      <c r="H80" s="123" t="s">
        <v>61</v>
      </c>
      <c r="I80" s="124" t="s">
        <v>110</v>
      </c>
      <c r="J80" s="66"/>
      <c r="K80" s="67"/>
    </row>
    <row r="81" spans="1:29" ht="21.95" customHeight="1" x14ac:dyDescent="0.2">
      <c r="A81" s="113"/>
      <c r="B81" s="93" t="s">
        <v>24</v>
      </c>
      <c r="C81" s="94"/>
      <c r="D81" s="94"/>
      <c r="E81" s="94">
        <v>30</v>
      </c>
      <c r="F81" s="94">
        <v>210</v>
      </c>
      <c r="G81" s="94"/>
      <c r="H81" s="69">
        <f>SUM(C81:F81)</f>
        <v>240</v>
      </c>
      <c r="I81" s="70">
        <f>H81/H$89</f>
        <v>0.47244094488188976</v>
      </c>
      <c r="J81" s="21"/>
    </row>
    <row r="82" spans="1:29" ht="21.95" customHeight="1" x14ac:dyDescent="0.2">
      <c r="A82" s="125"/>
      <c r="B82" s="126" t="s">
        <v>52</v>
      </c>
      <c r="C82" s="127">
        <v>20</v>
      </c>
      <c r="D82" s="127"/>
      <c r="E82" s="127">
        <v>5</v>
      </c>
      <c r="F82" s="127"/>
      <c r="G82" s="127"/>
      <c r="H82" s="74">
        <f t="shared" ref="H82:H87" si="12">SUM(C82:F82)</f>
        <v>25</v>
      </c>
      <c r="I82" s="75">
        <f t="shared" ref="I82:I89" si="13">H82/H$89</f>
        <v>4.9212598425196853E-2</v>
      </c>
      <c r="J82" s="21"/>
    </row>
    <row r="83" spans="1:29" ht="21.95" customHeight="1" x14ac:dyDescent="0.2">
      <c r="A83" s="117"/>
      <c r="B83" s="128" t="s">
        <v>51</v>
      </c>
      <c r="C83" s="40"/>
      <c r="D83" s="40"/>
      <c r="E83" s="40"/>
      <c r="F83" s="40">
        <v>240</v>
      </c>
      <c r="G83" s="40"/>
      <c r="H83" s="69">
        <f t="shared" si="12"/>
        <v>240</v>
      </c>
      <c r="I83" s="70">
        <f t="shared" si="13"/>
        <v>0.47244094488188976</v>
      </c>
      <c r="J83" s="21"/>
    </row>
    <row r="84" spans="1:29" ht="21.95" customHeight="1" x14ac:dyDescent="0.2">
      <c r="A84" s="125"/>
      <c r="B84" s="126" t="s">
        <v>98</v>
      </c>
      <c r="C84" s="127"/>
      <c r="D84" s="127"/>
      <c r="E84" s="127">
        <v>3</v>
      </c>
      <c r="F84" s="127"/>
      <c r="G84" s="127"/>
      <c r="H84" s="74">
        <f t="shared" si="12"/>
        <v>3</v>
      </c>
      <c r="I84" s="75">
        <f t="shared" si="13"/>
        <v>5.905511811023622E-3</v>
      </c>
      <c r="J84" s="21"/>
      <c r="N84" s="129"/>
    </row>
    <row r="85" spans="1:29" ht="21.95" customHeight="1" x14ac:dyDescent="0.2">
      <c r="A85" s="117"/>
      <c r="B85" s="128" t="s">
        <v>25</v>
      </c>
      <c r="C85" s="40"/>
      <c r="D85" s="40"/>
      <c r="E85" s="40"/>
      <c r="F85" s="40"/>
      <c r="G85" s="40"/>
      <c r="H85" s="69">
        <f t="shared" si="12"/>
        <v>0</v>
      </c>
      <c r="I85" s="70">
        <f t="shared" si="13"/>
        <v>0</v>
      </c>
      <c r="J85" s="21"/>
    </row>
    <row r="86" spans="1:29" ht="21.95" customHeight="1" x14ac:dyDescent="0.2">
      <c r="A86" s="125"/>
      <c r="B86" s="126" t="s">
        <v>26</v>
      </c>
      <c r="C86" s="127"/>
      <c r="D86" s="127"/>
      <c r="E86" s="127"/>
      <c r="F86" s="127"/>
      <c r="G86" s="127"/>
      <c r="H86" s="74">
        <f t="shared" si="12"/>
        <v>0</v>
      </c>
      <c r="I86" s="75">
        <f t="shared" si="13"/>
        <v>0</v>
      </c>
      <c r="J86" s="21"/>
    </row>
    <row r="87" spans="1:29" ht="21.95" customHeight="1" x14ac:dyDescent="0.2">
      <c r="A87" s="117"/>
      <c r="B87" s="128" t="s">
        <v>130</v>
      </c>
      <c r="C87" s="40"/>
      <c r="D87" s="40"/>
      <c r="E87" s="40"/>
      <c r="F87" s="40"/>
      <c r="G87" s="40"/>
      <c r="H87" s="69">
        <f t="shared" si="12"/>
        <v>0</v>
      </c>
      <c r="I87" s="70">
        <f t="shared" si="13"/>
        <v>0</v>
      </c>
      <c r="J87" s="21"/>
    </row>
    <row r="88" spans="1:29" ht="48.75" thickBot="1" x14ac:dyDescent="0.25">
      <c r="A88" s="125"/>
      <c r="B88" s="126" t="s">
        <v>131</v>
      </c>
      <c r="C88" s="127"/>
      <c r="D88" s="127"/>
      <c r="E88" s="127"/>
      <c r="F88" s="127"/>
      <c r="G88" s="127"/>
      <c r="H88" s="74"/>
      <c r="I88" s="75">
        <f>H88/H$89</f>
        <v>0</v>
      </c>
      <c r="J88" s="21"/>
    </row>
    <row r="89" spans="1:29" ht="28.5" thickBot="1" x14ac:dyDescent="0.55000000000000004">
      <c r="A89" s="83"/>
      <c r="B89" s="84" t="s">
        <v>61</v>
      </c>
      <c r="C89" s="51">
        <f>SUM(C81:C88)</f>
        <v>20</v>
      </c>
      <c r="D89" s="51">
        <f>SUM(D81:D88)</f>
        <v>0</v>
      </c>
      <c r="E89" s="51">
        <f>SUM(E81:E88)</f>
        <v>38</v>
      </c>
      <c r="F89" s="51">
        <f>SUM(F81:F88)</f>
        <v>450</v>
      </c>
      <c r="G89" s="51">
        <f>SUM(G81:G88)</f>
        <v>0</v>
      </c>
      <c r="H89" s="100">
        <f>SUM(C89:G89)</f>
        <v>508</v>
      </c>
      <c r="I89" s="86">
        <f t="shared" si="13"/>
        <v>1</v>
      </c>
      <c r="J89" s="21"/>
    </row>
    <row r="90" spans="1:29" s="21" customFormat="1" ht="21.95" customHeight="1" thickBot="1" x14ac:dyDescent="0.25">
      <c r="B90" s="87"/>
      <c r="I90" s="89"/>
      <c r="K90" s="22"/>
    </row>
    <row r="91" spans="1:29" s="68" customFormat="1" ht="28.5" thickBot="1" x14ac:dyDescent="0.55000000000000004">
      <c r="A91" s="233"/>
      <c r="B91" s="234" t="s">
        <v>136</v>
      </c>
      <c r="C91" s="130" t="s">
        <v>65</v>
      </c>
      <c r="D91" s="130" t="s">
        <v>68</v>
      </c>
      <c r="E91" s="130" t="s">
        <v>113</v>
      </c>
      <c r="F91" s="130" t="s">
        <v>114</v>
      </c>
      <c r="G91" s="130" t="s">
        <v>111</v>
      </c>
      <c r="H91" s="130" t="s">
        <v>61</v>
      </c>
      <c r="I91" s="131" t="s">
        <v>110</v>
      </c>
      <c r="J91" s="66"/>
      <c r="K91" s="67"/>
    </row>
    <row r="92" spans="1:29" s="134" customFormat="1" ht="21.95" customHeight="1" x14ac:dyDescent="0.2">
      <c r="A92" s="132"/>
      <c r="B92" s="93" t="s">
        <v>56</v>
      </c>
      <c r="C92" s="133"/>
      <c r="D92" s="133"/>
      <c r="E92" s="133"/>
      <c r="F92" s="133"/>
      <c r="G92" s="133"/>
      <c r="H92" s="69">
        <f t="shared" ref="H92:H97" si="14">SUM(C92:G92)</f>
        <v>0</v>
      </c>
      <c r="I92" s="70">
        <f t="shared" ref="I92:I97" si="15">H92/H$97</f>
        <v>0</v>
      </c>
      <c r="J92" s="21"/>
      <c r="K92" s="22"/>
      <c r="L92" s="24"/>
      <c r="M92" s="24"/>
      <c r="V92" s="24"/>
      <c r="W92" s="24"/>
      <c r="X92" s="24"/>
      <c r="Y92" s="24"/>
      <c r="Z92" s="24"/>
      <c r="AA92" s="24"/>
      <c r="AB92" s="24"/>
      <c r="AC92" s="24"/>
    </row>
    <row r="93" spans="1:29" s="134" customFormat="1" ht="21.95" customHeight="1" x14ac:dyDescent="0.2">
      <c r="A93" s="135"/>
      <c r="B93" s="136" t="s">
        <v>139</v>
      </c>
      <c r="C93" s="137"/>
      <c r="D93" s="137"/>
      <c r="E93" s="137"/>
      <c r="F93" s="137"/>
      <c r="G93" s="137"/>
      <c r="H93" s="74">
        <f t="shared" si="14"/>
        <v>0</v>
      </c>
      <c r="I93" s="75">
        <f t="shared" si="15"/>
        <v>0</v>
      </c>
      <c r="J93" s="21"/>
      <c r="K93" s="22"/>
      <c r="L93" s="24"/>
      <c r="M93" s="24"/>
      <c r="V93" s="24"/>
      <c r="W93" s="24"/>
      <c r="X93" s="24"/>
      <c r="Y93" s="24"/>
      <c r="Z93" s="24"/>
      <c r="AA93" s="24"/>
      <c r="AB93" s="24"/>
      <c r="AC93" s="24"/>
    </row>
    <row r="94" spans="1:29" s="134" customFormat="1" ht="21.95" customHeight="1" x14ac:dyDescent="0.2">
      <c r="A94" s="138"/>
      <c r="B94" s="39" t="s">
        <v>138</v>
      </c>
      <c r="C94" s="139"/>
      <c r="D94" s="139"/>
      <c r="E94" s="139"/>
      <c r="F94" s="139"/>
      <c r="G94" s="139"/>
      <c r="H94" s="69">
        <f t="shared" si="14"/>
        <v>0</v>
      </c>
      <c r="I94" s="70">
        <f t="shared" si="15"/>
        <v>0</v>
      </c>
      <c r="J94" s="21"/>
      <c r="K94" s="22"/>
      <c r="L94" s="24"/>
      <c r="M94" s="24"/>
      <c r="V94" s="24"/>
      <c r="W94" s="24"/>
      <c r="X94" s="24"/>
      <c r="Y94" s="24"/>
      <c r="Z94" s="24"/>
      <c r="AA94" s="24"/>
      <c r="AB94" s="24"/>
      <c r="AC94" s="24"/>
    </row>
    <row r="95" spans="1:29" s="134" customFormat="1" ht="21.95" customHeight="1" x14ac:dyDescent="0.2">
      <c r="A95" s="135"/>
      <c r="B95" s="136" t="s">
        <v>137</v>
      </c>
      <c r="C95" s="137"/>
      <c r="D95" s="137">
        <v>200</v>
      </c>
      <c r="E95" s="137"/>
      <c r="F95" s="137"/>
      <c r="G95" s="137"/>
      <c r="H95" s="74">
        <f t="shared" si="14"/>
        <v>200</v>
      </c>
      <c r="I95" s="75">
        <f t="shared" si="15"/>
        <v>1</v>
      </c>
      <c r="J95" s="21"/>
      <c r="K95" s="22"/>
      <c r="L95" s="24"/>
      <c r="M95" s="24"/>
      <c r="V95" s="24"/>
      <c r="W95" s="24"/>
      <c r="X95" s="24"/>
      <c r="Y95" s="24"/>
      <c r="Z95" s="24"/>
      <c r="AA95" s="24"/>
      <c r="AB95" s="24"/>
      <c r="AC95" s="24"/>
    </row>
    <row r="96" spans="1:29" s="134" customFormat="1" ht="21.95" customHeight="1" thickBot="1" x14ac:dyDescent="0.25">
      <c r="A96" s="138"/>
      <c r="B96" s="39" t="s">
        <v>2</v>
      </c>
      <c r="C96" s="139"/>
      <c r="D96" s="139"/>
      <c r="E96" s="139"/>
      <c r="F96" s="139"/>
      <c r="G96" s="139"/>
      <c r="H96" s="69">
        <f t="shared" si="14"/>
        <v>0</v>
      </c>
      <c r="I96" s="70">
        <f t="shared" si="15"/>
        <v>0</v>
      </c>
      <c r="J96" s="21"/>
      <c r="K96" s="22"/>
      <c r="L96" s="24"/>
      <c r="M96" s="24"/>
      <c r="V96" s="24"/>
      <c r="W96" s="24"/>
      <c r="X96" s="24"/>
      <c r="Y96" s="24"/>
      <c r="Z96" s="24"/>
      <c r="AA96" s="24"/>
      <c r="AB96" s="24"/>
      <c r="AC96" s="24"/>
    </row>
    <row r="97" spans="1:14" ht="28.5" thickBot="1" x14ac:dyDescent="0.55000000000000004">
      <c r="A97" s="83"/>
      <c r="B97" s="84" t="s">
        <v>61</v>
      </c>
      <c r="C97" s="51">
        <f>SUM(C92:C96)</f>
        <v>0</v>
      </c>
      <c r="D97" s="51">
        <f>SUM(D92:D96)</f>
        <v>200</v>
      </c>
      <c r="E97" s="51">
        <f>SUM(E92:E96)</f>
        <v>0</v>
      </c>
      <c r="F97" s="51">
        <f>SUM(F92:F96)</f>
        <v>0</v>
      </c>
      <c r="G97" s="51">
        <f>SUM(G92:G96)</f>
        <v>0</v>
      </c>
      <c r="H97" s="100">
        <f t="shared" si="14"/>
        <v>200</v>
      </c>
      <c r="I97" s="86">
        <f t="shared" si="15"/>
        <v>1</v>
      </c>
      <c r="J97" s="21"/>
    </row>
    <row r="98" spans="1:14" s="21" customFormat="1" ht="21.95" customHeight="1" thickBot="1" x14ac:dyDescent="0.25">
      <c r="B98" s="140"/>
      <c r="C98" s="141"/>
      <c r="D98" s="141"/>
      <c r="E98" s="141"/>
      <c r="F98" s="141"/>
      <c r="G98" s="141"/>
      <c r="H98" s="141"/>
      <c r="I98" s="142"/>
      <c r="K98" s="22"/>
    </row>
    <row r="99" spans="1:14" s="68" customFormat="1" ht="28.5" thickBot="1" x14ac:dyDescent="0.25">
      <c r="A99" s="235"/>
      <c r="B99" s="236" t="s">
        <v>140</v>
      </c>
      <c r="C99" s="143" t="s">
        <v>65</v>
      </c>
      <c r="D99" s="143" t="s">
        <v>68</v>
      </c>
      <c r="E99" s="143" t="s">
        <v>113</v>
      </c>
      <c r="F99" s="143" t="s">
        <v>114</v>
      </c>
      <c r="G99" s="143" t="s">
        <v>111</v>
      </c>
      <c r="H99" s="143" t="s">
        <v>61</v>
      </c>
      <c r="I99" s="144" t="s">
        <v>110</v>
      </c>
      <c r="J99" s="66"/>
      <c r="K99" s="67"/>
    </row>
    <row r="100" spans="1:14" ht="21.95" customHeight="1" x14ac:dyDescent="0.2">
      <c r="A100" s="145"/>
      <c r="B100" s="146" t="s">
        <v>28</v>
      </c>
      <c r="C100" s="147"/>
      <c r="D100" s="148"/>
      <c r="E100" s="148"/>
      <c r="F100" s="148"/>
      <c r="G100" s="148"/>
      <c r="H100" s="149">
        <f>SUM(C$100:G$100)</f>
        <v>0</v>
      </c>
      <c r="I100" s="150">
        <f>H100/H$110</f>
        <v>0</v>
      </c>
      <c r="J100" s="21"/>
    </row>
    <row r="101" spans="1:14" ht="21.95" customHeight="1" x14ac:dyDescent="0.2">
      <c r="A101" s="151"/>
      <c r="B101" s="152" t="s">
        <v>145</v>
      </c>
      <c r="C101" s="153"/>
      <c r="D101" s="153"/>
      <c r="E101" s="153"/>
      <c r="F101" s="153"/>
      <c r="G101" s="153"/>
      <c r="H101" s="154">
        <f t="shared" ref="H101:H110" si="16">SUM(C101:G101)</f>
        <v>0</v>
      </c>
      <c r="I101" s="155">
        <f t="shared" ref="I101:I110" si="17">H101/H$110</f>
        <v>0</v>
      </c>
      <c r="J101" s="21"/>
    </row>
    <row r="102" spans="1:14" ht="21.95" customHeight="1" x14ac:dyDescent="0.2">
      <c r="A102" s="156"/>
      <c r="B102" s="157" t="s">
        <v>144</v>
      </c>
      <c r="C102" s="158"/>
      <c r="D102" s="158"/>
      <c r="E102" s="158"/>
      <c r="F102" s="158"/>
      <c r="G102" s="158"/>
      <c r="H102" s="159">
        <f t="shared" si="16"/>
        <v>0</v>
      </c>
      <c r="I102" s="160">
        <f t="shared" si="17"/>
        <v>0</v>
      </c>
      <c r="J102" s="21"/>
    </row>
    <row r="103" spans="1:14" ht="21.95" customHeight="1" x14ac:dyDescent="0.2">
      <c r="A103" s="151"/>
      <c r="B103" s="152" t="s">
        <v>33</v>
      </c>
      <c r="C103" s="153"/>
      <c r="D103" s="153"/>
      <c r="E103" s="153"/>
      <c r="F103" s="153"/>
      <c r="G103" s="153"/>
      <c r="H103" s="154">
        <f t="shared" si="16"/>
        <v>0</v>
      </c>
      <c r="I103" s="155">
        <f t="shared" si="17"/>
        <v>0</v>
      </c>
      <c r="J103" s="21"/>
      <c r="N103" s="161"/>
    </row>
    <row r="104" spans="1:14" ht="21.95" customHeight="1" x14ac:dyDescent="0.2">
      <c r="A104" s="156"/>
      <c r="B104" s="157" t="s">
        <v>29</v>
      </c>
      <c r="C104" s="158"/>
      <c r="D104" s="158"/>
      <c r="E104" s="158"/>
      <c r="F104" s="158"/>
      <c r="G104" s="158"/>
      <c r="H104" s="159">
        <f t="shared" si="16"/>
        <v>0</v>
      </c>
      <c r="I104" s="160">
        <f t="shared" si="17"/>
        <v>0</v>
      </c>
      <c r="J104" s="21"/>
    </row>
    <row r="105" spans="1:14" ht="21.95" customHeight="1" x14ac:dyDescent="0.2">
      <c r="A105" s="151"/>
      <c r="B105" s="152" t="s">
        <v>32</v>
      </c>
      <c r="C105" s="153"/>
      <c r="D105" s="153"/>
      <c r="E105" s="153"/>
      <c r="F105" s="153"/>
      <c r="G105" s="153"/>
      <c r="H105" s="154">
        <f t="shared" si="16"/>
        <v>0</v>
      </c>
      <c r="I105" s="155">
        <f t="shared" si="17"/>
        <v>0</v>
      </c>
      <c r="J105" s="21"/>
    </row>
    <row r="106" spans="1:14" ht="21.95" customHeight="1" x14ac:dyDescent="0.2">
      <c r="A106" s="156"/>
      <c r="B106" s="157" t="s">
        <v>19</v>
      </c>
      <c r="C106" s="158"/>
      <c r="D106" s="158"/>
      <c r="E106" s="158"/>
      <c r="F106" s="158"/>
      <c r="G106" s="158"/>
      <c r="H106" s="159">
        <f t="shared" si="16"/>
        <v>0</v>
      </c>
      <c r="I106" s="160">
        <f t="shared" si="17"/>
        <v>0</v>
      </c>
      <c r="J106" s="21"/>
    </row>
    <row r="107" spans="1:14" ht="21.95" customHeight="1" x14ac:dyDescent="0.2">
      <c r="A107" s="151"/>
      <c r="B107" s="152" t="s">
        <v>34</v>
      </c>
      <c r="C107" s="153"/>
      <c r="D107" s="153"/>
      <c r="E107" s="153"/>
      <c r="F107" s="153"/>
      <c r="G107" s="153"/>
      <c r="H107" s="154">
        <f t="shared" si="16"/>
        <v>0</v>
      </c>
      <c r="I107" s="155">
        <f t="shared" si="17"/>
        <v>0</v>
      </c>
      <c r="J107" s="21"/>
    </row>
    <row r="108" spans="1:14" ht="21.95" customHeight="1" x14ac:dyDescent="0.2">
      <c r="A108" s="156"/>
      <c r="B108" s="157" t="s">
        <v>57</v>
      </c>
      <c r="C108" s="158"/>
      <c r="D108" s="158"/>
      <c r="E108" s="158"/>
      <c r="F108" s="158"/>
      <c r="G108" s="158"/>
      <c r="H108" s="159">
        <f t="shared" si="16"/>
        <v>0</v>
      </c>
      <c r="I108" s="160">
        <f t="shared" si="17"/>
        <v>0</v>
      </c>
      <c r="J108" s="21"/>
    </row>
    <row r="109" spans="1:14" ht="21.75" customHeight="1" thickBot="1" x14ac:dyDescent="0.25">
      <c r="A109" s="162"/>
      <c r="B109" s="163" t="s">
        <v>143</v>
      </c>
      <c r="C109" s="164"/>
      <c r="D109" s="164">
        <v>500</v>
      </c>
      <c r="E109" s="164"/>
      <c r="F109" s="164"/>
      <c r="G109" s="164"/>
      <c r="H109" s="165">
        <f t="shared" si="16"/>
        <v>500</v>
      </c>
      <c r="I109" s="166">
        <f t="shared" si="17"/>
        <v>1</v>
      </c>
      <c r="J109" s="21"/>
    </row>
    <row r="110" spans="1:14" ht="28.5" thickBot="1" x14ac:dyDescent="0.55000000000000004">
      <c r="A110" s="83"/>
      <c r="B110" s="84" t="s">
        <v>61</v>
      </c>
      <c r="C110" s="51">
        <f>SUM(C100:C109)</f>
        <v>0</v>
      </c>
      <c r="D110" s="51">
        <f>SUM(D100:D109)</f>
        <v>500</v>
      </c>
      <c r="E110" s="51">
        <f>SUM(E100:E109)</f>
        <v>0</v>
      </c>
      <c r="F110" s="51">
        <f>SUM(F100:F109)</f>
        <v>0</v>
      </c>
      <c r="G110" s="51">
        <f>SUM(G100:G109)</f>
        <v>0</v>
      </c>
      <c r="H110" s="100">
        <f t="shared" si="16"/>
        <v>500</v>
      </c>
      <c r="I110" s="86">
        <f t="shared" si="17"/>
        <v>1</v>
      </c>
      <c r="J110" s="21"/>
    </row>
    <row r="111" spans="1:14" s="21" customFormat="1" ht="21.95" customHeight="1" thickBot="1" x14ac:dyDescent="0.25">
      <c r="B111" s="140"/>
      <c r="C111" s="141"/>
      <c r="D111" s="141"/>
      <c r="E111" s="141"/>
      <c r="F111" s="141"/>
      <c r="G111" s="141"/>
      <c r="H111" s="141"/>
      <c r="I111" s="89"/>
      <c r="K111" s="22"/>
    </row>
    <row r="112" spans="1:14" s="202" customFormat="1" ht="28.5" thickBot="1" x14ac:dyDescent="0.55000000000000004">
      <c r="A112" s="237"/>
      <c r="B112" s="238" t="s">
        <v>146</v>
      </c>
      <c r="C112" s="198" t="s">
        <v>65</v>
      </c>
      <c r="D112" s="198" t="s">
        <v>68</v>
      </c>
      <c r="E112" s="198" t="s">
        <v>113</v>
      </c>
      <c r="F112" s="198" t="s">
        <v>114</v>
      </c>
      <c r="G112" s="198" t="s">
        <v>111</v>
      </c>
      <c r="H112" s="198" t="s">
        <v>61</v>
      </c>
      <c r="I112" s="199" t="s">
        <v>110</v>
      </c>
      <c r="J112" s="200"/>
      <c r="K112" s="201"/>
    </row>
    <row r="113" spans="1:13" ht="21.95" customHeight="1" x14ac:dyDescent="0.2">
      <c r="A113" s="167"/>
      <c r="B113" s="146" t="s">
        <v>142</v>
      </c>
      <c r="C113" s="168"/>
      <c r="D113" s="168"/>
      <c r="E113" s="168">
        <v>70</v>
      </c>
      <c r="F113" s="168"/>
      <c r="G113" s="168"/>
      <c r="H113" s="159">
        <f t="shared" ref="H113:H118" si="18">SUM(C113:F113)</f>
        <v>70</v>
      </c>
      <c r="I113" s="160">
        <f>H113/H$119</f>
        <v>0.28000000000000003</v>
      </c>
      <c r="J113" s="21"/>
    </row>
    <row r="114" spans="1:13" ht="21.95" customHeight="1" x14ac:dyDescent="0.2">
      <c r="A114" s="169"/>
      <c r="B114" s="170" t="s">
        <v>58</v>
      </c>
      <c r="C114" s="171"/>
      <c r="D114" s="171"/>
      <c r="E114" s="171">
        <v>100</v>
      </c>
      <c r="F114" s="171"/>
      <c r="G114" s="171"/>
      <c r="H114" s="154">
        <f t="shared" si="18"/>
        <v>100</v>
      </c>
      <c r="I114" s="155">
        <f t="shared" ref="I114:I119" si="19">H114/H$119</f>
        <v>0.4</v>
      </c>
      <c r="J114" s="21"/>
    </row>
    <row r="115" spans="1:13" ht="21.95" customHeight="1" x14ac:dyDescent="0.2">
      <c r="A115" s="156"/>
      <c r="B115" s="157" t="s">
        <v>59</v>
      </c>
      <c r="C115" s="172"/>
      <c r="D115" s="172"/>
      <c r="E115" s="172"/>
      <c r="F115" s="172"/>
      <c r="G115" s="172"/>
      <c r="H115" s="159">
        <f t="shared" si="18"/>
        <v>0</v>
      </c>
      <c r="I115" s="160">
        <f t="shared" si="19"/>
        <v>0</v>
      </c>
      <c r="J115" s="21"/>
    </row>
    <row r="116" spans="1:13" ht="21.95" customHeight="1" x14ac:dyDescent="0.2">
      <c r="A116" s="169"/>
      <c r="B116" s="170" t="s">
        <v>10</v>
      </c>
      <c r="C116" s="171"/>
      <c r="D116" s="171"/>
      <c r="E116" s="171"/>
      <c r="F116" s="171"/>
      <c r="G116" s="171"/>
      <c r="H116" s="154">
        <f t="shared" si="18"/>
        <v>0</v>
      </c>
      <c r="I116" s="155">
        <f t="shared" si="19"/>
        <v>0</v>
      </c>
      <c r="J116" s="21"/>
    </row>
    <row r="117" spans="1:13" ht="21.95" customHeight="1" x14ac:dyDescent="0.2">
      <c r="A117" s="156"/>
      <c r="B117" s="157" t="s">
        <v>60</v>
      </c>
      <c r="C117" s="172"/>
      <c r="D117" s="172"/>
      <c r="E117" s="172">
        <v>80</v>
      </c>
      <c r="F117" s="172"/>
      <c r="G117" s="172"/>
      <c r="H117" s="159">
        <f t="shared" si="18"/>
        <v>80</v>
      </c>
      <c r="I117" s="160">
        <f t="shared" si="19"/>
        <v>0.32</v>
      </c>
      <c r="J117" s="21"/>
    </row>
    <row r="118" spans="1:13" ht="21.95" customHeight="1" thickBot="1" x14ac:dyDescent="0.25">
      <c r="A118" s="169"/>
      <c r="B118" s="170" t="s">
        <v>141</v>
      </c>
      <c r="C118" s="171"/>
      <c r="D118" s="171"/>
      <c r="E118" s="171"/>
      <c r="F118" s="171"/>
      <c r="G118" s="171"/>
      <c r="H118" s="154">
        <f t="shared" si="18"/>
        <v>0</v>
      </c>
      <c r="I118" s="155">
        <f t="shared" si="19"/>
        <v>0</v>
      </c>
      <c r="J118" s="21"/>
    </row>
    <row r="119" spans="1:13" ht="28.5" thickBot="1" x14ac:dyDescent="0.55000000000000004">
      <c r="A119" s="83"/>
      <c r="B119" s="84" t="s">
        <v>61</v>
      </c>
      <c r="C119" s="51">
        <f>SUM(C113:C118)</f>
        <v>0</v>
      </c>
      <c r="D119" s="51">
        <f>SUM(D113:D118)</f>
        <v>0</v>
      </c>
      <c r="E119" s="51">
        <f>SUM(E113:E118)</f>
        <v>250</v>
      </c>
      <c r="F119" s="51">
        <f>SUM(F113:F118)</f>
        <v>0</v>
      </c>
      <c r="G119" s="51">
        <f>SUM(G113:G118)</f>
        <v>0</v>
      </c>
      <c r="H119" s="100">
        <f>SUM(C119:G119)</f>
        <v>250</v>
      </c>
      <c r="I119" s="86">
        <f t="shared" si="19"/>
        <v>1</v>
      </c>
      <c r="J119" s="21"/>
    </row>
    <row r="120" spans="1:13" s="21" customFormat="1" ht="21.95" customHeight="1" x14ac:dyDescent="0.2">
      <c r="A120" s="62"/>
      <c r="B120" s="173"/>
      <c r="C120" s="63"/>
      <c r="D120" s="63"/>
      <c r="E120" s="63"/>
      <c r="F120" s="63"/>
      <c r="G120" s="63"/>
      <c r="H120" s="63"/>
      <c r="I120" s="174"/>
      <c r="K120" s="22"/>
    </row>
    <row r="121" spans="1:13" s="21" customFormat="1" ht="21.95" customHeight="1" thickBot="1" x14ac:dyDescent="0.25">
      <c r="A121" s="61"/>
      <c r="B121" s="175"/>
      <c r="I121" s="174"/>
      <c r="K121" s="22"/>
    </row>
    <row r="122" spans="1:13" ht="24.75" thickBot="1" x14ac:dyDescent="0.25">
      <c r="A122" s="61"/>
      <c r="B122" s="210" t="s">
        <v>36</v>
      </c>
      <c r="C122" s="211" t="s">
        <v>0</v>
      </c>
      <c r="D122" s="176"/>
      <c r="E122" s="176"/>
      <c r="F122" s="176"/>
      <c r="G122" s="176"/>
      <c r="H122" s="176"/>
      <c r="I122" s="174"/>
      <c r="J122" s="61"/>
      <c r="K122" s="177"/>
      <c r="L122" s="178"/>
      <c r="M122" s="178"/>
    </row>
    <row r="123" spans="1:13" x14ac:dyDescent="0.2">
      <c r="A123" s="61"/>
      <c r="B123" s="212" t="s">
        <v>14</v>
      </c>
      <c r="C123" s="213">
        <f>E11</f>
        <v>8830</v>
      </c>
      <c r="D123" s="179"/>
      <c r="E123" s="179"/>
      <c r="F123" s="179"/>
      <c r="G123" s="179"/>
      <c r="H123" s="179"/>
      <c r="I123" s="20"/>
      <c r="J123" s="61"/>
      <c r="K123" s="177"/>
      <c r="L123" s="178"/>
      <c r="M123" s="178"/>
    </row>
    <row r="124" spans="1:13" ht="24.75" thickBot="1" x14ac:dyDescent="0.25">
      <c r="A124" s="61"/>
      <c r="B124" s="209" t="s">
        <v>16</v>
      </c>
      <c r="C124" s="214">
        <f>SUM(H24,H40,H51,H66,H78,H89,H97,H110,H119)</f>
        <v>8803</v>
      </c>
      <c r="D124" s="179"/>
      <c r="E124" s="179"/>
      <c r="F124" s="179"/>
      <c r="G124" s="179"/>
      <c r="H124" s="179"/>
      <c r="I124" s="174"/>
      <c r="J124" s="61"/>
      <c r="K124" s="177"/>
      <c r="L124" s="178"/>
      <c r="M124" s="178"/>
    </row>
    <row r="125" spans="1:13" x14ac:dyDescent="0.2">
      <c r="A125" s="61"/>
      <c r="B125" s="208" t="s">
        <v>103</v>
      </c>
      <c r="C125" s="241">
        <f>C123-C124</f>
        <v>27</v>
      </c>
      <c r="D125" s="179"/>
      <c r="E125" s="179"/>
      <c r="F125" s="179"/>
      <c r="G125" s="179"/>
      <c r="H125" s="180"/>
      <c r="I125" s="174"/>
      <c r="J125" s="61"/>
      <c r="K125" s="177"/>
      <c r="L125" s="178"/>
      <c r="M125" s="178"/>
    </row>
    <row r="126" spans="1:13" ht="24.75" thickBot="1" x14ac:dyDescent="0.25">
      <c r="A126" s="61"/>
      <c r="B126" s="207" t="s">
        <v>104</v>
      </c>
      <c r="C126" s="242">
        <f>Junho!C126+Julho!C125</f>
        <v>1822</v>
      </c>
      <c r="D126" s="179"/>
      <c r="E126" s="179"/>
      <c r="F126" s="179"/>
      <c r="G126" s="179"/>
      <c r="H126" s="180"/>
      <c r="I126" s="174"/>
      <c r="J126" s="61"/>
      <c r="K126" s="177"/>
      <c r="L126" s="178"/>
      <c r="M126" s="178"/>
    </row>
    <row r="127" spans="1:13" s="134" customFormat="1" ht="21.95" customHeight="1" x14ac:dyDescent="0.2">
      <c r="A127" s="61"/>
      <c r="B127" s="173"/>
      <c r="C127" s="204"/>
      <c r="D127" s="63"/>
      <c r="E127" s="63"/>
      <c r="F127" s="63"/>
      <c r="G127" s="63"/>
      <c r="H127" s="63"/>
      <c r="I127" s="174"/>
      <c r="J127" s="61"/>
      <c r="K127" s="177"/>
      <c r="L127" s="178"/>
      <c r="M127" s="178"/>
    </row>
    <row r="128" spans="1:13" ht="21.95" customHeight="1" thickBot="1" x14ac:dyDescent="0.25">
      <c r="A128" s="21"/>
      <c r="B128" s="87"/>
      <c r="C128" s="205"/>
      <c r="D128" s="21"/>
      <c r="E128" s="21"/>
      <c r="F128" s="21"/>
      <c r="G128" s="21"/>
      <c r="H128" s="21"/>
      <c r="I128" s="20"/>
      <c r="J128" s="21"/>
    </row>
    <row r="129" spans="1:16" ht="21.95" customHeight="1" x14ac:dyDescent="0.2">
      <c r="A129" s="21"/>
      <c r="B129" s="215" t="s">
        <v>35</v>
      </c>
      <c r="C129" s="216"/>
      <c r="D129" s="21"/>
      <c r="E129" s="21"/>
      <c r="F129" s="21"/>
      <c r="G129" s="21"/>
      <c r="H129" s="21"/>
      <c r="I129" s="20"/>
      <c r="J129" s="21"/>
    </row>
    <row r="130" spans="1:16" ht="21.95" customHeight="1" x14ac:dyDescent="0.2">
      <c r="A130" s="21"/>
      <c r="B130" s="217" t="s">
        <v>148</v>
      </c>
      <c r="C130" s="206">
        <f>E11</f>
        <v>8830</v>
      </c>
      <c r="D130" s="21"/>
      <c r="E130" s="21"/>
      <c r="F130" s="21"/>
      <c r="G130" s="21"/>
      <c r="H130" s="21"/>
      <c r="I130" s="20"/>
      <c r="J130" s="21"/>
    </row>
    <row r="131" spans="1:16" ht="21.95" customHeight="1" x14ac:dyDescent="0.2">
      <c r="A131" s="21"/>
      <c r="B131" s="217" t="s">
        <v>112</v>
      </c>
      <c r="C131" s="206">
        <f>H24</f>
        <v>2750</v>
      </c>
      <c r="D131" s="21"/>
      <c r="E131" s="21"/>
      <c r="F131" s="21"/>
      <c r="G131" s="21"/>
      <c r="H131" s="21"/>
      <c r="I131" s="20"/>
      <c r="J131" s="21"/>
    </row>
    <row r="132" spans="1:16" ht="21.95" customHeight="1" x14ac:dyDescent="0.2">
      <c r="A132" s="21"/>
      <c r="B132" s="217" t="s">
        <v>115</v>
      </c>
      <c r="C132" s="206">
        <f>H40</f>
        <v>2895</v>
      </c>
      <c r="D132" s="21"/>
      <c r="E132" s="21"/>
      <c r="F132" s="21"/>
      <c r="G132" s="21"/>
      <c r="H132" s="21"/>
      <c r="I132" s="20"/>
      <c r="J132" s="21"/>
    </row>
    <row r="133" spans="1:16" ht="21.95" customHeight="1" x14ac:dyDescent="0.2">
      <c r="A133" s="21"/>
      <c r="B133" s="217" t="s">
        <v>121</v>
      </c>
      <c r="C133" s="206">
        <f>H51</f>
        <v>600</v>
      </c>
      <c r="D133" s="21"/>
      <c r="E133" s="21"/>
      <c r="F133" s="21"/>
      <c r="G133" s="21"/>
      <c r="H133" s="21"/>
      <c r="I133" s="20"/>
      <c r="J133" s="21"/>
    </row>
    <row r="134" spans="1:16" ht="21.95" customHeight="1" x14ac:dyDescent="0.2">
      <c r="A134" s="21"/>
      <c r="B134" s="217" t="s">
        <v>57</v>
      </c>
      <c r="C134" s="206">
        <f>H66</f>
        <v>555</v>
      </c>
      <c r="D134" s="21"/>
      <c r="E134" s="21"/>
      <c r="F134" s="21"/>
      <c r="G134" s="21"/>
      <c r="H134" s="21"/>
      <c r="I134" s="20"/>
      <c r="J134" s="21"/>
    </row>
    <row r="135" spans="1:16" ht="21.95" customHeight="1" x14ac:dyDescent="0.2">
      <c r="A135" s="21"/>
      <c r="B135" s="217" t="s">
        <v>128</v>
      </c>
      <c r="C135" s="206">
        <f>H78</f>
        <v>545</v>
      </c>
      <c r="D135" s="21"/>
      <c r="E135" s="21"/>
      <c r="F135" s="21"/>
      <c r="G135" s="21"/>
      <c r="H135" s="21"/>
      <c r="I135" s="20"/>
      <c r="J135" s="21"/>
    </row>
    <row r="136" spans="1:16" ht="21.95" customHeight="1" x14ac:dyDescent="0.2">
      <c r="A136" s="21"/>
      <c r="B136" s="217" t="s">
        <v>129</v>
      </c>
      <c r="C136" s="206">
        <f>H89</f>
        <v>508</v>
      </c>
      <c r="D136" s="21"/>
      <c r="E136" s="21"/>
      <c r="F136" s="21"/>
      <c r="G136" s="21"/>
      <c r="H136" s="21"/>
      <c r="I136" s="20"/>
      <c r="J136" s="21"/>
    </row>
    <row r="137" spans="1:16" ht="21.95" customHeight="1" x14ac:dyDescent="0.2">
      <c r="A137" s="21"/>
      <c r="B137" s="217" t="s">
        <v>136</v>
      </c>
      <c r="C137" s="206">
        <f>H97</f>
        <v>200</v>
      </c>
      <c r="D137" s="21"/>
      <c r="E137" s="21"/>
      <c r="F137" s="21"/>
      <c r="G137" s="183"/>
      <c r="H137" s="183"/>
      <c r="I137" s="18"/>
      <c r="J137" s="63"/>
      <c r="K137" s="184"/>
      <c r="L137" s="181"/>
      <c r="M137" s="181"/>
      <c r="N137" s="181"/>
      <c r="O137" s="181"/>
      <c r="P137" s="178"/>
    </row>
    <row r="138" spans="1:16" ht="21.95" customHeight="1" x14ac:dyDescent="0.2">
      <c r="A138" s="21"/>
      <c r="B138" s="217" t="s">
        <v>140</v>
      </c>
      <c r="C138" s="206">
        <f>H110</f>
        <v>500</v>
      </c>
      <c r="D138" s="21"/>
      <c r="E138" s="21"/>
      <c r="F138" s="21"/>
      <c r="G138" s="61"/>
      <c r="H138" s="61"/>
      <c r="I138" s="42"/>
      <c r="J138" s="31"/>
      <c r="K138" s="185"/>
      <c r="L138" s="186"/>
      <c r="M138" s="187"/>
      <c r="N138" s="187"/>
      <c r="O138" s="181"/>
      <c r="P138" s="178"/>
    </row>
    <row r="139" spans="1:16" ht="21.95" customHeight="1" thickBot="1" x14ac:dyDescent="0.25">
      <c r="A139" s="21"/>
      <c r="B139" s="218" t="s">
        <v>149</v>
      </c>
      <c r="C139" s="219">
        <f>H119</f>
        <v>250</v>
      </c>
      <c r="D139" s="21"/>
      <c r="E139" s="21"/>
      <c r="F139" s="21"/>
      <c r="G139" s="61"/>
      <c r="H139" s="61"/>
      <c r="I139" s="42"/>
      <c r="J139" s="31"/>
      <c r="K139" s="185"/>
      <c r="L139" s="187"/>
      <c r="M139" s="187"/>
      <c r="N139" s="187"/>
      <c r="O139" s="181"/>
      <c r="P139" s="178"/>
    </row>
    <row r="140" spans="1:16" s="21" customFormat="1" ht="21.95" customHeight="1" x14ac:dyDescent="0.2">
      <c r="B140" s="87"/>
      <c r="D140" s="141"/>
      <c r="G140" s="62"/>
      <c r="H140" s="63"/>
      <c r="I140" s="18"/>
      <c r="J140" s="63"/>
      <c r="K140" s="184"/>
      <c r="L140" s="63"/>
      <c r="M140" s="63"/>
      <c r="N140" s="63"/>
      <c r="O140" s="63"/>
      <c r="P140" s="61"/>
    </row>
    <row r="141" spans="1:16" s="21" customFormat="1" ht="21.95" customHeight="1" x14ac:dyDescent="0.2">
      <c r="B141" s="87"/>
      <c r="C141" s="88"/>
      <c r="D141" s="141"/>
      <c r="I141" s="20"/>
      <c r="K141" s="22"/>
    </row>
    <row r="142" spans="1:16" s="21" customFormat="1" ht="21.95" customHeight="1" x14ac:dyDescent="0.2">
      <c r="A142" s="188"/>
      <c r="B142" s="189"/>
      <c r="C142" s="188"/>
      <c r="D142" s="190"/>
      <c r="I142" s="20"/>
      <c r="K142" s="22"/>
    </row>
    <row r="143" spans="1:16" ht="21.95" hidden="1" customHeight="1" x14ac:dyDescent="0.2">
      <c r="A143" s="191"/>
      <c r="B143" s="192"/>
      <c r="C143" s="191"/>
      <c r="D143" s="193"/>
      <c r="J143" s="21"/>
    </row>
    <row r="144" spans="1:16" ht="21.95" hidden="1" customHeight="1" x14ac:dyDescent="0.2">
      <c r="A144" s="191"/>
      <c r="B144" s="192"/>
      <c r="C144" s="191"/>
      <c r="D144" s="193"/>
    </row>
    <row r="145" spans="1:6" ht="21.95" hidden="1" customHeight="1" x14ac:dyDescent="0.2">
      <c r="A145" s="191"/>
      <c r="B145" s="192"/>
      <c r="C145" s="191"/>
      <c r="D145" s="193"/>
    </row>
    <row r="146" spans="1:6" ht="21.95" hidden="1" customHeight="1" x14ac:dyDescent="0.2">
      <c r="A146" s="191"/>
      <c r="B146" s="192"/>
      <c r="C146" s="191"/>
      <c r="D146" s="193"/>
    </row>
    <row r="147" spans="1:6" ht="21.95" hidden="1" customHeight="1" x14ac:dyDescent="0.2">
      <c r="A147" s="191"/>
      <c r="B147" s="192"/>
      <c r="C147" s="191"/>
      <c r="D147" s="195"/>
      <c r="E147" s="196"/>
      <c r="F147" s="196"/>
    </row>
    <row r="148" spans="1:6" hidden="1" x14ac:dyDescent="0.2">
      <c r="A148" s="191"/>
      <c r="B148" s="192"/>
      <c r="C148" s="191"/>
      <c r="D148" s="191"/>
    </row>
    <row r="149" spans="1:6" hidden="1" x14ac:dyDescent="0.2">
      <c r="A149" s="191"/>
      <c r="B149" s="192"/>
      <c r="C149" s="191"/>
      <c r="D149" s="191"/>
    </row>
    <row r="150" spans="1:6" hidden="1" x14ac:dyDescent="0.2">
      <c r="A150" s="191"/>
      <c r="B150" s="192"/>
      <c r="C150" s="197"/>
      <c r="D150" s="191"/>
    </row>
    <row r="151" spans="1:6" hidden="1" x14ac:dyDescent="0.2">
      <c r="A151" s="191"/>
      <c r="B151" s="192"/>
      <c r="C151" s="191"/>
      <c r="D151" s="191"/>
    </row>
    <row r="152" spans="1:6" hidden="1" x14ac:dyDescent="0.2">
      <c r="A152" s="191"/>
      <c r="B152" s="192"/>
      <c r="C152" s="191"/>
      <c r="D152" s="191"/>
    </row>
    <row r="153" spans="1:6" hidden="1" x14ac:dyDescent="0.2">
      <c r="A153" s="191"/>
      <c r="B153" s="192"/>
      <c r="C153" s="191"/>
      <c r="D153" s="191"/>
    </row>
    <row r="154" spans="1:6" hidden="1" x14ac:dyDescent="0.2">
      <c r="A154" s="191"/>
      <c r="B154" s="192"/>
      <c r="C154" s="191"/>
      <c r="D154" s="191"/>
    </row>
    <row r="155" spans="1:6" hidden="1" x14ac:dyDescent="0.2">
      <c r="A155" s="191"/>
      <c r="B155" s="192"/>
      <c r="C155" s="191"/>
      <c r="D155" s="191"/>
    </row>
    <row r="156" spans="1:6" hidden="1" x14ac:dyDescent="0.2">
      <c r="A156" s="191"/>
      <c r="B156" s="192"/>
      <c r="C156" s="191"/>
      <c r="D156" s="191"/>
    </row>
    <row r="157" spans="1:6" hidden="1" x14ac:dyDescent="0.2"/>
    <row r="158" spans="1:6" hidden="1" x14ac:dyDescent="0.2"/>
    <row r="159" spans="1:6" hidden="1" x14ac:dyDescent="0.2"/>
    <row r="160" spans="1:6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t="24" customHeight="1" x14ac:dyDescent="0.2"/>
    <row r="167" ht="24" customHeight="1" x14ac:dyDescent="0.2"/>
  </sheetData>
  <mergeCells count="1">
    <mergeCell ref="C2:J2"/>
  </mergeCells>
  <conditionalFormatting sqref="C125">
    <cfRule type="cellIs" dxfId="23" priority="3" operator="lessThanOrEqual">
      <formula>0</formula>
    </cfRule>
    <cfRule type="cellIs" dxfId="22" priority="4" operator="greaterThan">
      <formula>0</formula>
    </cfRule>
  </conditionalFormatting>
  <conditionalFormatting sqref="C126">
    <cfRule type="cellIs" dxfId="21" priority="1" operator="lessThanOrEqual">
      <formula>0</formula>
    </cfRule>
    <cfRule type="cellIs" dxfId="20" priority="2" operator="greaterThan">
      <formula>0</formula>
    </cfRule>
  </conditionalFormatting>
  <printOptions horizontalCentered="1"/>
  <pageMargins left="0.2" right="0.2" top="0.24" bottom="0.28999999999999998" header="0.17" footer="0.21"/>
  <pageSetup scale="75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AAD88-2627-482A-B392-0980EB79DD6F}">
  <sheetPr codeName="Plan8">
    <tabColor theme="8" tint="0.79998168889431442"/>
    <outlinePr applyStyles="1" summaryBelow="0"/>
  </sheetPr>
  <dimension ref="A1:AC167"/>
  <sheetViews>
    <sheetView showGridLines="0" zoomScale="60" zoomScaleNormal="60" workbookViewId="0">
      <pane xSplit="2" ySplit="2" topLeftCell="C120" activePane="bottomRight" state="frozen"/>
      <selection pane="topRight" activeCell="C1" sqref="C1"/>
      <selection pane="bottomLeft" activeCell="A4" sqref="A4"/>
      <selection pane="bottomRight" activeCell="B3" sqref="A3:XFD3"/>
    </sheetView>
  </sheetViews>
  <sheetFormatPr defaultColWidth="0" defaultRowHeight="24" customHeight="1" zeroHeight="1" x14ac:dyDescent="0.2"/>
  <cols>
    <col min="1" max="1" width="6.85546875" style="24" customWidth="1"/>
    <col min="2" max="2" width="67.5703125" style="182" bestFit="1" customWidth="1"/>
    <col min="3" max="3" width="34.7109375" style="24" customWidth="1"/>
    <col min="4" max="4" width="38.85546875" style="24" bestFit="1" customWidth="1"/>
    <col min="5" max="6" width="31.5703125" style="24" customWidth="1"/>
    <col min="7" max="7" width="61" style="24" bestFit="1" customWidth="1"/>
    <col min="8" max="8" width="24.42578125" style="24" bestFit="1" customWidth="1"/>
    <col min="9" max="9" width="20.85546875" style="194" bestFit="1" customWidth="1"/>
    <col min="10" max="10" width="5.42578125" style="24" customWidth="1"/>
    <col min="11" max="11" width="41.5703125" style="22" customWidth="1"/>
    <col min="12" max="29" width="0" style="24" hidden="1"/>
    <col min="30" max="16383" width="11.42578125" style="24" hidden="1"/>
    <col min="16384" max="16384" width="11.42578125" style="24" hidden="1" customWidth="1"/>
  </cols>
  <sheetData>
    <row r="1" spans="1:25" s="7" customFormat="1" ht="14.25" customHeight="1" thickBot="1" x14ac:dyDescent="0.25">
      <c r="A1" s="2"/>
      <c r="B1" s="3"/>
      <c r="C1" s="4"/>
      <c r="D1" s="4"/>
      <c r="E1" s="4"/>
      <c r="F1" s="4"/>
      <c r="G1" s="4"/>
      <c r="H1" s="4"/>
      <c r="I1" s="5"/>
      <c r="J1" s="6"/>
      <c r="K1" s="6"/>
    </row>
    <row r="2" spans="1:25" s="7" customFormat="1" ht="45.75" customHeight="1" thickBot="1" x14ac:dyDescent="0.25">
      <c r="A2" s="239"/>
      <c r="B2" s="240" t="s">
        <v>116</v>
      </c>
      <c r="C2" s="286" t="s">
        <v>76</v>
      </c>
      <c r="D2" s="287"/>
      <c r="E2" s="287"/>
      <c r="F2" s="287"/>
      <c r="G2" s="287"/>
      <c r="H2" s="287"/>
      <c r="I2" s="287"/>
      <c r="J2" s="288"/>
      <c r="K2" s="6"/>
    </row>
    <row r="3" spans="1:25" s="7" customFormat="1" ht="15.75" customHeight="1" thickBot="1" x14ac:dyDescent="0.25">
      <c r="A3" s="8"/>
      <c r="B3" s="9"/>
      <c r="C3" s="10"/>
      <c r="D3" s="10"/>
      <c r="E3" s="10"/>
      <c r="F3" s="10"/>
      <c r="G3" s="10"/>
      <c r="H3" s="11"/>
      <c r="I3" s="12"/>
      <c r="J3" s="13"/>
      <c r="K3" s="6"/>
    </row>
    <row r="4" spans="1:25" s="23" customFormat="1" ht="28.5" thickBot="1" x14ac:dyDescent="0.25">
      <c r="A4" s="220"/>
      <c r="B4" s="221" t="s">
        <v>148</v>
      </c>
      <c r="C4" s="14" t="s">
        <v>65</v>
      </c>
      <c r="D4" s="15" t="s">
        <v>69</v>
      </c>
      <c r="E4" s="16" t="s">
        <v>61</v>
      </c>
      <c r="F4" s="17" t="s">
        <v>110</v>
      </c>
      <c r="G4" s="18"/>
      <c r="H4" s="19"/>
      <c r="I4" s="20"/>
      <c r="J4" s="21"/>
      <c r="K4" s="22"/>
      <c r="Q4" s="24"/>
      <c r="R4" s="24"/>
      <c r="S4" s="24"/>
      <c r="T4" s="24"/>
      <c r="U4" s="24"/>
      <c r="V4" s="24"/>
      <c r="W4" s="24"/>
      <c r="X4" s="24"/>
      <c r="Y4" s="24"/>
    </row>
    <row r="5" spans="1:25" ht="21.95" customHeight="1" x14ac:dyDescent="0.2">
      <c r="A5" s="25"/>
      <c r="B5" s="26" t="s">
        <v>31</v>
      </c>
      <c r="C5" s="27"/>
      <c r="D5" s="28">
        <v>8000</v>
      </c>
      <c r="E5" s="29">
        <f>IF(AND(C5="",D5=""),"",SUM(C5:D5))</f>
        <v>8000</v>
      </c>
      <c r="F5" s="30">
        <f>IFERROR(E5/E$11,"-")</f>
        <v>0.9060022650056625</v>
      </c>
      <c r="G5" s="31"/>
      <c r="H5" s="21"/>
      <c r="I5" s="20"/>
      <c r="J5" s="21"/>
    </row>
    <row r="6" spans="1:25" ht="21.95" customHeight="1" x14ac:dyDescent="0.2">
      <c r="A6" s="32"/>
      <c r="B6" s="33" t="s">
        <v>107</v>
      </c>
      <c r="C6" s="34"/>
      <c r="D6" s="35"/>
      <c r="E6" s="36" t="str">
        <f t="shared" ref="E6:E10" si="0">IF(AND(C6="",D6=""),"",SUM(C6:D6))</f>
        <v/>
      </c>
      <c r="F6" s="37" t="str">
        <f t="shared" ref="F6:F10" si="1">IFERROR(E6/E$11,"-")</f>
        <v>-</v>
      </c>
      <c r="G6" s="31"/>
      <c r="H6" s="21"/>
      <c r="I6" s="20"/>
      <c r="J6" s="21"/>
    </row>
    <row r="7" spans="1:25" ht="21.95" customHeight="1" x14ac:dyDescent="0.2">
      <c r="A7" s="38"/>
      <c r="B7" s="39" t="s">
        <v>1</v>
      </c>
      <c r="C7" s="40"/>
      <c r="D7" s="41"/>
      <c r="E7" s="29" t="str">
        <f t="shared" si="0"/>
        <v/>
      </c>
      <c r="F7" s="30" t="str">
        <f t="shared" si="1"/>
        <v>-</v>
      </c>
      <c r="G7" s="31"/>
      <c r="H7" s="21"/>
      <c r="I7" s="20"/>
      <c r="J7" s="21"/>
    </row>
    <row r="8" spans="1:25" ht="21.95" customHeight="1" x14ac:dyDescent="0.2">
      <c r="A8" s="32"/>
      <c r="B8" s="33" t="s">
        <v>147</v>
      </c>
      <c r="C8" s="34">
        <v>800</v>
      </c>
      <c r="D8" s="35">
        <v>30</v>
      </c>
      <c r="E8" s="36">
        <f t="shared" si="0"/>
        <v>830</v>
      </c>
      <c r="F8" s="37">
        <f t="shared" si="1"/>
        <v>9.3997734994337487E-2</v>
      </c>
      <c r="G8" s="31"/>
      <c r="H8" s="21"/>
      <c r="I8" s="20"/>
      <c r="J8" s="21"/>
    </row>
    <row r="9" spans="1:25" ht="21.95" customHeight="1" x14ac:dyDescent="0.2">
      <c r="A9" s="38"/>
      <c r="B9" s="39" t="s">
        <v>108</v>
      </c>
      <c r="C9" s="40"/>
      <c r="D9" s="41"/>
      <c r="E9" s="29" t="str">
        <f t="shared" si="0"/>
        <v/>
      </c>
      <c r="F9" s="30" t="str">
        <f t="shared" si="1"/>
        <v>-</v>
      </c>
      <c r="G9" s="42"/>
      <c r="H9" s="21"/>
      <c r="I9" s="20"/>
      <c r="J9" s="21"/>
    </row>
    <row r="10" spans="1:25" ht="72.75" thickBot="1" x14ac:dyDescent="0.25">
      <c r="A10" s="43"/>
      <c r="B10" s="44" t="s">
        <v>109</v>
      </c>
      <c r="C10" s="45"/>
      <c r="D10" s="46"/>
      <c r="E10" s="47" t="str">
        <f t="shared" si="0"/>
        <v/>
      </c>
      <c r="F10" s="48" t="str">
        <f t="shared" si="1"/>
        <v>-</v>
      </c>
      <c r="G10" s="31"/>
      <c r="H10" s="21"/>
      <c r="I10" s="20"/>
      <c r="J10" s="21"/>
    </row>
    <row r="11" spans="1:25" s="60" customFormat="1" ht="28.5" thickBot="1" x14ac:dyDescent="0.55000000000000004">
      <c r="A11" s="49"/>
      <c r="B11" s="50" t="s">
        <v>66</v>
      </c>
      <c r="C11" s="51">
        <f>SUM(C5:C10)</f>
        <v>800</v>
      </c>
      <c r="D11" s="52">
        <f>SUM(D5:D10)</f>
        <v>8030</v>
      </c>
      <c r="E11" s="53">
        <f>SUM(C11:D11)</f>
        <v>8830</v>
      </c>
      <c r="F11" s="54">
        <v>1</v>
      </c>
      <c r="G11" s="55"/>
      <c r="H11" s="56"/>
      <c r="I11" s="57"/>
      <c r="J11" s="58"/>
      <c r="K11" s="59"/>
    </row>
    <row r="12" spans="1:25" ht="33.75" customHeight="1" thickBot="1" x14ac:dyDescent="0.25">
      <c r="A12" s="61"/>
      <c r="B12" s="62"/>
      <c r="C12" s="63"/>
      <c r="D12" s="63"/>
      <c r="E12" s="63"/>
      <c r="F12" s="63"/>
      <c r="G12" s="63"/>
      <c r="H12" s="63"/>
      <c r="I12" s="20"/>
      <c r="J12" s="21"/>
    </row>
    <row r="13" spans="1:25" s="68" customFormat="1" ht="28.5" thickBot="1" x14ac:dyDescent="0.55000000000000004">
      <c r="A13" s="222"/>
      <c r="B13" s="223" t="s">
        <v>112</v>
      </c>
      <c r="C13" s="64" t="s">
        <v>65</v>
      </c>
      <c r="D13" s="64" t="s">
        <v>68</v>
      </c>
      <c r="E13" s="64" t="s">
        <v>113</v>
      </c>
      <c r="F13" s="64" t="s">
        <v>114</v>
      </c>
      <c r="G13" s="64" t="s">
        <v>111</v>
      </c>
      <c r="H13" s="64" t="s">
        <v>61</v>
      </c>
      <c r="I13" s="65" t="s">
        <v>110</v>
      </c>
      <c r="J13" s="66"/>
      <c r="K13" s="67"/>
    </row>
    <row r="14" spans="1:25" ht="21.95" customHeight="1" x14ac:dyDescent="0.2">
      <c r="A14" s="38"/>
      <c r="B14" s="39" t="s">
        <v>83</v>
      </c>
      <c r="C14" s="40"/>
      <c r="D14" s="40">
        <v>2000</v>
      </c>
      <c r="E14" s="40"/>
      <c r="F14" s="40"/>
      <c r="G14" s="40"/>
      <c r="H14" s="69">
        <f>SUM(C14:G14)</f>
        <v>2000</v>
      </c>
      <c r="I14" s="70">
        <f t="shared" ref="I14:I23" si="2">H14/H$24</f>
        <v>0.72727272727272729</v>
      </c>
      <c r="J14" s="21"/>
    </row>
    <row r="15" spans="1:25" ht="21.95" customHeight="1" x14ac:dyDescent="0.2">
      <c r="A15" s="71"/>
      <c r="B15" s="72" t="s">
        <v>132</v>
      </c>
      <c r="C15" s="73"/>
      <c r="D15" s="73"/>
      <c r="E15" s="73"/>
      <c r="F15" s="73"/>
      <c r="G15" s="73"/>
      <c r="H15" s="74"/>
      <c r="I15" s="75"/>
      <c r="J15" s="21"/>
    </row>
    <row r="16" spans="1:25" ht="21.95" customHeight="1" x14ac:dyDescent="0.2">
      <c r="A16" s="38"/>
      <c r="B16" s="39" t="s">
        <v>135</v>
      </c>
      <c r="C16" s="40"/>
      <c r="D16" s="40"/>
      <c r="E16" s="40"/>
      <c r="F16" s="40"/>
      <c r="G16" s="40"/>
      <c r="H16" s="69"/>
      <c r="I16" s="70"/>
      <c r="J16" s="21"/>
    </row>
    <row r="17" spans="1:25" ht="21.95" customHeight="1" x14ac:dyDescent="0.2">
      <c r="A17" s="71"/>
      <c r="B17" s="72" t="s">
        <v>53</v>
      </c>
      <c r="C17" s="73"/>
      <c r="D17" s="73"/>
      <c r="E17" s="73"/>
      <c r="F17" s="73"/>
      <c r="G17" s="73"/>
      <c r="H17" s="74">
        <f t="shared" ref="H17:H23" si="3">SUM(C17:G17)</f>
        <v>0</v>
      </c>
      <c r="I17" s="75">
        <f t="shared" si="2"/>
        <v>0</v>
      </c>
      <c r="J17" s="21"/>
    </row>
    <row r="18" spans="1:25" ht="21.95" customHeight="1" x14ac:dyDescent="0.2">
      <c r="A18" s="38"/>
      <c r="B18" s="39" t="s">
        <v>82</v>
      </c>
      <c r="C18" s="40"/>
      <c r="D18" s="40"/>
      <c r="E18" s="40"/>
      <c r="F18" s="40"/>
      <c r="G18" s="40"/>
      <c r="H18" s="69">
        <f t="shared" si="3"/>
        <v>0</v>
      </c>
      <c r="I18" s="70">
        <f t="shared" si="2"/>
        <v>0</v>
      </c>
      <c r="J18" s="21"/>
    </row>
    <row r="19" spans="1:25" ht="21.95" customHeight="1" x14ac:dyDescent="0.2">
      <c r="A19" s="71"/>
      <c r="B19" s="72" t="s">
        <v>133</v>
      </c>
      <c r="C19" s="73"/>
      <c r="D19" s="73">
        <v>500</v>
      </c>
      <c r="E19" s="73"/>
      <c r="F19" s="73"/>
      <c r="G19" s="73"/>
      <c r="H19" s="74">
        <f t="shared" si="3"/>
        <v>500</v>
      </c>
      <c r="I19" s="75">
        <f>H19/H$24</f>
        <v>0.18181818181818182</v>
      </c>
      <c r="J19" s="21"/>
    </row>
    <row r="20" spans="1:25" ht="21.95" customHeight="1" x14ac:dyDescent="0.2">
      <c r="A20" s="38"/>
      <c r="B20" s="39" t="s">
        <v>54</v>
      </c>
      <c r="C20" s="40"/>
      <c r="D20" s="40"/>
      <c r="E20" s="40"/>
      <c r="F20" s="40"/>
      <c r="G20" s="40"/>
      <c r="H20" s="69">
        <f t="shared" si="3"/>
        <v>0</v>
      </c>
      <c r="I20" s="70">
        <f t="shared" si="2"/>
        <v>0</v>
      </c>
      <c r="J20" s="21"/>
    </row>
    <row r="21" spans="1:25" ht="21.95" customHeight="1" x14ac:dyDescent="0.2">
      <c r="A21" s="71"/>
      <c r="B21" s="72" t="s">
        <v>70</v>
      </c>
      <c r="C21" s="73">
        <v>20</v>
      </c>
      <c r="D21" s="73">
        <v>200</v>
      </c>
      <c r="E21" s="73"/>
      <c r="F21" s="73"/>
      <c r="G21" s="73"/>
      <c r="H21" s="74">
        <f t="shared" si="3"/>
        <v>220</v>
      </c>
      <c r="I21" s="75">
        <f t="shared" si="2"/>
        <v>0.08</v>
      </c>
      <c r="J21" s="21"/>
    </row>
    <row r="22" spans="1:25" ht="21.95" customHeight="1" x14ac:dyDescent="0.2">
      <c r="A22" s="38"/>
      <c r="B22" s="39" t="s">
        <v>134</v>
      </c>
      <c r="C22" s="40"/>
      <c r="D22" s="40">
        <v>30</v>
      </c>
      <c r="E22" s="40"/>
      <c r="F22" s="76"/>
      <c r="G22" s="40"/>
      <c r="H22" s="69">
        <f t="shared" si="3"/>
        <v>30</v>
      </c>
      <c r="I22" s="70">
        <f t="shared" si="2"/>
        <v>1.090909090909091E-2</v>
      </c>
      <c r="J22" s="21"/>
    </row>
    <row r="23" spans="1:25" ht="21.75" customHeight="1" thickBot="1" x14ac:dyDescent="0.25">
      <c r="A23" s="77"/>
      <c r="B23" s="78" t="s">
        <v>84</v>
      </c>
      <c r="C23" s="79"/>
      <c r="D23" s="79"/>
      <c r="E23" s="79"/>
      <c r="F23" s="79"/>
      <c r="G23" s="79"/>
      <c r="H23" s="80">
        <f t="shared" si="3"/>
        <v>0</v>
      </c>
      <c r="I23" s="81">
        <f t="shared" si="2"/>
        <v>0</v>
      </c>
      <c r="J23" s="21"/>
      <c r="L23" s="82"/>
    </row>
    <row r="24" spans="1:25" s="60" customFormat="1" ht="28.5" thickBot="1" x14ac:dyDescent="0.55000000000000004">
      <c r="A24" s="83"/>
      <c r="B24" s="84" t="s">
        <v>61</v>
      </c>
      <c r="C24" s="51">
        <f>SUM(C14:C23)</f>
        <v>20</v>
      </c>
      <c r="D24" s="51">
        <f>SUM(D14:D23)</f>
        <v>2730</v>
      </c>
      <c r="E24" s="51">
        <f>SUM(E14:E23)</f>
        <v>0</v>
      </c>
      <c r="F24" s="51">
        <f>SUM(F14:F23)</f>
        <v>0</v>
      </c>
      <c r="G24" s="51">
        <f>SUM(G14:G23)</f>
        <v>0</v>
      </c>
      <c r="H24" s="85">
        <f>SUM(C24:G24)</f>
        <v>2750</v>
      </c>
      <c r="I24" s="86">
        <f>H24/H$24</f>
        <v>1</v>
      </c>
      <c r="J24" s="58"/>
      <c r="K24" s="59"/>
    </row>
    <row r="25" spans="1:25" s="21" customFormat="1" ht="21.95" customHeight="1" thickBot="1" x14ac:dyDescent="0.25">
      <c r="B25" s="87"/>
      <c r="F25" s="88"/>
      <c r="I25" s="89"/>
      <c r="K25" s="22"/>
    </row>
    <row r="26" spans="1:25" s="68" customFormat="1" ht="28.5" thickBot="1" x14ac:dyDescent="0.55000000000000004">
      <c r="A26" s="224"/>
      <c r="B26" s="225" t="s">
        <v>115</v>
      </c>
      <c r="C26" s="90" t="s">
        <v>65</v>
      </c>
      <c r="D26" s="90" t="s">
        <v>68</v>
      </c>
      <c r="E26" s="90" t="s">
        <v>113</v>
      </c>
      <c r="F26" s="90" t="s">
        <v>114</v>
      </c>
      <c r="G26" s="90" t="s">
        <v>111</v>
      </c>
      <c r="H26" s="90" t="s">
        <v>61</v>
      </c>
      <c r="I26" s="91" t="s">
        <v>110</v>
      </c>
      <c r="J26" s="66"/>
      <c r="K26" s="67"/>
    </row>
    <row r="27" spans="1:25" ht="21.95" customHeight="1" x14ac:dyDescent="0.2">
      <c r="A27" s="92"/>
      <c r="B27" s="93" t="s">
        <v>4</v>
      </c>
      <c r="C27" s="94"/>
      <c r="D27" s="94">
        <v>500</v>
      </c>
      <c r="E27" s="94"/>
      <c r="F27" s="94"/>
      <c r="G27" s="94"/>
      <c r="H27" s="69">
        <f>SUM(C27:G27)</f>
        <v>500</v>
      </c>
      <c r="I27" s="70">
        <f t="shared" ref="I27:I40" si="4">H27/H$40</f>
        <v>0.17271157167530224</v>
      </c>
      <c r="J27" s="21"/>
    </row>
    <row r="28" spans="1:25" ht="21.95" customHeight="1" x14ac:dyDescent="0.2">
      <c r="A28" s="95"/>
      <c r="B28" s="96" t="s">
        <v>5</v>
      </c>
      <c r="C28" s="97"/>
      <c r="D28" s="98">
        <v>250</v>
      </c>
      <c r="E28" s="98"/>
      <c r="F28" s="98"/>
      <c r="G28" s="98"/>
      <c r="H28" s="74">
        <f t="shared" ref="H28:H39" si="5">SUM(C28:G28)</f>
        <v>250</v>
      </c>
      <c r="I28" s="75">
        <f t="shared" si="4"/>
        <v>8.6355785837651119E-2</v>
      </c>
      <c r="J28" s="21"/>
    </row>
    <row r="29" spans="1:25" ht="21.95" customHeight="1" x14ac:dyDescent="0.2">
      <c r="A29" s="99"/>
      <c r="B29" s="39" t="s">
        <v>41</v>
      </c>
      <c r="C29" s="40"/>
      <c r="D29" s="40">
        <v>280</v>
      </c>
      <c r="E29" s="40"/>
      <c r="F29" s="40"/>
      <c r="G29" s="40"/>
      <c r="H29" s="69">
        <f t="shared" si="5"/>
        <v>280</v>
      </c>
      <c r="I29" s="70">
        <f t="shared" si="4"/>
        <v>9.6718480138169263E-2</v>
      </c>
      <c r="J29" s="21"/>
    </row>
    <row r="30" spans="1:25" ht="21.95" customHeight="1" x14ac:dyDescent="0.2">
      <c r="A30" s="95"/>
      <c r="B30" s="96" t="s">
        <v>6</v>
      </c>
      <c r="C30" s="98"/>
      <c r="D30" s="98">
        <v>120</v>
      </c>
      <c r="E30" s="98"/>
      <c r="F30" s="98"/>
      <c r="G30" s="98"/>
      <c r="H30" s="74">
        <f t="shared" si="5"/>
        <v>120</v>
      </c>
      <c r="I30" s="75">
        <f t="shared" si="4"/>
        <v>4.145077720207254E-2</v>
      </c>
      <c r="J30" s="21"/>
    </row>
    <row r="31" spans="1:25" s="23" customFormat="1" ht="21.95" customHeight="1" x14ac:dyDescent="0.2">
      <c r="A31" s="99"/>
      <c r="B31" s="39" t="s">
        <v>37</v>
      </c>
      <c r="C31" s="40"/>
      <c r="D31" s="40">
        <v>30</v>
      </c>
      <c r="E31" s="40"/>
      <c r="F31" s="40"/>
      <c r="G31" s="40"/>
      <c r="H31" s="69">
        <f t="shared" si="5"/>
        <v>30</v>
      </c>
      <c r="I31" s="70">
        <f t="shared" si="4"/>
        <v>1.0362694300518135E-2</v>
      </c>
      <c r="J31" s="21"/>
      <c r="K31" s="22"/>
      <c r="L31" s="24"/>
      <c r="M31" s="24"/>
      <c r="V31" s="24"/>
      <c r="W31" s="24"/>
      <c r="X31" s="24"/>
      <c r="Y31" s="24"/>
    </row>
    <row r="32" spans="1:25" ht="21.95" customHeight="1" x14ac:dyDescent="0.2">
      <c r="A32" s="95"/>
      <c r="B32" s="96" t="s">
        <v>117</v>
      </c>
      <c r="C32" s="98"/>
      <c r="D32" s="98">
        <v>150</v>
      </c>
      <c r="E32" s="98" t="s">
        <v>39</v>
      </c>
      <c r="F32" s="98"/>
      <c r="G32" s="98"/>
      <c r="H32" s="74">
        <f t="shared" si="5"/>
        <v>150</v>
      </c>
      <c r="I32" s="75">
        <f t="shared" si="4"/>
        <v>5.181347150259067E-2</v>
      </c>
      <c r="J32" s="21"/>
    </row>
    <row r="33" spans="1:11" ht="21.95" customHeight="1" x14ac:dyDescent="0.2">
      <c r="A33" s="99"/>
      <c r="B33" s="39" t="s">
        <v>38</v>
      </c>
      <c r="C33" s="40"/>
      <c r="D33" s="40">
        <v>30</v>
      </c>
      <c r="E33" s="40"/>
      <c r="F33" s="40"/>
      <c r="G33" s="40"/>
      <c r="H33" s="69">
        <f t="shared" si="5"/>
        <v>30</v>
      </c>
      <c r="I33" s="70">
        <f t="shared" si="4"/>
        <v>1.0362694300518135E-2</v>
      </c>
      <c r="J33" s="21"/>
    </row>
    <row r="34" spans="1:11" ht="21.95" customHeight="1" x14ac:dyDescent="0.2">
      <c r="A34" s="95"/>
      <c r="B34" s="96" t="s">
        <v>118</v>
      </c>
      <c r="C34" s="98"/>
      <c r="D34" s="98"/>
      <c r="E34" s="98">
        <v>15</v>
      </c>
      <c r="F34" s="98"/>
      <c r="G34" s="98"/>
      <c r="H34" s="74">
        <f t="shared" si="5"/>
        <v>15</v>
      </c>
      <c r="I34" s="75">
        <f t="shared" si="4"/>
        <v>5.1813471502590676E-3</v>
      </c>
      <c r="J34" s="21"/>
    </row>
    <row r="35" spans="1:11" ht="21.95" customHeight="1" x14ac:dyDescent="0.2">
      <c r="A35" s="99"/>
      <c r="B35" s="39" t="s">
        <v>42</v>
      </c>
      <c r="C35" s="40">
        <v>300</v>
      </c>
      <c r="D35" s="40"/>
      <c r="E35" s="40">
        <v>600</v>
      </c>
      <c r="F35" s="40"/>
      <c r="G35" s="40"/>
      <c r="H35" s="69">
        <f t="shared" si="5"/>
        <v>900</v>
      </c>
      <c r="I35" s="70">
        <f t="shared" si="4"/>
        <v>0.31088082901554404</v>
      </c>
      <c r="J35" s="21"/>
    </row>
    <row r="36" spans="1:11" ht="21.95" customHeight="1" x14ac:dyDescent="0.2">
      <c r="A36" s="95"/>
      <c r="B36" s="96" t="s">
        <v>40</v>
      </c>
      <c r="C36" s="98">
        <v>320</v>
      </c>
      <c r="D36" s="98"/>
      <c r="E36" s="98"/>
      <c r="F36" s="98"/>
      <c r="G36" s="98"/>
      <c r="H36" s="74">
        <f t="shared" si="5"/>
        <v>320</v>
      </c>
      <c r="I36" s="75">
        <f t="shared" si="4"/>
        <v>0.11053540587219343</v>
      </c>
      <c r="J36" s="21"/>
    </row>
    <row r="37" spans="1:11" ht="21.95" customHeight="1" x14ac:dyDescent="0.2">
      <c r="A37" s="99"/>
      <c r="B37" s="39" t="s">
        <v>7</v>
      </c>
      <c r="C37" s="40"/>
      <c r="D37" s="40"/>
      <c r="E37" s="40"/>
      <c r="F37" s="40"/>
      <c r="G37" s="40"/>
      <c r="H37" s="69">
        <f t="shared" si="5"/>
        <v>0</v>
      </c>
      <c r="I37" s="70">
        <f t="shared" si="4"/>
        <v>0</v>
      </c>
      <c r="J37" s="21"/>
    </row>
    <row r="38" spans="1:11" ht="21.95" customHeight="1" x14ac:dyDescent="0.2">
      <c r="A38" s="95"/>
      <c r="B38" s="96" t="s">
        <v>119</v>
      </c>
      <c r="C38" s="98"/>
      <c r="D38" s="98">
        <v>20</v>
      </c>
      <c r="E38" s="98"/>
      <c r="F38" s="98"/>
      <c r="G38" s="98"/>
      <c r="H38" s="74">
        <f t="shared" si="5"/>
        <v>20</v>
      </c>
      <c r="I38" s="75">
        <f t="shared" si="4"/>
        <v>6.9084628670120895E-3</v>
      </c>
      <c r="J38" s="21"/>
    </row>
    <row r="39" spans="1:11" ht="48.75" thickBot="1" x14ac:dyDescent="0.25">
      <c r="A39" s="99"/>
      <c r="B39" s="39" t="s">
        <v>120</v>
      </c>
      <c r="C39" s="40"/>
      <c r="D39" s="40"/>
      <c r="E39" s="40"/>
      <c r="F39" s="40">
        <v>180</v>
      </c>
      <c r="G39" s="40">
        <v>100</v>
      </c>
      <c r="H39" s="69">
        <f t="shared" si="5"/>
        <v>280</v>
      </c>
      <c r="I39" s="70">
        <f t="shared" si="4"/>
        <v>9.6718480138169263E-2</v>
      </c>
      <c r="J39" s="21"/>
    </row>
    <row r="40" spans="1:11" s="103" customFormat="1" ht="28.5" thickBot="1" x14ac:dyDescent="0.55000000000000004">
      <c r="A40" s="83"/>
      <c r="B40" s="84" t="s">
        <v>61</v>
      </c>
      <c r="C40" s="51">
        <f>SUM(C27:C39)</f>
        <v>620</v>
      </c>
      <c r="D40" s="51">
        <f>SUM(D27:D39)</f>
        <v>1380</v>
      </c>
      <c r="E40" s="51">
        <f>SUM(E27:E39)</f>
        <v>615</v>
      </c>
      <c r="F40" s="51">
        <f>SUM(F27:F39)</f>
        <v>180</v>
      </c>
      <c r="G40" s="51">
        <f>SUM(G27:G39)</f>
        <v>100</v>
      </c>
      <c r="H40" s="100">
        <f>SUM(C40:G40)</f>
        <v>2895</v>
      </c>
      <c r="I40" s="86">
        <f t="shared" si="4"/>
        <v>1</v>
      </c>
      <c r="J40" s="101"/>
      <c r="K40" s="102"/>
    </row>
    <row r="41" spans="1:11" s="21" customFormat="1" ht="21.75" customHeight="1" thickBot="1" x14ac:dyDescent="0.25">
      <c r="B41" s="87"/>
      <c r="I41" s="89"/>
      <c r="K41" s="22"/>
    </row>
    <row r="42" spans="1:11" s="68" customFormat="1" ht="28.5" thickBot="1" x14ac:dyDescent="0.55000000000000004">
      <c r="A42" s="226"/>
      <c r="B42" s="227" t="s">
        <v>121</v>
      </c>
      <c r="C42" s="104" t="s">
        <v>65</v>
      </c>
      <c r="D42" s="104" t="s">
        <v>68</v>
      </c>
      <c r="E42" s="104" t="s">
        <v>113</v>
      </c>
      <c r="F42" s="104" t="s">
        <v>114</v>
      </c>
      <c r="G42" s="104" t="s">
        <v>111</v>
      </c>
      <c r="H42" s="104" t="s">
        <v>61</v>
      </c>
      <c r="I42" s="105" t="s">
        <v>110</v>
      </c>
      <c r="J42" s="66"/>
      <c r="K42" s="67"/>
    </row>
    <row r="43" spans="1:11" ht="21.95" customHeight="1" x14ac:dyDescent="0.2">
      <c r="A43" s="106"/>
      <c r="B43" s="26" t="s">
        <v>122</v>
      </c>
      <c r="C43" s="27"/>
      <c r="D43" s="27">
        <v>300</v>
      </c>
      <c r="E43" s="27"/>
      <c r="F43" s="27"/>
      <c r="G43" s="27"/>
      <c r="H43" s="69">
        <f t="shared" ref="H43:H51" si="6">SUM(C43:G43)</f>
        <v>300</v>
      </c>
      <c r="I43" s="70">
        <f>H43/H$51</f>
        <v>0.5</v>
      </c>
      <c r="J43" s="21"/>
    </row>
    <row r="44" spans="1:11" ht="21.95" customHeight="1" x14ac:dyDescent="0.2">
      <c r="A44" s="107"/>
      <c r="B44" s="108" t="s">
        <v>123</v>
      </c>
      <c r="C44" s="109"/>
      <c r="D44" s="109"/>
      <c r="E44" s="109"/>
      <c r="F44" s="109"/>
      <c r="G44" s="109">
        <v>150</v>
      </c>
      <c r="H44" s="74">
        <f t="shared" si="6"/>
        <v>150</v>
      </c>
      <c r="I44" s="75">
        <f t="shared" ref="I44:I51" si="7">H44/H$51</f>
        <v>0.25</v>
      </c>
      <c r="J44" s="21"/>
    </row>
    <row r="45" spans="1:11" ht="21.95" customHeight="1" x14ac:dyDescent="0.2">
      <c r="A45" s="106"/>
      <c r="B45" s="26" t="s">
        <v>44</v>
      </c>
      <c r="C45" s="27"/>
      <c r="D45" s="27"/>
      <c r="E45" s="27"/>
      <c r="F45" s="27"/>
      <c r="G45" s="27"/>
      <c r="H45" s="69">
        <f t="shared" si="6"/>
        <v>0</v>
      </c>
      <c r="I45" s="70">
        <f t="shared" si="7"/>
        <v>0</v>
      </c>
      <c r="J45" s="21"/>
    </row>
    <row r="46" spans="1:11" ht="21.95" customHeight="1" x14ac:dyDescent="0.2">
      <c r="A46" s="107"/>
      <c r="B46" s="108" t="s">
        <v>9</v>
      </c>
      <c r="C46" s="109"/>
      <c r="D46" s="109"/>
      <c r="E46" s="109"/>
      <c r="F46" s="109"/>
      <c r="G46" s="109"/>
      <c r="H46" s="74">
        <f t="shared" si="6"/>
        <v>0</v>
      </c>
      <c r="I46" s="75">
        <f t="shared" si="7"/>
        <v>0</v>
      </c>
      <c r="J46" s="21"/>
    </row>
    <row r="47" spans="1:11" ht="21.95" customHeight="1" x14ac:dyDescent="0.2">
      <c r="A47" s="106"/>
      <c r="B47" s="26" t="s">
        <v>10</v>
      </c>
      <c r="C47" s="27">
        <v>10</v>
      </c>
      <c r="D47" s="27"/>
      <c r="E47" s="27">
        <v>60</v>
      </c>
      <c r="F47" s="27"/>
      <c r="G47" s="27"/>
      <c r="H47" s="69">
        <f t="shared" si="6"/>
        <v>70</v>
      </c>
      <c r="I47" s="70">
        <f t="shared" si="7"/>
        <v>0.11666666666666667</v>
      </c>
      <c r="J47" s="21"/>
    </row>
    <row r="48" spans="1:11" ht="21.75" customHeight="1" x14ac:dyDescent="0.2">
      <c r="A48" s="107"/>
      <c r="B48" s="108" t="s">
        <v>43</v>
      </c>
      <c r="C48" s="109"/>
      <c r="D48" s="109"/>
      <c r="E48" s="109"/>
      <c r="F48" s="109"/>
      <c r="G48" s="109"/>
      <c r="H48" s="74">
        <f t="shared" si="6"/>
        <v>0</v>
      </c>
      <c r="I48" s="75">
        <f t="shared" si="7"/>
        <v>0</v>
      </c>
      <c r="J48" s="21"/>
    </row>
    <row r="49" spans="1:25" ht="21.95" customHeight="1" x14ac:dyDescent="0.2">
      <c r="A49" s="106"/>
      <c r="B49" s="26" t="s">
        <v>124</v>
      </c>
      <c r="C49" s="27"/>
      <c r="D49" s="27"/>
      <c r="E49" s="27"/>
      <c r="F49" s="27"/>
      <c r="G49" s="27"/>
      <c r="H49" s="69">
        <f t="shared" si="6"/>
        <v>0</v>
      </c>
      <c r="I49" s="70">
        <f t="shared" si="7"/>
        <v>0</v>
      </c>
      <c r="J49" s="21"/>
    </row>
    <row r="50" spans="1:25" ht="21.95" customHeight="1" thickBot="1" x14ac:dyDescent="0.25">
      <c r="A50" s="107"/>
      <c r="B50" s="108" t="s">
        <v>125</v>
      </c>
      <c r="C50" s="109">
        <v>0</v>
      </c>
      <c r="D50" s="109"/>
      <c r="E50" s="109"/>
      <c r="F50" s="109">
        <v>80</v>
      </c>
      <c r="G50" s="109"/>
      <c r="H50" s="74">
        <f t="shared" si="6"/>
        <v>80</v>
      </c>
      <c r="I50" s="75">
        <f t="shared" si="7"/>
        <v>0.13333333333333333</v>
      </c>
      <c r="J50" s="21"/>
    </row>
    <row r="51" spans="1:25" s="103" customFormat="1" ht="28.5" thickBot="1" x14ac:dyDescent="0.55000000000000004">
      <c r="A51" s="83"/>
      <c r="B51" s="84" t="s">
        <v>61</v>
      </c>
      <c r="C51" s="51">
        <f>SUM(C43:C50)</f>
        <v>10</v>
      </c>
      <c r="D51" s="51">
        <f>SUM(D43:D50)</f>
        <v>300</v>
      </c>
      <c r="E51" s="51">
        <f>SUM(E43:E50)</f>
        <v>60</v>
      </c>
      <c r="F51" s="51">
        <f>SUM(F43:F50)</f>
        <v>80</v>
      </c>
      <c r="G51" s="51">
        <f>SUM(G43:G50)</f>
        <v>150</v>
      </c>
      <c r="H51" s="100">
        <f t="shared" si="6"/>
        <v>600</v>
      </c>
      <c r="I51" s="86">
        <f t="shared" si="7"/>
        <v>1</v>
      </c>
      <c r="J51" s="101"/>
      <c r="K51" s="102"/>
    </row>
    <row r="52" spans="1:25" s="21" customFormat="1" ht="21.95" customHeight="1" thickBot="1" x14ac:dyDescent="0.25">
      <c r="B52" s="87"/>
      <c r="E52" s="88"/>
      <c r="I52" s="110"/>
      <c r="K52" s="22"/>
    </row>
    <row r="53" spans="1:25" s="68" customFormat="1" ht="28.5" thickBot="1" x14ac:dyDescent="0.55000000000000004">
      <c r="A53" s="228"/>
      <c r="B53" s="229" t="s">
        <v>57</v>
      </c>
      <c r="C53" s="111" t="s">
        <v>65</v>
      </c>
      <c r="D53" s="111" t="s">
        <v>68</v>
      </c>
      <c r="E53" s="111" t="s">
        <v>113</v>
      </c>
      <c r="F53" s="111" t="s">
        <v>114</v>
      </c>
      <c r="G53" s="111" t="s">
        <v>111</v>
      </c>
      <c r="H53" s="111" t="s">
        <v>61</v>
      </c>
      <c r="I53" s="112" t="s">
        <v>110</v>
      </c>
      <c r="J53" s="66"/>
      <c r="K53" s="67"/>
    </row>
    <row r="54" spans="1:25" ht="21.95" customHeight="1" x14ac:dyDescent="0.2">
      <c r="A54" s="113"/>
      <c r="B54" s="93" t="s">
        <v>45</v>
      </c>
      <c r="C54" s="94">
        <v>20</v>
      </c>
      <c r="D54" s="94"/>
      <c r="E54" s="94"/>
      <c r="F54" s="94"/>
      <c r="G54" s="94"/>
      <c r="H54" s="69">
        <f>SUM(C54:G$54)</f>
        <v>20</v>
      </c>
      <c r="I54" s="70">
        <f>H54/H$66</f>
        <v>3.6036036036036036E-2</v>
      </c>
      <c r="J54" s="21"/>
    </row>
    <row r="55" spans="1:25" ht="21.95" customHeight="1" x14ac:dyDescent="0.2">
      <c r="A55" s="114"/>
      <c r="B55" s="115" t="s">
        <v>46</v>
      </c>
      <c r="C55" s="116"/>
      <c r="D55" s="116"/>
      <c r="E55" s="116">
        <v>50</v>
      </c>
      <c r="F55" s="116"/>
      <c r="G55" s="116"/>
      <c r="H55" s="74">
        <f t="shared" ref="H55:H66" si="8">SUM(C55:G55)</f>
        <v>50</v>
      </c>
      <c r="I55" s="75">
        <f t="shared" ref="I55:I66" si="9">H55/H$66</f>
        <v>9.0090090090090086E-2</v>
      </c>
      <c r="J55" s="21"/>
    </row>
    <row r="56" spans="1:25" ht="21.95" customHeight="1" x14ac:dyDescent="0.2">
      <c r="A56" s="117"/>
      <c r="B56" s="39" t="s">
        <v>11</v>
      </c>
      <c r="C56" s="40"/>
      <c r="D56" s="40"/>
      <c r="E56" s="40"/>
      <c r="F56" s="40"/>
      <c r="G56" s="40"/>
      <c r="H56" s="69">
        <f t="shared" si="8"/>
        <v>0</v>
      </c>
      <c r="I56" s="70">
        <f t="shared" si="9"/>
        <v>0</v>
      </c>
      <c r="J56" s="21"/>
    </row>
    <row r="57" spans="1:25" s="23" customFormat="1" ht="21.95" customHeight="1" x14ac:dyDescent="0.2">
      <c r="A57" s="114"/>
      <c r="B57" s="115" t="s">
        <v>126</v>
      </c>
      <c r="C57" s="116"/>
      <c r="D57" s="116">
        <v>200</v>
      </c>
      <c r="E57" s="116"/>
      <c r="F57" s="116"/>
      <c r="G57" s="116"/>
      <c r="H57" s="74">
        <f t="shared" si="8"/>
        <v>200</v>
      </c>
      <c r="I57" s="75">
        <f t="shared" si="9"/>
        <v>0.36036036036036034</v>
      </c>
      <c r="J57" s="21"/>
      <c r="K57" s="22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25" ht="21.95" customHeight="1" x14ac:dyDescent="0.2">
      <c r="A58" s="117"/>
      <c r="B58" s="39" t="s">
        <v>12</v>
      </c>
      <c r="C58" s="40"/>
      <c r="D58" s="40"/>
      <c r="E58" s="40">
        <v>200</v>
      </c>
      <c r="F58" s="40"/>
      <c r="G58" s="40"/>
      <c r="H58" s="69">
        <f t="shared" si="8"/>
        <v>200</v>
      </c>
      <c r="I58" s="70">
        <f t="shared" si="9"/>
        <v>0.36036036036036034</v>
      </c>
      <c r="J58" s="21"/>
    </row>
    <row r="59" spans="1:25" ht="21.95" customHeight="1" x14ac:dyDescent="0.2">
      <c r="A59" s="114"/>
      <c r="B59" s="115" t="s">
        <v>13</v>
      </c>
      <c r="C59" s="116"/>
      <c r="D59" s="116"/>
      <c r="E59" s="116"/>
      <c r="F59" s="116">
        <v>15</v>
      </c>
      <c r="G59" s="116"/>
      <c r="H59" s="74">
        <f t="shared" si="8"/>
        <v>15</v>
      </c>
      <c r="I59" s="75">
        <f t="shared" si="9"/>
        <v>2.7027027027027029E-2</v>
      </c>
      <c r="J59" s="21"/>
    </row>
    <row r="60" spans="1:25" ht="21.95" customHeight="1" x14ac:dyDescent="0.2">
      <c r="A60" s="117"/>
      <c r="B60" s="39" t="s">
        <v>48</v>
      </c>
      <c r="C60" s="40"/>
      <c r="D60" s="40"/>
      <c r="E60" s="40"/>
      <c r="F60" s="40"/>
      <c r="G60" s="40"/>
      <c r="H60" s="69">
        <f t="shared" si="8"/>
        <v>0</v>
      </c>
      <c r="I60" s="70">
        <f t="shared" si="9"/>
        <v>0</v>
      </c>
      <c r="J60" s="21"/>
    </row>
    <row r="61" spans="1:25" ht="21.95" customHeight="1" x14ac:dyDescent="0.2">
      <c r="A61" s="114"/>
      <c r="B61" s="115" t="s">
        <v>15</v>
      </c>
      <c r="C61" s="116"/>
      <c r="D61" s="116"/>
      <c r="E61" s="116"/>
      <c r="F61" s="116"/>
      <c r="G61" s="116"/>
      <c r="H61" s="74">
        <f t="shared" si="8"/>
        <v>0</v>
      </c>
      <c r="I61" s="75">
        <f t="shared" si="9"/>
        <v>0</v>
      </c>
      <c r="J61" s="21"/>
    </row>
    <row r="62" spans="1:25" ht="21.95" customHeight="1" x14ac:dyDescent="0.2">
      <c r="A62" s="117"/>
      <c r="B62" s="39" t="s">
        <v>17</v>
      </c>
      <c r="C62" s="40"/>
      <c r="D62" s="40"/>
      <c r="E62" s="40"/>
      <c r="F62" s="40"/>
      <c r="G62" s="40"/>
      <c r="H62" s="69">
        <f t="shared" si="8"/>
        <v>0</v>
      </c>
      <c r="I62" s="70">
        <f t="shared" si="9"/>
        <v>0</v>
      </c>
      <c r="J62" s="21"/>
    </row>
    <row r="63" spans="1:25" ht="21.95" customHeight="1" x14ac:dyDescent="0.2">
      <c r="A63" s="114"/>
      <c r="B63" s="115" t="s">
        <v>49</v>
      </c>
      <c r="C63" s="116">
        <v>50</v>
      </c>
      <c r="D63" s="116"/>
      <c r="E63" s="116">
        <v>20</v>
      </c>
      <c r="F63" s="116"/>
      <c r="G63" s="116"/>
      <c r="H63" s="74">
        <f t="shared" si="8"/>
        <v>70</v>
      </c>
      <c r="I63" s="75">
        <f t="shared" si="9"/>
        <v>0.12612612612612611</v>
      </c>
      <c r="J63" s="21"/>
    </row>
    <row r="64" spans="1:25" ht="21.95" customHeight="1" x14ac:dyDescent="0.2">
      <c r="A64" s="117"/>
      <c r="B64" s="39" t="s">
        <v>47</v>
      </c>
      <c r="C64" s="40"/>
      <c r="D64" s="40"/>
      <c r="E64" s="40"/>
      <c r="F64" s="40"/>
      <c r="G64" s="40"/>
      <c r="H64" s="69">
        <f t="shared" si="8"/>
        <v>0</v>
      </c>
      <c r="I64" s="70">
        <f t="shared" si="9"/>
        <v>0</v>
      </c>
      <c r="J64" s="21"/>
    </row>
    <row r="65" spans="1:29" s="23" customFormat="1" ht="21.95" customHeight="1" thickBot="1" x14ac:dyDescent="0.25">
      <c r="A65" s="114"/>
      <c r="B65" s="115" t="s">
        <v>127</v>
      </c>
      <c r="C65" s="116"/>
      <c r="D65" s="116"/>
      <c r="E65" s="116"/>
      <c r="F65" s="116"/>
      <c r="G65" s="116"/>
      <c r="H65" s="74">
        <f t="shared" si="8"/>
        <v>0</v>
      </c>
      <c r="I65" s="75">
        <f t="shared" si="9"/>
        <v>0</v>
      </c>
      <c r="J65" s="21"/>
      <c r="K65" s="22"/>
      <c r="L65" s="24"/>
      <c r="M65" s="24"/>
      <c r="V65" s="24"/>
      <c r="W65" s="24"/>
      <c r="X65" s="24"/>
      <c r="Y65" s="24"/>
      <c r="Z65" s="24"/>
      <c r="AA65" s="24"/>
      <c r="AB65" s="24"/>
      <c r="AC65" s="24"/>
    </row>
    <row r="66" spans="1:29" s="103" customFormat="1" ht="28.5" thickBot="1" x14ac:dyDescent="0.55000000000000004">
      <c r="A66" s="83"/>
      <c r="B66" s="84" t="s">
        <v>61</v>
      </c>
      <c r="C66" s="51">
        <f>SUM(C54:C65)</f>
        <v>70</v>
      </c>
      <c r="D66" s="51">
        <f>SUM(D54:D65)</f>
        <v>200</v>
      </c>
      <c r="E66" s="51">
        <f>SUM(E54:E65)</f>
        <v>270</v>
      </c>
      <c r="F66" s="51">
        <f>SUM(F54:F65)</f>
        <v>15</v>
      </c>
      <c r="G66" s="51">
        <f>SUM(G54:G65)</f>
        <v>0</v>
      </c>
      <c r="H66" s="100">
        <f t="shared" si="8"/>
        <v>555</v>
      </c>
      <c r="I66" s="86">
        <f t="shared" si="9"/>
        <v>1</v>
      </c>
      <c r="J66" s="101"/>
      <c r="K66" s="102"/>
    </row>
    <row r="67" spans="1:29" s="21" customFormat="1" ht="21.95" customHeight="1" thickBot="1" x14ac:dyDescent="0.25">
      <c r="B67" s="87"/>
      <c r="I67" s="89"/>
      <c r="K67" s="22"/>
    </row>
    <row r="68" spans="1:29" s="68" customFormat="1" ht="28.5" thickBot="1" x14ac:dyDescent="0.55000000000000004">
      <c r="A68" s="230"/>
      <c r="B68" s="231" t="s">
        <v>128</v>
      </c>
      <c r="C68" s="118" t="s">
        <v>65</v>
      </c>
      <c r="D68" s="118" t="s">
        <v>68</v>
      </c>
      <c r="E68" s="118" t="s">
        <v>113</v>
      </c>
      <c r="F68" s="118" t="s">
        <v>114</v>
      </c>
      <c r="G68" s="118" t="s">
        <v>111</v>
      </c>
      <c r="H68" s="118" t="s">
        <v>61</v>
      </c>
      <c r="I68" s="119" t="s">
        <v>110</v>
      </c>
      <c r="J68" s="66"/>
      <c r="K68" s="67"/>
    </row>
    <row r="69" spans="1:29" ht="21.95" customHeight="1" x14ac:dyDescent="0.2">
      <c r="A69" s="113"/>
      <c r="B69" s="93" t="s">
        <v>97</v>
      </c>
      <c r="C69" s="94">
        <v>10</v>
      </c>
      <c r="D69" s="94"/>
      <c r="E69" s="94">
        <v>10</v>
      </c>
      <c r="F69" s="94"/>
      <c r="G69" s="94"/>
      <c r="H69" s="69">
        <f>SUM(C69:G69)</f>
        <v>20</v>
      </c>
      <c r="I69" s="70">
        <f>H69/H$78</f>
        <v>3.669724770642202E-2</v>
      </c>
      <c r="J69" s="21"/>
    </row>
    <row r="70" spans="1:29" ht="21.95" customHeight="1" x14ac:dyDescent="0.2">
      <c r="A70" s="120"/>
      <c r="B70" s="121" t="s">
        <v>18</v>
      </c>
      <c r="C70" s="122">
        <v>20</v>
      </c>
      <c r="D70" s="122"/>
      <c r="E70" s="122">
        <v>60</v>
      </c>
      <c r="F70" s="122"/>
      <c r="G70" s="122"/>
      <c r="H70" s="74">
        <f t="shared" ref="H70:H77" si="10">SUM(C70:G70)</f>
        <v>80</v>
      </c>
      <c r="I70" s="75">
        <f>H70/H$78</f>
        <v>0.14678899082568808</v>
      </c>
      <c r="J70" s="21"/>
    </row>
    <row r="71" spans="1:29" ht="21.95" customHeight="1" x14ac:dyDescent="0.2">
      <c r="A71" s="117"/>
      <c r="B71" s="39" t="s">
        <v>105</v>
      </c>
      <c r="C71" s="40">
        <v>30</v>
      </c>
      <c r="D71" s="40"/>
      <c r="E71" s="40"/>
      <c r="F71" s="40"/>
      <c r="G71" s="40"/>
      <c r="H71" s="69">
        <f t="shared" si="10"/>
        <v>30</v>
      </c>
      <c r="I71" s="70">
        <f>H71/H$78</f>
        <v>5.5045871559633031E-2</v>
      </c>
      <c r="J71" s="21"/>
    </row>
    <row r="72" spans="1:29" ht="21.95" customHeight="1" x14ac:dyDescent="0.2">
      <c r="A72" s="120"/>
      <c r="B72" s="121" t="s">
        <v>19</v>
      </c>
      <c r="C72" s="122">
        <v>50</v>
      </c>
      <c r="D72" s="122"/>
      <c r="E72" s="122"/>
      <c r="F72" s="122"/>
      <c r="G72" s="122">
        <v>20</v>
      </c>
      <c r="H72" s="74">
        <f t="shared" si="10"/>
        <v>70</v>
      </c>
      <c r="I72" s="75">
        <f t="shared" ref="I72:I78" si="11">H72/H$78</f>
        <v>0.12844036697247707</v>
      </c>
      <c r="J72" s="21"/>
    </row>
    <row r="73" spans="1:29" ht="21.95" customHeight="1" x14ac:dyDescent="0.2">
      <c r="A73" s="117"/>
      <c r="B73" s="39" t="s">
        <v>20</v>
      </c>
      <c r="C73" s="40"/>
      <c r="D73" s="40"/>
      <c r="E73" s="40"/>
      <c r="F73" s="40">
        <v>65</v>
      </c>
      <c r="G73" s="40"/>
      <c r="H73" s="69">
        <f>SUM(C73:G73)</f>
        <v>65</v>
      </c>
      <c r="I73" s="70">
        <f t="shared" si="11"/>
        <v>0.11926605504587157</v>
      </c>
      <c r="J73" s="21"/>
    </row>
    <row r="74" spans="1:29" ht="21.95" customHeight="1" x14ac:dyDescent="0.2">
      <c r="A74" s="120"/>
      <c r="B74" s="121" t="s">
        <v>21</v>
      </c>
      <c r="C74" s="122"/>
      <c r="D74" s="122">
        <v>100</v>
      </c>
      <c r="E74" s="122"/>
      <c r="F74" s="122"/>
      <c r="G74" s="122"/>
      <c r="H74" s="74">
        <f t="shared" si="10"/>
        <v>100</v>
      </c>
      <c r="I74" s="75">
        <f t="shared" si="11"/>
        <v>0.1834862385321101</v>
      </c>
      <c r="J74" s="21"/>
    </row>
    <row r="75" spans="1:29" ht="21.95" customHeight="1" x14ac:dyDescent="0.2">
      <c r="A75" s="117"/>
      <c r="B75" s="39" t="s">
        <v>22</v>
      </c>
      <c r="C75" s="40"/>
      <c r="D75" s="40"/>
      <c r="E75" s="40"/>
      <c r="F75" s="40">
        <v>40</v>
      </c>
      <c r="G75" s="40"/>
      <c r="H75" s="69">
        <f t="shared" si="10"/>
        <v>40</v>
      </c>
      <c r="I75" s="70">
        <f t="shared" si="11"/>
        <v>7.3394495412844041E-2</v>
      </c>
      <c r="J75" s="21"/>
    </row>
    <row r="76" spans="1:29" ht="21.95" customHeight="1" x14ac:dyDescent="0.2">
      <c r="A76" s="120"/>
      <c r="B76" s="121" t="s">
        <v>50</v>
      </c>
      <c r="C76" s="122">
        <v>50</v>
      </c>
      <c r="D76" s="122"/>
      <c r="E76" s="122"/>
      <c r="F76" s="122"/>
      <c r="G76" s="122"/>
      <c r="H76" s="74">
        <f>SUM(C76:G76)</f>
        <v>50</v>
      </c>
      <c r="I76" s="75">
        <f t="shared" si="11"/>
        <v>9.1743119266055051E-2</v>
      </c>
      <c r="J76" s="21"/>
    </row>
    <row r="77" spans="1:29" s="23" customFormat="1" ht="21.95" customHeight="1" thickBot="1" x14ac:dyDescent="0.25">
      <c r="A77" s="117"/>
      <c r="B77" s="39" t="s">
        <v>2</v>
      </c>
      <c r="C77" s="40"/>
      <c r="D77" s="40"/>
      <c r="E77" s="40"/>
      <c r="F77" s="40"/>
      <c r="G77" s="40">
        <v>90</v>
      </c>
      <c r="H77" s="69">
        <f t="shared" si="10"/>
        <v>90</v>
      </c>
      <c r="I77" s="70">
        <f t="shared" si="11"/>
        <v>0.16513761467889909</v>
      </c>
      <c r="J77" s="21"/>
      <c r="K77" s="22"/>
      <c r="L77" s="24"/>
      <c r="M77" s="24"/>
      <c r="V77" s="24"/>
      <c r="W77" s="24"/>
      <c r="X77" s="24"/>
      <c r="Y77" s="24"/>
      <c r="Z77" s="24"/>
      <c r="AA77" s="24"/>
      <c r="AB77" s="24"/>
      <c r="AC77" s="24"/>
    </row>
    <row r="78" spans="1:29" ht="28.5" thickBot="1" x14ac:dyDescent="0.55000000000000004">
      <c r="A78" s="83"/>
      <c r="B78" s="84" t="s">
        <v>61</v>
      </c>
      <c r="C78" s="51">
        <f>SUM(C69:C77)</f>
        <v>160</v>
      </c>
      <c r="D78" s="51">
        <f>SUM(D69:D77)</f>
        <v>100</v>
      </c>
      <c r="E78" s="51">
        <f>SUM(E69:E77)</f>
        <v>70</v>
      </c>
      <c r="F78" s="51">
        <f>SUM(F69:F77)</f>
        <v>105</v>
      </c>
      <c r="G78" s="51">
        <f>SUM(G69:G77)</f>
        <v>110</v>
      </c>
      <c r="H78" s="100">
        <f>SUM(C78:G78)</f>
        <v>545</v>
      </c>
      <c r="I78" s="86">
        <f t="shared" si="11"/>
        <v>1</v>
      </c>
      <c r="J78" s="21"/>
    </row>
    <row r="79" spans="1:29" s="21" customFormat="1" ht="21.95" customHeight="1" thickBot="1" x14ac:dyDescent="0.25">
      <c r="B79" s="87"/>
      <c r="I79" s="110"/>
      <c r="K79" s="22"/>
    </row>
    <row r="80" spans="1:29" s="68" customFormat="1" ht="28.5" thickBot="1" x14ac:dyDescent="0.55000000000000004">
      <c r="A80" s="232"/>
      <c r="B80" s="232" t="s">
        <v>129</v>
      </c>
      <c r="C80" s="123" t="s">
        <v>65</v>
      </c>
      <c r="D80" s="123" t="s">
        <v>68</v>
      </c>
      <c r="E80" s="123" t="s">
        <v>113</v>
      </c>
      <c r="F80" s="123" t="s">
        <v>114</v>
      </c>
      <c r="G80" s="123" t="s">
        <v>111</v>
      </c>
      <c r="H80" s="123" t="s">
        <v>61</v>
      </c>
      <c r="I80" s="124" t="s">
        <v>110</v>
      </c>
      <c r="J80" s="66"/>
      <c r="K80" s="67"/>
    </row>
    <row r="81" spans="1:29" ht="21.95" customHeight="1" x14ac:dyDescent="0.2">
      <c r="A81" s="113"/>
      <c r="B81" s="93" t="s">
        <v>24</v>
      </c>
      <c r="C81" s="94"/>
      <c r="D81" s="94"/>
      <c r="E81" s="94">
        <v>30</v>
      </c>
      <c r="F81" s="94">
        <v>210</v>
      </c>
      <c r="G81" s="94"/>
      <c r="H81" s="69">
        <f>SUM(C81:F81)</f>
        <v>240</v>
      </c>
      <c r="I81" s="70">
        <f>H81/H$89</f>
        <v>0.47244094488188976</v>
      </c>
      <c r="J81" s="21"/>
    </row>
    <row r="82" spans="1:29" ht="21.95" customHeight="1" x14ac:dyDescent="0.2">
      <c r="A82" s="125"/>
      <c r="B82" s="126" t="s">
        <v>52</v>
      </c>
      <c r="C82" s="127">
        <v>20</v>
      </c>
      <c r="D82" s="127"/>
      <c r="E82" s="127">
        <v>5</v>
      </c>
      <c r="F82" s="127"/>
      <c r="G82" s="127"/>
      <c r="H82" s="74">
        <f t="shared" ref="H82:H87" si="12">SUM(C82:F82)</f>
        <v>25</v>
      </c>
      <c r="I82" s="75">
        <f t="shared" ref="I82:I89" si="13">H82/H$89</f>
        <v>4.9212598425196853E-2</v>
      </c>
      <c r="J82" s="21"/>
    </row>
    <row r="83" spans="1:29" ht="21.95" customHeight="1" x14ac:dyDescent="0.2">
      <c r="A83" s="117"/>
      <c r="B83" s="128" t="s">
        <v>51</v>
      </c>
      <c r="C83" s="40"/>
      <c r="D83" s="40"/>
      <c r="E83" s="40"/>
      <c r="F83" s="40">
        <v>240</v>
      </c>
      <c r="G83" s="40"/>
      <c r="H83" s="69">
        <f t="shared" si="12"/>
        <v>240</v>
      </c>
      <c r="I83" s="70">
        <f t="shared" si="13"/>
        <v>0.47244094488188976</v>
      </c>
      <c r="J83" s="21"/>
    </row>
    <row r="84" spans="1:29" ht="21.95" customHeight="1" x14ac:dyDescent="0.2">
      <c r="A84" s="125"/>
      <c r="B84" s="126" t="s">
        <v>98</v>
      </c>
      <c r="C84" s="127"/>
      <c r="D84" s="127"/>
      <c r="E84" s="127">
        <v>3</v>
      </c>
      <c r="F84" s="127"/>
      <c r="G84" s="127"/>
      <c r="H84" s="74">
        <f t="shared" si="12"/>
        <v>3</v>
      </c>
      <c r="I84" s="75">
        <f t="shared" si="13"/>
        <v>5.905511811023622E-3</v>
      </c>
      <c r="J84" s="21"/>
      <c r="N84" s="129"/>
    </row>
    <row r="85" spans="1:29" ht="21.95" customHeight="1" x14ac:dyDescent="0.2">
      <c r="A85" s="117"/>
      <c r="B85" s="128" t="s">
        <v>25</v>
      </c>
      <c r="C85" s="40"/>
      <c r="D85" s="40"/>
      <c r="E85" s="40"/>
      <c r="F85" s="40"/>
      <c r="G85" s="40"/>
      <c r="H85" s="69">
        <f t="shared" si="12"/>
        <v>0</v>
      </c>
      <c r="I85" s="70">
        <f t="shared" si="13"/>
        <v>0</v>
      </c>
      <c r="J85" s="21"/>
    </row>
    <row r="86" spans="1:29" ht="21.95" customHeight="1" x14ac:dyDescent="0.2">
      <c r="A86" s="125"/>
      <c r="B86" s="126" t="s">
        <v>26</v>
      </c>
      <c r="C86" s="127"/>
      <c r="D86" s="127"/>
      <c r="E86" s="127"/>
      <c r="F86" s="127"/>
      <c r="G86" s="127"/>
      <c r="H86" s="74">
        <f t="shared" si="12"/>
        <v>0</v>
      </c>
      <c r="I86" s="75">
        <f t="shared" si="13"/>
        <v>0</v>
      </c>
      <c r="J86" s="21"/>
    </row>
    <row r="87" spans="1:29" ht="21.95" customHeight="1" x14ac:dyDescent="0.2">
      <c r="A87" s="117"/>
      <c r="B87" s="128" t="s">
        <v>130</v>
      </c>
      <c r="C87" s="40"/>
      <c r="D87" s="40"/>
      <c r="E87" s="40"/>
      <c r="F87" s="40"/>
      <c r="G87" s="40"/>
      <c r="H87" s="69">
        <f t="shared" si="12"/>
        <v>0</v>
      </c>
      <c r="I87" s="70">
        <f t="shared" si="13"/>
        <v>0</v>
      </c>
      <c r="J87" s="21"/>
    </row>
    <row r="88" spans="1:29" ht="48.75" thickBot="1" x14ac:dyDescent="0.25">
      <c r="A88" s="125"/>
      <c r="B88" s="126" t="s">
        <v>131</v>
      </c>
      <c r="C88" s="127"/>
      <c r="D88" s="127"/>
      <c r="E88" s="127"/>
      <c r="F88" s="127"/>
      <c r="G88" s="127"/>
      <c r="H88" s="74"/>
      <c r="I88" s="75">
        <f>H88/H$89</f>
        <v>0</v>
      </c>
      <c r="J88" s="21"/>
    </row>
    <row r="89" spans="1:29" ht="28.5" thickBot="1" x14ac:dyDescent="0.55000000000000004">
      <c r="A89" s="83"/>
      <c r="B89" s="84" t="s">
        <v>61</v>
      </c>
      <c r="C89" s="51">
        <f>SUM(C81:C88)</f>
        <v>20</v>
      </c>
      <c r="D89" s="51">
        <f>SUM(D81:D88)</f>
        <v>0</v>
      </c>
      <c r="E89" s="51">
        <f>SUM(E81:E88)</f>
        <v>38</v>
      </c>
      <c r="F89" s="51">
        <f>SUM(F81:F88)</f>
        <v>450</v>
      </c>
      <c r="G89" s="51">
        <f>SUM(G81:G88)</f>
        <v>0</v>
      </c>
      <c r="H89" s="100">
        <f>SUM(C89:G89)</f>
        <v>508</v>
      </c>
      <c r="I89" s="86">
        <f t="shared" si="13"/>
        <v>1</v>
      </c>
      <c r="J89" s="21"/>
    </row>
    <row r="90" spans="1:29" s="21" customFormat="1" ht="21.95" customHeight="1" thickBot="1" x14ac:dyDescent="0.25">
      <c r="B90" s="87"/>
      <c r="I90" s="89"/>
      <c r="K90" s="22"/>
    </row>
    <row r="91" spans="1:29" s="68" customFormat="1" ht="28.5" thickBot="1" x14ac:dyDescent="0.55000000000000004">
      <c r="A91" s="233"/>
      <c r="B91" s="234" t="s">
        <v>136</v>
      </c>
      <c r="C91" s="130" t="s">
        <v>65</v>
      </c>
      <c r="D91" s="130" t="s">
        <v>68</v>
      </c>
      <c r="E91" s="130" t="s">
        <v>113</v>
      </c>
      <c r="F91" s="130" t="s">
        <v>114</v>
      </c>
      <c r="G91" s="130" t="s">
        <v>111</v>
      </c>
      <c r="H91" s="130" t="s">
        <v>61</v>
      </c>
      <c r="I91" s="131" t="s">
        <v>110</v>
      </c>
      <c r="J91" s="66"/>
      <c r="K91" s="67"/>
    </row>
    <row r="92" spans="1:29" s="134" customFormat="1" ht="21.95" customHeight="1" x14ac:dyDescent="0.2">
      <c r="A92" s="132"/>
      <c r="B92" s="93" t="s">
        <v>56</v>
      </c>
      <c r="C92" s="133"/>
      <c r="D92" s="133"/>
      <c r="E92" s="133"/>
      <c r="F92" s="133"/>
      <c r="G92" s="133"/>
      <c r="H92" s="69">
        <f t="shared" ref="H92:H97" si="14">SUM(C92:G92)</f>
        <v>0</v>
      </c>
      <c r="I92" s="70">
        <f t="shared" ref="I92:I97" si="15">H92/H$97</f>
        <v>0</v>
      </c>
      <c r="J92" s="21"/>
      <c r="K92" s="22"/>
      <c r="L92" s="24"/>
      <c r="M92" s="24"/>
      <c r="V92" s="24"/>
      <c r="W92" s="24"/>
      <c r="X92" s="24"/>
      <c r="Y92" s="24"/>
      <c r="Z92" s="24"/>
      <c r="AA92" s="24"/>
      <c r="AB92" s="24"/>
      <c r="AC92" s="24"/>
    </row>
    <row r="93" spans="1:29" s="134" customFormat="1" ht="21.95" customHeight="1" x14ac:dyDescent="0.2">
      <c r="A93" s="135"/>
      <c r="B93" s="136" t="s">
        <v>139</v>
      </c>
      <c r="C93" s="137"/>
      <c r="D93" s="137"/>
      <c r="E93" s="137"/>
      <c r="F93" s="137"/>
      <c r="G93" s="137"/>
      <c r="H93" s="74">
        <f t="shared" si="14"/>
        <v>0</v>
      </c>
      <c r="I93" s="75">
        <f t="shared" si="15"/>
        <v>0</v>
      </c>
      <c r="J93" s="21"/>
      <c r="K93" s="22"/>
      <c r="L93" s="24"/>
      <c r="M93" s="24"/>
      <c r="V93" s="24"/>
      <c r="W93" s="24"/>
      <c r="X93" s="24"/>
      <c r="Y93" s="24"/>
      <c r="Z93" s="24"/>
      <c r="AA93" s="24"/>
      <c r="AB93" s="24"/>
      <c r="AC93" s="24"/>
    </row>
    <row r="94" spans="1:29" s="134" customFormat="1" ht="21.95" customHeight="1" x14ac:dyDescent="0.2">
      <c r="A94" s="138"/>
      <c r="B94" s="39" t="s">
        <v>138</v>
      </c>
      <c r="C94" s="139"/>
      <c r="D94" s="139"/>
      <c r="E94" s="139"/>
      <c r="F94" s="139"/>
      <c r="G94" s="139"/>
      <c r="H94" s="69">
        <f t="shared" si="14"/>
        <v>0</v>
      </c>
      <c r="I94" s="70">
        <f t="shared" si="15"/>
        <v>0</v>
      </c>
      <c r="J94" s="21"/>
      <c r="K94" s="22"/>
      <c r="L94" s="24"/>
      <c r="M94" s="24"/>
      <c r="V94" s="24"/>
      <c r="W94" s="24"/>
      <c r="X94" s="24"/>
      <c r="Y94" s="24"/>
      <c r="Z94" s="24"/>
      <c r="AA94" s="24"/>
      <c r="AB94" s="24"/>
      <c r="AC94" s="24"/>
    </row>
    <row r="95" spans="1:29" s="134" customFormat="1" ht="21.95" customHeight="1" x14ac:dyDescent="0.2">
      <c r="A95" s="135"/>
      <c r="B95" s="136" t="s">
        <v>137</v>
      </c>
      <c r="C95" s="137"/>
      <c r="D95" s="137">
        <v>200</v>
      </c>
      <c r="E95" s="137"/>
      <c r="F95" s="137"/>
      <c r="G95" s="137"/>
      <c r="H95" s="74">
        <f t="shared" si="14"/>
        <v>200</v>
      </c>
      <c r="I95" s="75">
        <f t="shared" si="15"/>
        <v>1</v>
      </c>
      <c r="J95" s="21"/>
      <c r="K95" s="22"/>
      <c r="L95" s="24"/>
      <c r="M95" s="24"/>
      <c r="V95" s="24"/>
      <c r="W95" s="24"/>
      <c r="X95" s="24"/>
      <c r="Y95" s="24"/>
      <c r="Z95" s="24"/>
      <c r="AA95" s="24"/>
      <c r="AB95" s="24"/>
      <c r="AC95" s="24"/>
    </row>
    <row r="96" spans="1:29" s="134" customFormat="1" ht="21.95" customHeight="1" thickBot="1" x14ac:dyDescent="0.25">
      <c r="A96" s="138"/>
      <c r="B96" s="39" t="s">
        <v>2</v>
      </c>
      <c r="C96" s="139"/>
      <c r="D96" s="139"/>
      <c r="E96" s="139"/>
      <c r="F96" s="139"/>
      <c r="G96" s="139"/>
      <c r="H96" s="69">
        <f t="shared" si="14"/>
        <v>0</v>
      </c>
      <c r="I96" s="70">
        <f t="shared" si="15"/>
        <v>0</v>
      </c>
      <c r="J96" s="21"/>
      <c r="K96" s="22"/>
      <c r="L96" s="24"/>
      <c r="M96" s="24"/>
      <c r="V96" s="24"/>
      <c r="W96" s="24"/>
      <c r="X96" s="24"/>
      <c r="Y96" s="24"/>
      <c r="Z96" s="24"/>
      <c r="AA96" s="24"/>
      <c r="AB96" s="24"/>
      <c r="AC96" s="24"/>
    </row>
    <row r="97" spans="1:14" ht="28.5" thickBot="1" x14ac:dyDescent="0.55000000000000004">
      <c r="A97" s="83"/>
      <c r="B97" s="84" t="s">
        <v>61</v>
      </c>
      <c r="C97" s="51">
        <f>SUM(C92:C96)</f>
        <v>0</v>
      </c>
      <c r="D97" s="51">
        <f>SUM(D92:D96)</f>
        <v>200</v>
      </c>
      <c r="E97" s="51">
        <f>SUM(E92:E96)</f>
        <v>0</v>
      </c>
      <c r="F97" s="51">
        <f>SUM(F92:F96)</f>
        <v>0</v>
      </c>
      <c r="G97" s="51">
        <f>SUM(G92:G96)</f>
        <v>0</v>
      </c>
      <c r="H97" s="100">
        <f t="shared" si="14"/>
        <v>200</v>
      </c>
      <c r="I97" s="86">
        <f t="shared" si="15"/>
        <v>1</v>
      </c>
      <c r="J97" s="21"/>
    </row>
    <row r="98" spans="1:14" s="21" customFormat="1" ht="21.95" customHeight="1" thickBot="1" x14ac:dyDescent="0.25">
      <c r="B98" s="140"/>
      <c r="C98" s="141"/>
      <c r="D98" s="141"/>
      <c r="E98" s="141"/>
      <c r="F98" s="141"/>
      <c r="G98" s="141"/>
      <c r="H98" s="141"/>
      <c r="I98" s="142"/>
      <c r="K98" s="22"/>
    </row>
    <row r="99" spans="1:14" s="68" customFormat="1" ht="28.5" thickBot="1" x14ac:dyDescent="0.25">
      <c r="A99" s="235"/>
      <c r="B99" s="236" t="s">
        <v>140</v>
      </c>
      <c r="C99" s="143" t="s">
        <v>65</v>
      </c>
      <c r="D99" s="143" t="s">
        <v>68</v>
      </c>
      <c r="E99" s="143" t="s">
        <v>113</v>
      </c>
      <c r="F99" s="143" t="s">
        <v>114</v>
      </c>
      <c r="G99" s="143" t="s">
        <v>111</v>
      </c>
      <c r="H99" s="143" t="s">
        <v>61</v>
      </c>
      <c r="I99" s="144" t="s">
        <v>110</v>
      </c>
      <c r="J99" s="66"/>
      <c r="K99" s="67"/>
    </row>
    <row r="100" spans="1:14" ht="21.95" customHeight="1" x14ac:dyDescent="0.2">
      <c r="A100" s="145"/>
      <c r="B100" s="146" t="s">
        <v>28</v>
      </c>
      <c r="C100" s="147"/>
      <c r="D100" s="148"/>
      <c r="E100" s="148"/>
      <c r="F100" s="148"/>
      <c r="G100" s="148"/>
      <c r="H100" s="149">
        <f>SUM(C$100:G$100)</f>
        <v>0</v>
      </c>
      <c r="I100" s="150">
        <f>H100/H$110</f>
        <v>0</v>
      </c>
      <c r="J100" s="21"/>
    </row>
    <row r="101" spans="1:14" ht="21.95" customHeight="1" x14ac:dyDescent="0.2">
      <c r="A101" s="151"/>
      <c r="B101" s="152" t="s">
        <v>145</v>
      </c>
      <c r="C101" s="153"/>
      <c r="D101" s="153"/>
      <c r="E101" s="153"/>
      <c r="F101" s="153"/>
      <c r="G101" s="153"/>
      <c r="H101" s="154">
        <f t="shared" ref="H101:H110" si="16">SUM(C101:G101)</f>
        <v>0</v>
      </c>
      <c r="I101" s="155">
        <f t="shared" ref="I101:I110" si="17">H101/H$110</f>
        <v>0</v>
      </c>
      <c r="J101" s="21"/>
    </row>
    <row r="102" spans="1:14" ht="21.95" customHeight="1" x14ac:dyDescent="0.2">
      <c r="A102" s="156"/>
      <c r="B102" s="157" t="s">
        <v>144</v>
      </c>
      <c r="C102" s="158"/>
      <c r="D102" s="158"/>
      <c r="E102" s="158"/>
      <c r="F102" s="158"/>
      <c r="G102" s="158"/>
      <c r="H102" s="159">
        <f t="shared" si="16"/>
        <v>0</v>
      </c>
      <c r="I102" s="160">
        <f t="shared" si="17"/>
        <v>0</v>
      </c>
      <c r="J102" s="21"/>
    </row>
    <row r="103" spans="1:14" ht="21.95" customHeight="1" x14ac:dyDescent="0.2">
      <c r="A103" s="151"/>
      <c r="B103" s="152" t="s">
        <v>33</v>
      </c>
      <c r="C103" s="153"/>
      <c r="D103" s="153"/>
      <c r="E103" s="153"/>
      <c r="F103" s="153"/>
      <c r="G103" s="153"/>
      <c r="H103" s="154">
        <f t="shared" si="16"/>
        <v>0</v>
      </c>
      <c r="I103" s="155">
        <f t="shared" si="17"/>
        <v>0</v>
      </c>
      <c r="J103" s="21"/>
      <c r="N103" s="161"/>
    </row>
    <row r="104" spans="1:14" ht="21.95" customHeight="1" x14ac:dyDescent="0.2">
      <c r="A104" s="156"/>
      <c r="B104" s="157" t="s">
        <v>29</v>
      </c>
      <c r="C104" s="158"/>
      <c r="D104" s="158"/>
      <c r="E104" s="158"/>
      <c r="F104" s="158"/>
      <c r="G104" s="158"/>
      <c r="H104" s="159">
        <f t="shared" si="16"/>
        <v>0</v>
      </c>
      <c r="I104" s="160">
        <f t="shared" si="17"/>
        <v>0</v>
      </c>
      <c r="J104" s="21"/>
    </row>
    <row r="105" spans="1:14" ht="21.95" customHeight="1" x14ac:dyDescent="0.2">
      <c r="A105" s="151"/>
      <c r="B105" s="152" t="s">
        <v>32</v>
      </c>
      <c r="C105" s="153"/>
      <c r="D105" s="153"/>
      <c r="E105" s="153"/>
      <c r="F105" s="153"/>
      <c r="G105" s="153"/>
      <c r="H105" s="154">
        <f t="shared" si="16"/>
        <v>0</v>
      </c>
      <c r="I105" s="155">
        <f t="shared" si="17"/>
        <v>0</v>
      </c>
      <c r="J105" s="21"/>
    </row>
    <row r="106" spans="1:14" ht="21.95" customHeight="1" x14ac:dyDescent="0.2">
      <c r="A106" s="156"/>
      <c r="B106" s="157" t="s">
        <v>19</v>
      </c>
      <c r="C106" s="158"/>
      <c r="D106" s="158"/>
      <c r="E106" s="158"/>
      <c r="F106" s="158"/>
      <c r="G106" s="158"/>
      <c r="H106" s="159">
        <f t="shared" si="16"/>
        <v>0</v>
      </c>
      <c r="I106" s="160">
        <f t="shared" si="17"/>
        <v>0</v>
      </c>
      <c r="J106" s="21"/>
    </row>
    <row r="107" spans="1:14" ht="21.95" customHeight="1" x14ac:dyDescent="0.2">
      <c r="A107" s="151"/>
      <c r="B107" s="152" t="s">
        <v>34</v>
      </c>
      <c r="C107" s="153"/>
      <c r="D107" s="153"/>
      <c r="E107" s="153"/>
      <c r="F107" s="153"/>
      <c r="G107" s="153"/>
      <c r="H107" s="154">
        <f t="shared" si="16"/>
        <v>0</v>
      </c>
      <c r="I107" s="155">
        <f t="shared" si="17"/>
        <v>0</v>
      </c>
      <c r="J107" s="21"/>
    </row>
    <row r="108" spans="1:14" ht="21.95" customHeight="1" x14ac:dyDescent="0.2">
      <c r="A108" s="156"/>
      <c r="B108" s="157" t="s">
        <v>57</v>
      </c>
      <c r="C108" s="158"/>
      <c r="D108" s="158"/>
      <c r="E108" s="158"/>
      <c r="F108" s="158"/>
      <c r="G108" s="158"/>
      <c r="H108" s="159">
        <f t="shared" si="16"/>
        <v>0</v>
      </c>
      <c r="I108" s="160">
        <f t="shared" si="17"/>
        <v>0</v>
      </c>
      <c r="J108" s="21"/>
    </row>
    <row r="109" spans="1:14" ht="21.75" customHeight="1" thickBot="1" x14ac:dyDescent="0.25">
      <c r="A109" s="162"/>
      <c r="B109" s="163" t="s">
        <v>143</v>
      </c>
      <c r="C109" s="164"/>
      <c r="D109" s="164">
        <v>500</v>
      </c>
      <c r="E109" s="164"/>
      <c r="F109" s="164"/>
      <c r="G109" s="164"/>
      <c r="H109" s="165">
        <f t="shared" si="16"/>
        <v>500</v>
      </c>
      <c r="I109" s="166">
        <f t="shared" si="17"/>
        <v>1</v>
      </c>
      <c r="J109" s="21"/>
    </row>
    <row r="110" spans="1:14" ht="28.5" thickBot="1" x14ac:dyDescent="0.55000000000000004">
      <c r="A110" s="83"/>
      <c r="B110" s="84" t="s">
        <v>61</v>
      </c>
      <c r="C110" s="51">
        <f>SUM(C100:C109)</f>
        <v>0</v>
      </c>
      <c r="D110" s="51">
        <f>SUM(D100:D109)</f>
        <v>500</v>
      </c>
      <c r="E110" s="51">
        <f>SUM(E100:E109)</f>
        <v>0</v>
      </c>
      <c r="F110" s="51">
        <f>SUM(F100:F109)</f>
        <v>0</v>
      </c>
      <c r="G110" s="51">
        <f>SUM(G100:G109)</f>
        <v>0</v>
      </c>
      <c r="H110" s="100">
        <f t="shared" si="16"/>
        <v>500</v>
      </c>
      <c r="I110" s="86">
        <f t="shared" si="17"/>
        <v>1</v>
      </c>
      <c r="J110" s="21"/>
    </row>
    <row r="111" spans="1:14" s="21" customFormat="1" ht="21.95" customHeight="1" thickBot="1" x14ac:dyDescent="0.25">
      <c r="B111" s="140"/>
      <c r="C111" s="141"/>
      <c r="D111" s="141"/>
      <c r="E111" s="141"/>
      <c r="F111" s="141"/>
      <c r="G111" s="141"/>
      <c r="H111" s="141"/>
      <c r="I111" s="89"/>
      <c r="K111" s="22"/>
    </row>
    <row r="112" spans="1:14" s="202" customFormat="1" ht="28.5" thickBot="1" x14ac:dyDescent="0.55000000000000004">
      <c r="A112" s="237"/>
      <c r="B112" s="238" t="s">
        <v>146</v>
      </c>
      <c r="C112" s="198" t="s">
        <v>65</v>
      </c>
      <c r="D112" s="198" t="s">
        <v>68</v>
      </c>
      <c r="E112" s="198" t="s">
        <v>113</v>
      </c>
      <c r="F112" s="198" t="s">
        <v>114</v>
      </c>
      <c r="G112" s="198" t="s">
        <v>111</v>
      </c>
      <c r="H112" s="198" t="s">
        <v>61</v>
      </c>
      <c r="I112" s="199" t="s">
        <v>110</v>
      </c>
      <c r="J112" s="200"/>
      <c r="K112" s="201"/>
    </row>
    <row r="113" spans="1:13" ht="21.95" customHeight="1" x14ac:dyDescent="0.2">
      <c r="A113" s="167"/>
      <c r="B113" s="146" t="s">
        <v>142</v>
      </c>
      <c r="C113" s="168"/>
      <c r="D113" s="168"/>
      <c r="E113" s="168">
        <v>70</v>
      </c>
      <c r="F113" s="168"/>
      <c r="G113" s="168"/>
      <c r="H113" s="159">
        <f t="shared" ref="H113:H118" si="18">SUM(C113:F113)</f>
        <v>70</v>
      </c>
      <c r="I113" s="160">
        <f>H113/H$119</f>
        <v>0.28000000000000003</v>
      </c>
      <c r="J113" s="21"/>
    </row>
    <row r="114" spans="1:13" ht="21.95" customHeight="1" x14ac:dyDescent="0.2">
      <c r="A114" s="169"/>
      <c r="B114" s="170" t="s">
        <v>58</v>
      </c>
      <c r="C114" s="171"/>
      <c r="D114" s="171"/>
      <c r="E114" s="171">
        <v>100</v>
      </c>
      <c r="F114" s="171"/>
      <c r="G114" s="171"/>
      <c r="H114" s="154">
        <f t="shared" si="18"/>
        <v>100</v>
      </c>
      <c r="I114" s="155">
        <f t="shared" ref="I114:I119" si="19">H114/H$119</f>
        <v>0.4</v>
      </c>
      <c r="J114" s="21"/>
    </row>
    <row r="115" spans="1:13" ht="21.95" customHeight="1" x14ac:dyDescent="0.2">
      <c r="A115" s="156"/>
      <c r="B115" s="157" t="s">
        <v>59</v>
      </c>
      <c r="C115" s="172"/>
      <c r="D115" s="172"/>
      <c r="E115" s="172"/>
      <c r="F115" s="172"/>
      <c r="G115" s="172"/>
      <c r="H115" s="159">
        <f t="shared" si="18"/>
        <v>0</v>
      </c>
      <c r="I115" s="160">
        <f t="shared" si="19"/>
        <v>0</v>
      </c>
      <c r="J115" s="21"/>
    </row>
    <row r="116" spans="1:13" ht="21.95" customHeight="1" x14ac:dyDescent="0.2">
      <c r="A116" s="169"/>
      <c r="B116" s="170" t="s">
        <v>10</v>
      </c>
      <c r="C116" s="171"/>
      <c r="D116" s="171"/>
      <c r="E116" s="171"/>
      <c r="F116" s="171"/>
      <c r="G116" s="171"/>
      <c r="H116" s="154">
        <f t="shared" si="18"/>
        <v>0</v>
      </c>
      <c r="I116" s="155">
        <f t="shared" si="19"/>
        <v>0</v>
      </c>
      <c r="J116" s="21"/>
    </row>
    <row r="117" spans="1:13" ht="21.95" customHeight="1" x14ac:dyDescent="0.2">
      <c r="A117" s="156"/>
      <c r="B117" s="157" t="s">
        <v>60</v>
      </c>
      <c r="C117" s="172"/>
      <c r="D117" s="172"/>
      <c r="E117" s="172">
        <v>80</v>
      </c>
      <c r="F117" s="172"/>
      <c r="G117" s="172"/>
      <c r="H117" s="159">
        <f t="shared" si="18"/>
        <v>80</v>
      </c>
      <c r="I117" s="160">
        <f t="shared" si="19"/>
        <v>0.32</v>
      </c>
      <c r="J117" s="21"/>
    </row>
    <row r="118" spans="1:13" ht="21.95" customHeight="1" thickBot="1" x14ac:dyDescent="0.25">
      <c r="A118" s="169"/>
      <c r="B118" s="170" t="s">
        <v>141</v>
      </c>
      <c r="C118" s="171"/>
      <c r="D118" s="171"/>
      <c r="E118" s="171"/>
      <c r="F118" s="171"/>
      <c r="G118" s="171"/>
      <c r="H118" s="154">
        <f t="shared" si="18"/>
        <v>0</v>
      </c>
      <c r="I118" s="155">
        <f t="shared" si="19"/>
        <v>0</v>
      </c>
      <c r="J118" s="21"/>
    </row>
    <row r="119" spans="1:13" ht="28.5" thickBot="1" x14ac:dyDescent="0.55000000000000004">
      <c r="A119" s="83"/>
      <c r="B119" s="84" t="s">
        <v>61</v>
      </c>
      <c r="C119" s="51">
        <f>SUM(C113:C118)</f>
        <v>0</v>
      </c>
      <c r="D119" s="51">
        <f>SUM(D113:D118)</f>
        <v>0</v>
      </c>
      <c r="E119" s="51">
        <f>SUM(E113:E118)</f>
        <v>250</v>
      </c>
      <c r="F119" s="51">
        <f>SUM(F113:F118)</f>
        <v>0</v>
      </c>
      <c r="G119" s="51">
        <f>SUM(G113:G118)</f>
        <v>0</v>
      </c>
      <c r="H119" s="100">
        <f>SUM(C119:G119)</f>
        <v>250</v>
      </c>
      <c r="I119" s="86">
        <f t="shared" si="19"/>
        <v>1</v>
      </c>
      <c r="J119" s="21"/>
    </row>
    <row r="120" spans="1:13" s="21" customFormat="1" ht="21.95" customHeight="1" x14ac:dyDescent="0.2">
      <c r="A120" s="62"/>
      <c r="B120" s="173"/>
      <c r="C120" s="63"/>
      <c r="D120" s="63"/>
      <c r="E120" s="63"/>
      <c r="F120" s="63"/>
      <c r="G120" s="63"/>
      <c r="H120" s="63"/>
      <c r="I120" s="174"/>
      <c r="K120" s="22"/>
    </row>
    <row r="121" spans="1:13" s="21" customFormat="1" ht="21.95" customHeight="1" thickBot="1" x14ac:dyDescent="0.25">
      <c r="A121" s="61"/>
      <c r="B121" s="175"/>
      <c r="I121" s="174"/>
      <c r="K121" s="22"/>
    </row>
    <row r="122" spans="1:13" ht="24.75" thickBot="1" x14ac:dyDescent="0.25">
      <c r="A122" s="61"/>
      <c r="B122" s="210" t="s">
        <v>36</v>
      </c>
      <c r="C122" s="211" t="s">
        <v>0</v>
      </c>
      <c r="D122" s="176"/>
      <c r="E122" s="176"/>
      <c r="F122" s="176"/>
      <c r="G122" s="176"/>
      <c r="H122" s="176"/>
      <c r="I122" s="174"/>
      <c r="J122" s="61"/>
      <c r="K122" s="177"/>
      <c r="L122" s="178"/>
      <c r="M122" s="178"/>
    </row>
    <row r="123" spans="1:13" x14ac:dyDescent="0.2">
      <c r="A123" s="61"/>
      <c r="B123" s="212" t="s">
        <v>14</v>
      </c>
      <c r="C123" s="213">
        <f>E11</f>
        <v>8830</v>
      </c>
      <c r="D123" s="179"/>
      <c r="E123" s="179"/>
      <c r="F123" s="179"/>
      <c r="G123" s="179"/>
      <c r="H123" s="179"/>
      <c r="I123" s="20"/>
      <c r="J123" s="61"/>
      <c r="K123" s="177"/>
      <c r="L123" s="178"/>
      <c r="M123" s="178"/>
    </row>
    <row r="124" spans="1:13" ht="24.75" thickBot="1" x14ac:dyDescent="0.25">
      <c r="A124" s="61"/>
      <c r="B124" s="209" t="s">
        <v>16</v>
      </c>
      <c r="C124" s="214">
        <f>SUM(H24,H40,H51,H66,H78,H89,H97,H110,H119)</f>
        <v>8803</v>
      </c>
      <c r="D124" s="179"/>
      <c r="E124" s="179"/>
      <c r="F124" s="179"/>
      <c r="G124" s="179"/>
      <c r="H124" s="179"/>
      <c r="I124" s="174"/>
      <c r="J124" s="61"/>
      <c r="K124" s="177"/>
      <c r="L124" s="178"/>
      <c r="M124" s="178"/>
    </row>
    <row r="125" spans="1:13" x14ac:dyDescent="0.2">
      <c r="A125" s="61"/>
      <c r="B125" s="208" t="s">
        <v>103</v>
      </c>
      <c r="C125" s="241">
        <f>C123-C124</f>
        <v>27</v>
      </c>
      <c r="D125" s="179"/>
      <c r="E125" s="179"/>
      <c r="F125" s="179"/>
      <c r="G125" s="179"/>
      <c r="H125" s="180"/>
      <c r="I125" s="174"/>
      <c r="J125" s="61"/>
      <c r="K125" s="177"/>
      <c r="L125" s="178"/>
      <c r="M125" s="178"/>
    </row>
    <row r="126" spans="1:13" ht="24.75" thickBot="1" x14ac:dyDescent="0.25">
      <c r="A126" s="61"/>
      <c r="B126" s="207" t="s">
        <v>104</v>
      </c>
      <c r="C126" s="242">
        <f>Julho!C126+Agosto!C125</f>
        <v>1849</v>
      </c>
      <c r="D126" s="179"/>
      <c r="E126" s="179"/>
      <c r="F126" s="179"/>
      <c r="G126" s="179"/>
      <c r="H126" s="180"/>
      <c r="I126" s="174"/>
      <c r="J126" s="61"/>
      <c r="K126" s="177"/>
      <c r="L126" s="178"/>
      <c r="M126" s="178"/>
    </row>
    <row r="127" spans="1:13" s="134" customFormat="1" ht="21.95" customHeight="1" x14ac:dyDescent="0.2">
      <c r="A127" s="61"/>
      <c r="B127" s="173"/>
      <c r="C127" s="204"/>
      <c r="D127" s="63"/>
      <c r="E127" s="63"/>
      <c r="F127" s="63"/>
      <c r="G127" s="63"/>
      <c r="H127" s="63"/>
      <c r="I127" s="174"/>
      <c r="J127" s="61"/>
      <c r="K127" s="177"/>
      <c r="L127" s="178"/>
      <c r="M127" s="178"/>
    </row>
    <row r="128" spans="1:13" ht="21.95" customHeight="1" thickBot="1" x14ac:dyDescent="0.25">
      <c r="A128" s="21"/>
      <c r="B128" s="87"/>
      <c r="C128" s="205"/>
      <c r="D128" s="21"/>
      <c r="E128" s="21"/>
      <c r="F128" s="21"/>
      <c r="G128" s="21"/>
      <c r="H128" s="21"/>
      <c r="I128" s="20"/>
      <c r="J128" s="21"/>
    </row>
    <row r="129" spans="1:16" ht="21.95" customHeight="1" x14ac:dyDescent="0.2">
      <c r="A129" s="21"/>
      <c r="B129" s="215" t="s">
        <v>35</v>
      </c>
      <c r="C129" s="216"/>
      <c r="D129" s="21"/>
      <c r="E129" s="21"/>
      <c r="F129" s="21"/>
      <c r="G129" s="21"/>
      <c r="H129" s="21"/>
      <c r="I129" s="20"/>
      <c r="J129" s="21"/>
    </row>
    <row r="130" spans="1:16" ht="21.95" customHeight="1" x14ac:dyDescent="0.2">
      <c r="A130" s="21"/>
      <c r="B130" s="217" t="s">
        <v>148</v>
      </c>
      <c r="C130" s="206">
        <f>E11</f>
        <v>8830</v>
      </c>
      <c r="D130" s="21"/>
      <c r="E130" s="21"/>
      <c r="F130" s="21"/>
      <c r="G130" s="21"/>
      <c r="H130" s="21"/>
      <c r="I130" s="20"/>
      <c r="J130" s="21"/>
    </row>
    <row r="131" spans="1:16" ht="21.95" customHeight="1" x14ac:dyDescent="0.2">
      <c r="A131" s="21"/>
      <c r="B131" s="217" t="s">
        <v>112</v>
      </c>
      <c r="C131" s="206">
        <f>H24</f>
        <v>2750</v>
      </c>
      <c r="D131" s="21"/>
      <c r="E131" s="21"/>
      <c r="F131" s="21"/>
      <c r="G131" s="21"/>
      <c r="H131" s="21"/>
      <c r="I131" s="20"/>
      <c r="J131" s="21"/>
    </row>
    <row r="132" spans="1:16" ht="21.95" customHeight="1" x14ac:dyDescent="0.2">
      <c r="A132" s="21"/>
      <c r="B132" s="217" t="s">
        <v>115</v>
      </c>
      <c r="C132" s="206">
        <f>H40</f>
        <v>2895</v>
      </c>
      <c r="D132" s="21"/>
      <c r="E132" s="21"/>
      <c r="F132" s="21"/>
      <c r="G132" s="21"/>
      <c r="H132" s="21"/>
      <c r="I132" s="20"/>
      <c r="J132" s="21"/>
    </row>
    <row r="133" spans="1:16" ht="21.95" customHeight="1" x14ac:dyDescent="0.2">
      <c r="A133" s="21"/>
      <c r="B133" s="217" t="s">
        <v>121</v>
      </c>
      <c r="C133" s="206">
        <f>H51</f>
        <v>600</v>
      </c>
      <c r="D133" s="21"/>
      <c r="E133" s="21"/>
      <c r="F133" s="21"/>
      <c r="G133" s="21"/>
      <c r="H133" s="21"/>
      <c r="I133" s="20"/>
      <c r="J133" s="21"/>
    </row>
    <row r="134" spans="1:16" ht="21.95" customHeight="1" x14ac:dyDescent="0.2">
      <c r="A134" s="21"/>
      <c r="B134" s="217" t="s">
        <v>57</v>
      </c>
      <c r="C134" s="206">
        <f>H66</f>
        <v>555</v>
      </c>
      <c r="D134" s="21"/>
      <c r="E134" s="21"/>
      <c r="F134" s="21"/>
      <c r="G134" s="21"/>
      <c r="H134" s="21"/>
      <c r="I134" s="20"/>
      <c r="J134" s="21"/>
    </row>
    <row r="135" spans="1:16" ht="21.95" customHeight="1" x14ac:dyDescent="0.2">
      <c r="A135" s="21"/>
      <c r="B135" s="217" t="s">
        <v>128</v>
      </c>
      <c r="C135" s="206">
        <f>H78</f>
        <v>545</v>
      </c>
      <c r="D135" s="21"/>
      <c r="E135" s="21"/>
      <c r="F135" s="21"/>
      <c r="G135" s="21"/>
      <c r="H135" s="21"/>
      <c r="I135" s="20"/>
      <c r="J135" s="21"/>
    </row>
    <row r="136" spans="1:16" ht="21.95" customHeight="1" x14ac:dyDescent="0.2">
      <c r="A136" s="21"/>
      <c r="B136" s="217" t="s">
        <v>129</v>
      </c>
      <c r="C136" s="206">
        <f>H89</f>
        <v>508</v>
      </c>
      <c r="D136" s="21"/>
      <c r="E136" s="21"/>
      <c r="F136" s="21"/>
      <c r="G136" s="21"/>
      <c r="H136" s="21"/>
      <c r="I136" s="20"/>
      <c r="J136" s="21"/>
    </row>
    <row r="137" spans="1:16" ht="21.95" customHeight="1" x14ac:dyDescent="0.2">
      <c r="A137" s="21"/>
      <c r="B137" s="217" t="s">
        <v>136</v>
      </c>
      <c r="C137" s="206">
        <f>H97</f>
        <v>200</v>
      </c>
      <c r="D137" s="21"/>
      <c r="E137" s="21"/>
      <c r="F137" s="21"/>
      <c r="G137" s="183"/>
      <c r="H137" s="183"/>
      <c r="I137" s="18"/>
      <c r="J137" s="63"/>
      <c r="K137" s="184"/>
      <c r="L137" s="181"/>
      <c r="M137" s="181"/>
      <c r="N137" s="181"/>
      <c r="O137" s="181"/>
      <c r="P137" s="178"/>
    </row>
    <row r="138" spans="1:16" ht="21.95" customHeight="1" x14ac:dyDescent="0.2">
      <c r="A138" s="21"/>
      <c r="B138" s="217" t="s">
        <v>140</v>
      </c>
      <c r="C138" s="206">
        <f>H110</f>
        <v>500</v>
      </c>
      <c r="D138" s="21"/>
      <c r="E138" s="21"/>
      <c r="F138" s="21"/>
      <c r="G138" s="61"/>
      <c r="H138" s="61"/>
      <c r="I138" s="42"/>
      <c r="J138" s="31"/>
      <c r="K138" s="185"/>
      <c r="L138" s="186"/>
      <c r="M138" s="187"/>
      <c r="N138" s="187"/>
      <c r="O138" s="181"/>
      <c r="P138" s="178"/>
    </row>
    <row r="139" spans="1:16" ht="21.95" customHeight="1" thickBot="1" x14ac:dyDescent="0.25">
      <c r="A139" s="21"/>
      <c r="B139" s="218" t="s">
        <v>149</v>
      </c>
      <c r="C139" s="219">
        <f>H119</f>
        <v>250</v>
      </c>
      <c r="D139" s="21"/>
      <c r="E139" s="21"/>
      <c r="F139" s="21"/>
      <c r="G139" s="61"/>
      <c r="H139" s="61"/>
      <c r="I139" s="42"/>
      <c r="J139" s="31"/>
      <c r="K139" s="185"/>
      <c r="L139" s="187"/>
      <c r="M139" s="187"/>
      <c r="N139" s="187"/>
      <c r="O139" s="181"/>
      <c r="P139" s="178"/>
    </row>
    <row r="140" spans="1:16" s="21" customFormat="1" ht="21.95" customHeight="1" x14ac:dyDescent="0.2">
      <c r="B140" s="87"/>
      <c r="D140" s="141"/>
      <c r="G140" s="62"/>
      <c r="H140" s="63"/>
      <c r="I140" s="18"/>
      <c r="J140" s="63"/>
      <c r="K140" s="184"/>
      <c r="L140" s="63"/>
      <c r="M140" s="63"/>
      <c r="N140" s="63"/>
      <c r="O140" s="63"/>
      <c r="P140" s="61"/>
    </row>
    <row r="141" spans="1:16" s="21" customFormat="1" ht="21.95" customHeight="1" x14ac:dyDescent="0.2">
      <c r="B141" s="87"/>
      <c r="C141" s="88"/>
      <c r="D141" s="141"/>
      <c r="I141" s="20"/>
      <c r="K141" s="22"/>
    </row>
    <row r="142" spans="1:16" s="21" customFormat="1" ht="21.95" customHeight="1" x14ac:dyDescent="0.2">
      <c r="A142" s="188"/>
      <c r="B142" s="189"/>
      <c r="C142" s="188"/>
      <c r="D142" s="190"/>
      <c r="I142" s="20"/>
      <c r="K142" s="22"/>
    </row>
    <row r="143" spans="1:16" ht="21.95" hidden="1" customHeight="1" x14ac:dyDescent="0.2">
      <c r="A143" s="191"/>
      <c r="B143" s="192"/>
      <c r="C143" s="191"/>
      <c r="D143" s="193"/>
      <c r="J143" s="21"/>
    </row>
    <row r="144" spans="1:16" ht="21.95" hidden="1" customHeight="1" x14ac:dyDescent="0.2">
      <c r="A144" s="191"/>
      <c r="B144" s="192"/>
      <c r="C144" s="191"/>
      <c r="D144" s="193"/>
    </row>
    <row r="145" spans="1:6" ht="21.95" hidden="1" customHeight="1" x14ac:dyDescent="0.2">
      <c r="A145" s="191"/>
      <c r="B145" s="192"/>
      <c r="C145" s="191"/>
      <c r="D145" s="193"/>
    </row>
    <row r="146" spans="1:6" ht="21.95" hidden="1" customHeight="1" x14ac:dyDescent="0.2">
      <c r="A146" s="191"/>
      <c r="B146" s="192"/>
      <c r="C146" s="191"/>
      <c r="D146" s="193"/>
    </row>
    <row r="147" spans="1:6" ht="21.95" hidden="1" customHeight="1" x14ac:dyDescent="0.2">
      <c r="A147" s="191"/>
      <c r="B147" s="192"/>
      <c r="C147" s="191"/>
      <c r="D147" s="195"/>
      <c r="E147" s="196"/>
      <c r="F147" s="196"/>
    </row>
    <row r="148" spans="1:6" hidden="1" x14ac:dyDescent="0.2">
      <c r="A148" s="191"/>
      <c r="B148" s="192"/>
      <c r="C148" s="191"/>
      <c r="D148" s="191"/>
    </row>
    <row r="149" spans="1:6" hidden="1" x14ac:dyDescent="0.2">
      <c r="A149" s="191"/>
      <c r="B149" s="192"/>
      <c r="C149" s="191"/>
      <c r="D149" s="191"/>
    </row>
    <row r="150" spans="1:6" hidden="1" x14ac:dyDescent="0.2">
      <c r="A150" s="191"/>
      <c r="B150" s="192"/>
      <c r="C150" s="197"/>
      <c r="D150" s="191"/>
    </row>
    <row r="151" spans="1:6" hidden="1" x14ac:dyDescent="0.2">
      <c r="A151" s="191"/>
      <c r="B151" s="192"/>
      <c r="C151" s="191"/>
      <c r="D151" s="191"/>
    </row>
    <row r="152" spans="1:6" hidden="1" x14ac:dyDescent="0.2">
      <c r="A152" s="191"/>
      <c r="B152" s="192"/>
      <c r="C152" s="191"/>
      <c r="D152" s="191"/>
    </row>
    <row r="153" spans="1:6" hidden="1" x14ac:dyDescent="0.2">
      <c r="A153" s="191"/>
      <c r="B153" s="192"/>
      <c r="C153" s="191"/>
      <c r="D153" s="191"/>
    </row>
    <row r="154" spans="1:6" hidden="1" x14ac:dyDescent="0.2">
      <c r="A154" s="191"/>
      <c r="B154" s="192"/>
      <c r="C154" s="191"/>
      <c r="D154" s="191"/>
    </row>
    <row r="155" spans="1:6" hidden="1" x14ac:dyDescent="0.2">
      <c r="A155" s="191"/>
      <c r="B155" s="192"/>
      <c r="C155" s="191"/>
      <c r="D155" s="191"/>
    </row>
    <row r="156" spans="1:6" hidden="1" x14ac:dyDescent="0.2">
      <c r="A156" s="191"/>
      <c r="B156" s="192"/>
      <c r="C156" s="191"/>
      <c r="D156" s="191"/>
    </row>
    <row r="157" spans="1:6" hidden="1" x14ac:dyDescent="0.2"/>
    <row r="158" spans="1:6" hidden="1" x14ac:dyDescent="0.2"/>
    <row r="159" spans="1:6" hidden="1" x14ac:dyDescent="0.2"/>
    <row r="160" spans="1:6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t="24" customHeight="1" x14ac:dyDescent="0.2"/>
    <row r="167" ht="24" customHeight="1" x14ac:dyDescent="0.2"/>
  </sheetData>
  <mergeCells count="1">
    <mergeCell ref="C2:J2"/>
  </mergeCells>
  <conditionalFormatting sqref="C125">
    <cfRule type="cellIs" dxfId="19" priority="3" operator="lessThanOrEqual">
      <formula>0</formula>
    </cfRule>
    <cfRule type="cellIs" dxfId="18" priority="4" operator="greaterThan">
      <formula>0</formula>
    </cfRule>
  </conditionalFormatting>
  <conditionalFormatting sqref="C126">
    <cfRule type="cellIs" dxfId="17" priority="1" operator="lessThanOrEqual">
      <formula>0</formula>
    </cfRule>
    <cfRule type="cellIs" dxfId="16" priority="2" operator="greaterThan">
      <formula>0</formula>
    </cfRule>
  </conditionalFormatting>
  <printOptions horizontalCentered="1"/>
  <pageMargins left="0.2" right="0.2" top="0.24" bottom="0.28999999999999998" header="0.17" footer="0.21"/>
  <pageSetup scale="7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24</vt:i4>
      </vt:variant>
    </vt:vector>
  </HeadingPairs>
  <TitlesOfParts>
    <vt:vector size="38" baseType="lpstr">
      <vt:lpstr>Orçamento - Instruções</vt:lpstr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Ano Consolidado</vt:lpstr>
      <vt:lpstr>Abril!Area_de_impressao</vt:lpstr>
      <vt:lpstr>Agosto!Area_de_impressao</vt:lpstr>
      <vt:lpstr>Dezembro!Area_de_impressao</vt:lpstr>
      <vt:lpstr>Fevereiro!Area_de_impressao</vt:lpstr>
      <vt:lpstr>Janeiro!Area_de_impressao</vt:lpstr>
      <vt:lpstr>Julho!Area_de_impressao</vt:lpstr>
      <vt:lpstr>Junho!Area_de_impressao</vt:lpstr>
      <vt:lpstr>Maio!Area_de_impressao</vt:lpstr>
      <vt:lpstr>Março!Area_de_impressao</vt:lpstr>
      <vt:lpstr>Novembro!Area_de_impressao</vt:lpstr>
      <vt:lpstr>Outubro!Area_de_impressao</vt:lpstr>
      <vt:lpstr>Setembro!Area_de_impressao</vt:lpstr>
      <vt:lpstr>Abril!Titulos_de_impressao</vt:lpstr>
      <vt:lpstr>Agosto!Titulos_de_impressao</vt:lpstr>
      <vt:lpstr>Dezembro!Titulos_de_impressao</vt:lpstr>
      <vt:lpstr>Fevereiro!Titulos_de_impressao</vt:lpstr>
      <vt:lpstr>Janeiro!Titulos_de_impressao</vt:lpstr>
      <vt:lpstr>Julho!Titulos_de_impressao</vt:lpstr>
      <vt:lpstr>Junho!Titulos_de_impressao</vt:lpstr>
      <vt:lpstr>Maio!Titulos_de_impressao</vt:lpstr>
      <vt:lpstr>Março!Titulos_de_impressao</vt:lpstr>
      <vt:lpstr>Novembro!Titulos_de_impressao</vt:lpstr>
      <vt:lpstr>Outubro!Titulos_de_impressao</vt:lpstr>
      <vt:lpstr>Setembro!Titulos_de_impressao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2004-12-20T15:12:41Z</cp:lastPrinted>
  <dcterms:created xsi:type="dcterms:W3CDTF">1997-01-04T17:06:19Z</dcterms:created>
  <dcterms:modified xsi:type="dcterms:W3CDTF">2020-10-04T23:15:43Z</dcterms:modified>
</cp:coreProperties>
</file>