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bmp" ContentType="image/bmp"/>
  <Default Extension="jpeg" ContentType="image/jpeg"/>
  <Default Extension="png" ContentType="image/png"/>
  <Default Extension="gif" ContentType="image/gif"/>
  <Default Extension="tif" ContentType="image/tif"/>
  <Default Extension="svg" ContentType="image/svg+xml"/>
  <Default Extension="emf" ContentType="image/x-emf"/>
  <Default Extension="wmf" ContentType="image/x-wmf"/>
  <Default Extension="pct" ContentType="image/pct"/>
  <Default Extension="pcx" ContentType="image/pcx"/>
  <Default Extension="tga" ContentType="image/tga"/>
  <Default Extension="bin" ContentType="application/vnd.openxmlformats-officedocument.oleObject"/>
  <Override PartName="/docProps/core.xml" ContentType="application/vnd.openxmlformats-package.core-properties+xml"/>
  <Override PartName="/docProps/app.xml" ContentType="application/vnd.openxmlformats-officedocument.extended-properti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drawings/drawing1.xml" ContentType="application/vnd.openxmlformats-officedocument.drawing+xml"/>
</Types>
</file>

<file path=_rels/.rels><?xml version="1.0" encoding="UTF-8" standalone="yes" 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fileSharing readOnlyRecommended="0" userName="front"/>
  <workbookPr/>
  <bookViews>
    <workbookView activeTab="0" xWindow="240" yWindow="60" windowWidth="0" windowHeight="0" tabRatio="500"/>
  </bookViews>
  <sheets>
    <sheet name="Planilha1" sheetId="1" r:id="rId4"/>
  </sheets>
  <calcPr/>
  <extLst>
    <ext uri="smNativeData">
      <pm:revision xmlns:pm="smNativeData" day="1696490780" val="1066" rev="124" revOS="4" revMin="124" revMax="0"/>
      <pm:docPrefs xmlns:pm="smNativeData" id="1696490780" fixedDigits="0" showNotice="1" showFrameBounds="1" autoChart="1" recalcOnPrint="1" recalcOnCopy="1" finalRounding="1" compatTextArt="1" tab="567" useDefinedPrintRange="1" printArea="currentSheet"/>
      <pm:compatibility xmlns:pm="smNativeData" id="1696490780" overlapCells="1"/>
      <pm:defCurrency xmlns:pm="smNativeData" id="1696490780"/>
    </ext>
  </extLst>
</workbook>
</file>

<file path=xl/sharedStrings.xml><?xml version="1.0" encoding="utf-8"?>
<sst xmlns="http://schemas.openxmlformats.org/spreadsheetml/2006/main" count="19" uniqueCount="19">
  <si>
    <t>Custo do produto Aliexpress (Preço + Frete):</t>
  </si>
  <si>
    <t>Custo de Marketing/ CPA ALVO (Em Média):</t>
  </si>
  <si>
    <t>Preço Recomendado (Preço que você vende):</t>
  </si>
  <si>
    <t>Calculadora de Investimentos e Precificação</t>
  </si>
  <si>
    <t>Calculadora de Marketing e Lucro</t>
  </si>
  <si>
    <t>Mark Up</t>
  </si>
  <si>
    <t>Preço Final</t>
  </si>
  <si>
    <t>Custo Variável</t>
  </si>
  <si>
    <t>Max. CPA ( Breakeven )</t>
  </si>
  <si>
    <t>CPA Alvo</t>
  </si>
  <si>
    <t>Lucro por venda</t>
  </si>
  <si>
    <t>Lucro por venda %</t>
  </si>
  <si>
    <t>Custos Variáveis</t>
  </si>
  <si>
    <t>ICMS Aliexpress:</t>
  </si>
  <si>
    <t>Yampi ou Dropi</t>
  </si>
  <si>
    <t>AppMax</t>
  </si>
  <si>
    <t>Tarifa de antecipação:</t>
  </si>
  <si>
    <t>Imposto:</t>
  </si>
  <si>
    <t>Produto autêntico: Zerando o Drop</t>
  </si>
</sst>
</file>

<file path=xl/styles.xml><?xml version="1.0" encoding="utf-8"?>
<styleSheet xmlns="http://schemas.openxmlformats.org/spreadsheetml/2006/main">
  <numFmts count="13">
    <numFmt numFmtId="5" formatCode="#,##0\ &quot;R$&quot;;\-#,##0\ &quot;R$&quot;"/>
    <numFmt numFmtId="6" formatCode="#,##0\ &quot;R$&quot;;[Red]\-#,##0\ &quot;R$&quot;"/>
    <numFmt numFmtId="7" formatCode="#,##0.00\ &quot;R$&quot;;\-#,##0.00\ &quot;R$&quot;"/>
    <numFmt numFmtId="8" formatCode="#,##0.00\ &quot;R$&quot;;[Red]\-#,##0.00\ &quot;R$&quot;"/>
    <numFmt numFmtId="42" formatCode="_-* #,##0\ &quot;R$&quot;_-;\-* #,##0\ &quot;R$&quot;_-;_-* &quot;-&quot;\ &quot;R$&quot;_-;_-@_-"/>
    <numFmt numFmtId="41" formatCode="_-* #,##0\ _R_$_-;\-* #,##0\ _R_$_-;_-* &quot;-&quot;\ _R_$_-;_-@_-"/>
    <numFmt numFmtId="44" formatCode="_-* #,##0.00\ &quot;R$&quot;_-;\-* #,##0.00\ &quot;R$&quot;_-;_-* &quot;-&quot;??\ &quot;R$&quot;_-;_-@_-"/>
    <numFmt numFmtId="43" formatCode="_-* #,##0.00\ _R_$_-;\-* #,##0.00\ _R_$_-;_-* &quot;-&quot;??\ _R_$_-;_-@_-"/>
    <numFmt numFmtId="164" formatCode="_-&quot;R$&quot;\ #,##0.00_-;\-&quot;R$&quot;\ #,##0.00_-;_-&quot;R$&quot;\ &quot;-&quot;??_-;_-@"/>
    <numFmt numFmtId="165" formatCode="0.0%"/>
    <numFmt numFmtId="9" formatCode="0%"/>
    <numFmt numFmtId="2" formatCode="0.00"/>
    <numFmt numFmtId="10" formatCode="0.00%"/>
  </numFmts>
  <fonts count="14">
    <font>
      <name val="Calibri"/>
      <family val="2"/>
      <color rgb="FF000000"/>
      <sz val="12"/>
      <extLst>
        <ext uri="smNativeData">
          <pm:charSpec xmlns:pm="smNativeData" id="1696490780" ulstyle="none" kern="1">
            <pm:latin face="Calibri" sz="240" lang="default"/>
            <pm:cs face="Times New Roman" sz="240" lang="default"/>
            <pm:ea face="SimSun" sz="240" lang="default"/>
          </pm:charSpec>
        </ext>
      </extLst>
    </font>
    <font>
      <name val="Arial"/>
      <family val="2"/>
      <color rgb="FF000000"/>
      <sz val="10"/>
      <extLst>
        <ext uri="smNativeData">
          <pm:charSpec xmlns:pm="smNativeData" id="1696490780" ulstyle="none" kern="1">
            <pm:latin face="Arial" sz="200" lang="default"/>
            <pm:cs face="Times New Roman" sz="200" lang="default"/>
            <pm:ea face="SimSun" sz="200" lang="default"/>
          </pm:charSpec>
        </ext>
      </extLst>
    </font>
    <font>
      <name val="Arial"/>
      <family val="2"/>
      <color rgb="FF000000"/>
      <sz val="12"/>
      <extLst>
        <ext uri="smNativeData">
          <pm:charSpec xmlns:pm="smNativeData" id="1696490780" ulstyle="none" kern="1">
            <pm:latin face="Arial" sz="240" lang="default"/>
            <pm:cs face="Times New Roman" sz="240" lang="default"/>
            <pm:ea face="SimSun" sz="240" lang="default"/>
          </pm:charSpec>
        </ext>
      </extLst>
    </font>
    <font>
      <name val="Calibri"/>
      <family val="2"/>
      <color rgb="FF000000"/>
      <sz val="10"/>
      <extLst>
        <ext uri="smNativeData">
          <pm:charSpec xmlns:pm="smNativeData" id="1696490780" ulstyle="none" kern="1">
            <pm:latin face="Calibri" sz="200" lang="default"/>
            <pm:cs face="Times New Roman" sz="200" lang="default"/>
            <pm:ea face="SimSun" sz="200" lang="default"/>
          </pm:charSpec>
        </ext>
      </extLst>
    </font>
    <font>
      <name val="Arial"/>
      <family val="2"/>
      <b/>
      <color rgb="FFFFFFFF"/>
      <sz val="14"/>
      <extLst>
        <ext uri="smNativeData">
          <pm:charSpec xmlns:pm="smNativeData" id="1696490780" fgClr="FFFFFF" ulstyle="none" kern="1">
            <pm:latin face="Arial" sz="280" lang="default" weight="bold"/>
            <pm:cs face="Times New Roman" sz="280" lang="default" weight="bold"/>
            <pm:ea face="SimSun" sz="280" lang="default" weight="bold"/>
          </pm:charSpec>
        </ext>
      </extLst>
    </font>
    <font>
      <name val="Arial"/>
      <family val="2"/>
      <b/>
      <color rgb="FF000000"/>
      <sz val="16"/>
      <extLst>
        <ext uri="smNativeData">
          <pm:charSpec xmlns:pm="smNativeData" id="1696490780" ulstyle="none" kern="1">
            <pm:latin face="Arial" sz="320" lang="default" weight="bold"/>
            <pm:cs face="Times New Roman" sz="320" lang="default" weight="bold"/>
            <pm:ea face="SimSun" sz="320" lang="default" weight="bold"/>
          </pm:charSpec>
        </ext>
      </extLst>
    </font>
    <font>
      <name val="Arial"/>
      <family val="2"/>
      <b/>
      <color rgb="FF000000"/>
      <sz val="14"/>
      <extLst>
        <ext uri="smNativeData">
          <pm:charSpec xmlns:pm="smNativeData" id="1696490780" ulstyle="none" kern="1">
            <pm:latin face="Arial" sz="280" lang="default" weight="bold"/>
            <pm:cs face="Times New Roman" sz="280" lang="default" weight="bold"/>
            <pm:ea face="SimSun" sz="280" lang="default" weight="bold"/>
          </pm:charSpec>
        </ext>
      </extLst>
    </font>
    <font>
      <name val="Arial"/>
      <family val="2"/>
      <b/>
      <color rgb="FFFFFFFF"/>
      <sz val="24"/>
      <extLst>
        <ext uri="smNativeData">
          <pm:charSpec xmlns:pm="smNativeData" id="1696490780" fgClr="FFFFFF" ulstyle="none" kern="1">
            <pm:latin face="Arial" sz="480" lang="default" weight="bold"/>
            <pm:cs face="Times New Roman" sz="480" lang="default" weight="bold"/>
            <pm:ea face="SimSun" sz="480" lang="default" weight="bold"/>
          </pm:charSpec>
        </ext>
      </extLst>
    </font>
    <font>
      <name val="Arial"/>
      <family val="2"/>
      <color rgb="FFFFFFFF"/>
      <sz val="12"/>
      <extLst>
        <ext uri="smNativeData">
          <pm:charSpec xmlns:pm="smNativeData" id="1696490780" fgClr="FFFFFF" ulstyle="none" kern="1">
            <pm:latin face="Arial" sz="240" lang="default"/>
            <pm:cs face="Times New Roman" sz="240" lang="default"/>
            <pm:ea face="SimSun" sz="240" lang="default"/>
          </pm:charSpec>
        </ext>
      </extLst>
    </font>
    <font>
      <name val="Arial"/>
      <family val="2"/>
      <color rgb="FF000000"/>
      <sz val="14"/>
      <extLst>
        <ext uri="smNativeData">
          <pm:charSpec xmlns:pm="smNativeData" id="1696490780" ulstyle="none" kern="1">
            <pm:latin face="Arial" sz="280" lang="default"/>
            <pm:cs face="Times New Roman" sz="280" lang="default"/>
            <pm:ea face="SimSun" sz="280" lang="default"/>
          </pm:charSpec>
        </ext>
      </extLst>
    </font>
    <font>
      <name val="Arial"/>
      <family val="2"/>
      <color rgb="FFFFFFFF"/>
      <sz val="11"/>
      <extLst>
        <ext uri="smNativeData">
          <pm:charSpec xmlns:pm="smNativeData" id="1696490780" fgClr="FFFFFF" ulstyle="none" kern="1">
            <pm:latin face="Arial" sz="220" lang="default"/>
            <pm:cs face="Times New Roman" sz="220" lang="default"/>
            <pm:ea face="SimSun" sz="220" lang="default"/>
          </pm:charSpec>
        </ext>
      </extLst>
    </font>
    <font>
      <name val="Arial"/>
      <family val="2"/>
      <color rgb="FF000000"/>
      <sz val="11"/>
      <extLst>
        <ext uri="smNativeData">
          <pm:charSpec xmlns:pm="smNativeData" id="1696490780" ulstyle="none" kern="1">
            <pm:latin face="Arial" sz="220" lang="default"/>
            <pm:cs face="Times New Roman" sz="220" lang="default"/>
            <pm:ea face="SimSun" sz="220" lang="default"/>
          </pm:charSpec>
        </ext>
      </extLst>
    </font>
    <font>
      <name val="Arial"/>
      <family val="2"/>
      <i/>
      <color rgb="FF000000"/>
      <sz val="12"/>
      <extLst>
        <ext uri="smNativeData">
          <pm:charSpec xmlns:pm="smNativeData" id="1696490780" ulstyle="none" kern="1">
            <pm:latin face="Arial" sz="240" lang="default" i="1"/>
            <pm:cs face="Times New Roman" sz="240" lang="default" i="1"/>
            <pm:ea face="SimSun" sz="240" lang="default" i="1"/>
          </pm:charSpec>
        </ext>
      </extLst>
    </font>
    <font>
      <name val="Arial"/>
      <family val="2"/>
      <b/>
      <color rgb="FF000000"/>
      <sz val="12"/>
      <extLst>
        <ext uri="smNativeData">
          <pm:charSpec xmlns:pm="smNativeData" id="1696490780" ulstyle="none" kern="1">
            <pm:latin face="Arial" sz="240" lang="default" weight="bold"/>
            <pm:cs face="Times New Roman" sz="240" lang="default" weight="bold"/>
            <pm:ea face="SimSun" sz="240" lang="default" weight="bold"/>
          </pm:charSpec>
        </ext>
      </extLst>
    </font>
  </fonts>
  <fills count="79">
    <fill>
      <patternFill patternType="none"/>
    </fill>
    <fill>
      <patternFill patternType="gray125"/>
    </fill>
    <fill>
      <patternFill patternType="solid">
        <fgColor rgb="FF000000"/>
        <bgColor rgb="FFFFFFFF"/>
        <extLst>
          <ext uri="smNativeData">
            <pm:shade xmlns:pm="smNativeData" id="1696490780" type="1" fgLvl="100" fgClr="00000000" bgLvl="0" bgClr="00000000"/>
          </ext>
        </extLst>
      </patternFill>
    </fill>
    <fill>
      <patternFill patternType="none"/>
    </fill>
    <fill>
      <patternFill patternType="none"/>
    </fill>
    <fill>
      <patternFill patternType="solid">
        <fgColor rgb="FFFF0000"/>
        <bgColor rgb="FFFFFFFF"/>
        <extLst>
          <ext uri="smNativeData">
            <pm:shade xmlns:pm="smNativeData" id="1696490780" type="1" fgLvl="100" fgClr="00FF0000" bgLvl="0" bgClr="00FF0000"/>
          </ext>
        </extLst>
      </patternFill>
    </fill>
    <fill>
      <patternFill patternType="none"/>
    </fill>
    <fill>
      <patternFill patternType="none"/>
    </fill>
    <fill>
      <patternFill patternType="solid">
        <fgColor rgb="FF00B050"/>
        <bgColor rgb="FFFFFFFF"/>
        <extLst>
          <ext uri="smNativeData">
            <pm:shade xmlns:pm="smNativeData" id="1696490780" type="1" fgLvl="100" fgClr="0000B050" bgLvl="0" bgClr="0000B050"/>
          </ext>
        </extLst>
      </patternFill>
    </fill>
    <fill>
      <patternFill patternType="none"/>
    </fill>
    <fill>
      <patternFill patternType="none"/>
    </fill>
    <fill>
      <patternFill patternType="none"/>
    </fill>
    <fill>
      <patternFill patternType="solid">
        <fgColor rgb="FFFFC000"/>
        <bgColor rgb="FFFFFFFF"/>
        <extLst>
          <ext uri="smNativeData">
            <pm:shade xmlns:pm="smNativeData" id="1696490780" type="1" fgLvl="100" fgClr="00FFC000" bgLvl="0" bgClr="00FFC000"/>
          </ext>
        </extLst>
      </patternFill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solid">
        <fgColor rgb="FF000000"/>
        <bgColor rgb="FFFFFFFF"/>
        <extLst>
          <ext uri="smNativeData">
            <pm:shade xmlns:pm="smNativeData" id="1696490780" type="1" fgLvl="100" fgClr="00000000" bgLvl="0" bgClr="00000000"/>
          </ext>
        </extLst>
      </patternFill>
    </fill>
    <fill>
      <patternFill patternType="solid">
        <fgColor rgb="FF000000"/>
        <bgColor rgb="FFFFFFFF"/>
        <extLst>
          <ext uri="smNativeData">
            <pm:shade xmlns:pm="smNativeData" id="1696490780" type="1" fgLvl="100" fgClr="00000000" bgLvl="0" bgClr="00000000"/>
          </ext>
        </extLst>
      </patternFill>
    </fill>
    <fill>
      <patternFill patternType="solid">
        <fgColor rgb="FF000000"/>
        <bgColor rgb="FFFFFFFF"/>
        <extLst>
          <ext uri="smNativeData">
            <pm:shade xmlns:pm="smNativeData" id="1696490780" type="1" fgLvl="100" fgClr="00000000" bgLvl="0" bgClr="00000000"/>
          </ext>
        </extLst>
      </patternFill>
    </fill>
    <fill>
      <patternFill patternType="solid">
        <fgColor rgb="FF000000"/>
        <bgColor rgb="FFFFFFFF"/>
        <extLst>
          <ext uri="smNativeData">
            <pm:shade xmlns:pm="smNativeData" id="1696490780" type="1" fgLvl="100" fgClr="00000000" bgLvl="0" bgClr="00000000"/>
          </ext>
        </extLst>
      </patternFill>
    </fill>
    <fill>
      <patternFill patternType="solid">
        <fgColor rgb="FFFFD966"/>
        <bgColor rgb="FFFFFFFF"/>
        <extLst>
          <ext uri="smNativeData">
            <pm:shade xmlns:pm="smNativeData" id="1696490780" type="1" fgLvl="100" fgClr="00FFD966" bgLvl="0" bgClr="00FFD966"/>
          </ext>
        </extLst>
      </patternFill>
    </fill>
    <fill>
      <patternFill patternType="none"/>
    </fill>
    <fill>
      <patternFill patternType="solid">
        <fgColor rgb="FFFFD966"/>
        <bgColor rgb="FFFFFFFF"/>
        <extLst>
          <ext uri="smNativeData">
            <pm:shade xmlns:pm="smNativeData" id="1696490780" type="1" fgLvl="100" fgClr="00FFD966" bgLvl="0" bgClr="00FFD966"/>
          </ext>
        </extLst>
      </patternFill>
    </fill>
    <fill>
      <patternFill patternType="none"/>
    </fill>
    <fill>
      <patternFill patternType="solid">
        <fgColor rgb="FF00B050"/>
        <bgColor rgb="FFFFFFFF"/>
        <extLst>
          <ext uri="smNativeData">
            <pm:shade xmlns:pm="smNativeData" id="1696490780" type="1" fgLvl="100" fgClr="0000B050" bgLvl="0" bgClr="0000B050"/>
          </ext>
        </extLst>
      </patternFill>
    </fill>
    <fill>
      <patternFill patternType="solid">
        <fgColor rgb="FF00B050"/>
        <bgColor rgb="FFFFFFFF"/>
        <extLst>
          <ext uri="smNativeData">
            <pm:shade xmlns:pm="smNativeData" id="1696490780" type="1" fgLvl="100" fgClr="0000B050" bgLvl="0" bgClr="0000B050"/>
          </ext>
        </extLst>
      </patternFill>
    </fill>
    <fill>
      <patternFill patternType="solid">
        <fgColor rgb="FFFF0000"/>
        <bgColor rgb="FFFFFFFF"/>
        <extLst>
          <ext uri="smNativeData">
            <pm:shade xmlns:pm="smNativeData" id="1696490780" type="1" fgLvl="100" fgClr="00FF0000" bgLvl="0" bgClr="00FF0000"/>
          </ext>
        </extLst>
      </patternFill>
    </fill>
    <fill>
      <patternFill patternType="solid">
        <fgColor rgb="FF3F3F3F"/>
        <bgColor rgb="FFFFFFFF"/>
        <extLst>
          <ext uri="smNativeData">
            <pm:shade xmlns:pm="smNativeData" id="1696490780" type="1" fgLvl="100" fgClr="003F3F3F" bgLvl="0" bgClr="003F3F3F"/>
          </ext>
        </extLst>
      </patternFill>
    </fill>
    <fill>
      <patternFill patternType="solid">
        <fgColor rgb="FF3F3F3F"/>
        <bgColor rgb="FFFFFFFF"/>
        <extLst>
          <ext uri="smNativeData">
            <pm:shade xmlns:pm="smNativeData" id="1696490780" type="1" fgLvl="100" fgClr="003F3F3F" bgLvl="0" bgClr="003F3F3F"/>
          </ext>
        </extLst>
      </patternFill>
    </fill>
    <fill>
      <patternFill patternType="solid">
        <fgColor rgb="FFFF9900"/>
        <bgColor rgb="FFFFFFFF"/>
        <extLst>
          <ext uri="smNativeData">
            <pm:shade xmlns:pm="smNativeData" id="1696490780" type="1" fgLvl="100" fgClr="00FF9900" bgLvl="0" bgClr="00FF9900"/>
          </ext>
        </extLst>
      </patternFill>
    </fill>
    <fill>
      <patternFill patternType="none"/>
    </fill>
    <fill>
      <patternFill patternType="solid">
        <fgColor rgb="FFFFC000"/>
        <bgColor rgb="FFFFFFFF"/>
        <extLst>
          <ext uri="smNativeData">
            <pm:shade xmlns:pm="smNativeData" id="1696490780" type="1" fgLvl="100" fgClr="00FFC000" bgLvl="0" bgClr="00FFC000"/>
          </ext>
        </extLst>
      </patternFill>
    </fill>
    <fill>
      <patternFill patternType="solid">
        <fgColor rgb="FF595959"/>
        <bgColor rgb="FFFFFFFF"/>
        <extLst>
          <ext uri="smNativeData">
            <pm:shade xmlns:pm="smNativeData" id="1696490780" type="1" fgLvl="100" fgClr="00595959" bgLvl="0" bgClr="00595959"/>
          </ext>
        </extLst>
      </patternFill>
    </fill>
    <fill>
      <patternFill patternType="solid">
        <fgColor rgb="FF595959"/>
        <bgColor rgb="FFFFFFFF"/>
        <extLst>
          <ext uri="smNativeData">
            <pm:shade xmlns:pm="smNativeData" id="1696490780" type="1" fgLvl="100" fgClr="00595959" bgLvl="0" bgClr="00595959"/>
          </ext>
        </extLst>
      </patternFill>
    </fill>
    <fill>
      <patternFill patternType="none"/>
    </fill>
    <fill>
      <patternFill patternType="solid">
        <fgColor rgb="FF3F3F3F"/>
        <bgColor rgb="FFFFFFFF"/>
        <extLst>
          <ext uri="smNativeData">
            <pm:shade xmlns:pm="smNativeData" id="1696490780" type="1" fgLvl="100" fgClr="003F3F3F" bgLvl="0" bgClr="003F3F3F"/>
          </ext>
        </extLst>
      </patternFill>
    </fill>
    <fill>
      <patternFill patternType="solid">
        <fgColor rgb="FF3F3F3F"/>
        <bgColor rgb="FFFFFFFF"/>
        <extLst>
          <ext uri="smNativeData">
            <pm:shade xmlns:pm="smNativeData" id="1696490780" type="1" fgLvl="100" fgClr="003F3F3F" bgLvl="0" bgClr="003F3F3F"/>
          </ext>
        </extLst>
      </patternFill>
    </fill>
    <fill>
      <patternFill patternType="solid">
        <fgColor rgb="FFFF9900"/>
        <bgColor rgb="FFFFFFFF"/>
        <extLst>
          <ext uri="smNativeData">
            <pm:shade xmlns:pm="smNativeData" id="1696490780" type="1" fgLvl="100" fgClr="00FF9900" bgLvl="0" bgClr="00FF9900"/>
          </ext>
        </extLst>
      </patternFill>
    </fill>
    <fill>
      <patternFill patternType="solid">
        <fgColor rgb="FFFFC000"/>
        <bgColor rgb="FFFFFFFF"/>
        <extLst>
          <ext uri="smNativeData">
            <pm:shade xmlns:pm="smNativeData" id="1696490780" type="1" fgLvl="100" fgClr="00FFC000" bgLvl="0" bgClr="00FFC000"/>
          </ext>
        </extLst>
      </patternFill>
    </fill>
    <fill>
      <patternFill patternType="solid">
        <fgColor rgb="FF000000"/>
        <bgColor rgb="FFFFFFFF"/>
        <extLst>
          <ext uri="smNativeData">
            <pm:shade xmlns:pm="smNativeData" id="1696490780" type="1" fgLvl="100" fgClr="00000000" bgLvl="0" bgClr="00000000"/>
          </ext>
        </extLst>
      </patternFill>
    </fill>
    <fill>
      <patternFill patternType="solid">
        <fgColor rgb="FF000000"/>
        <bgColor rgb="FFFFFFFF"/>
        <extLst>
          <ext uri="smNativeData">
            <pm:shade xmlns:pm="smNativeData" id="1696490780" type="1" fgLvl="100" fgClr="00000000" bgLvl="0" bgClr="00000000"/>
          </ext>
        </extLst>
      </patternFill>
    </fill>
    <fill>
      <patternFill patternType="solid">
        <fgColor rgb="FF000000"/>
        <bgColor rgb="FFFFFFFF"/>
        <extLst>
          <ext uri="smNativeData">
            <pm:shade xmlns:pm="smNativeData" id="1696490780" type="1" fgLvl="100" fgClr="00000000" bgLvl="0" bgClr="00000000"/>
          </ext>
        </extLst>
      </patternFill>
    </fill>
    <fill>
      <patternFill patternType="solid">
        <fgColor rgb="FF595959"/>
        <bgColor rgb="FFFFFFFF"/>
        <extLst>
          <ext uri="smNativeData">
            <pm:shade xmlns:pm="smNativeData" id="1696490780" type="1" fgLvl="100" fgClr="00595959" bgLvl="0" bgClr="00595959"/>
          </ext>
        </extLst>
      </patternFill>
    </fill>
    <fill>
      <patternFill patternType="solid">
        <fgColor rgb="FF595959"/>
        <bgColor rgb="FFFFFFFF"/>
        <extLst>
          <ext uri="smNativeData">
            <pm:shade xmlns:pm="smNativeData" id="1696490780" type="1" fgLvl="100" fgClr="00595959" bgLvl="0" bgClr="00595959"/>
          </ext>
        </extLst>
      </patternFill>
    </fill>
    <fill>
      <patternFill patternType="solid">
        <fgColor rgb="FF000000"/>
        <bgColor rgb="FFFFFFFF"/>
        <extLst>
          <ext uri="smNativeData">
            <pm:shade xmlns:pm="smNativeData" id="1696490780" type="1" fgLvl="100" fgClr="00000000" bgLvl="0" bgClr="00000000"/>
          </ext>
        </extLst>
      </patternFill>
    </fill>
    <fill>
      <patternFill patternType="solid">
        <fgColor rgb="FF000000"/>
        <bgColor rgb="FFFFFFFF"/>
        <extLst>
          <ext uri="smNativeData">
            <pm:shade xmlns:pm="smNativeData" id="1696490780" type="1" fgLvl="100" fgClr="00000000" bgLvl="0" bgClr="00000000"/>
          </ext>
        </extLst>
      </patternFill>
    </fill>
    <fill>
      <patternFill patternType="solid">
        <fgColor rgb="FF000000"/>
        <bgColor rgb="FFFFFFFF"/>
        <extLst>
          <ext uri="smNativeData">
            <pm:shade xmlns:pm="smNativeData" id="1696490780" type="1" fgLvl="100" fgClr="00000000" bgLvl="0" bgClr="00000000"/>
          </ext>
        </extLst>
      </patternFill>
    </fill>
    <fill>
      <patternFill patternType="solid">
        <fgColor rgb="FF00D100"/>
        <bgColor rgb="FFFFFFFF"/>
        <extLst>
          <ext uri="smNativeData">
            <pm:shade xmlns:pm="smNativeData" id="1696490780" type="1" fgLvl="82" fgClr="0000FF00" bgLvl="18" bgClr="00000000"/>
          </ext>
        </extLst>
      </patternFill>
    </fill>
    <fill>
      <patternFill patternType="solid">
        <fgColor rgb="FF00D100"/>
        <bgColor rgb="FFFFFFFF"/>
        <extLst>
          <ext uri="smNativeData">
            <pm:shade xmlns:pm="smNativeData" id="1696490780" type="1" fgLvl="82" fgClr="0000FF00" bgLvl="18" bgClr="00000000"/>
          </ext>
        </extLst>
      </patternFill>
    </fill>
    <fill>
      <patternFill patternType="solid">
        <fgColor rgb="FF00D100"/>
        <bgColor rgb="FFFFFFFF"/>
        <extLst>
          <ext uri="smNativeData">
            <pm:shade xmlns:pm="smNativeData" id="1696490780" type="1" fgLvl="82" fgClr="0000FF00" bgLvl="18" bgClr="00000000"/>
          </ext>
        </extLst>
      </patternFill>
    </fill>
    <fill>
      <patternFill patternType="solid">
        <fgColor rgb="FF00D100"/>
        <bgColor rgb="FFFFFFFF"/>
        <extLst>
          <ext uri="smNativeData">
            <pm:shade xmlns:pm="smNativeData" id="1696490780" type="1" fgLvl="82" fgClr="0000FF00" bgLvl="18" bgClr="00000000"/>
          </ext>
        </extLst>
      </patternFill>
    </fill>
    <fill>
      <patternFill patternType="solid">
        <fgColor rgb="FF00D100"/>
        <bgColor rgb="FFFFFFFF"/>
        <extLst>
          <ext uri="smNativeData">
            <pm:shade xmlns:pm="smNativeData" id="1696490780" type="1" fgLvl="82" fgClr="0000FF00" bgLvl="18" bgClr="00000000"/>
          </ext>
        </extLst>
      </patternFill>
    </fill>
    <fill>
      <patternFill patternType="solid">
        <fgColor rgb="FF00D100"/>
        <bgColor rgb="FFFFFFFF"/>
        <extLst>
          <ext uri="smNativeData">
            <pm:shade xmlns:pm="smNativeData" id="1696490780" type="1" fgLvl="82" fgClr="0000FF00" bgLvl="18" bgClr="00000000"/>
          </ext>
        </extLst>
      </patternFill>
    </fill>
    <fill>
      <patternFill patternType="solid">
        <fgColor rgb="FF00D100"/>
        <bgColor rgb="FFFFFFFF"/>
        <extLst>
          <ext uri="smNativeData">
            <pm:shade xmlns:pm="smNativeData" id="1696490780" type="1" fgLvl="82" fgClr="0000FF00" bgLvl="18" bgClr="00000000"/>
          </ext>
        </extLst>
      </patternFill>
    </fill>
    <fill>
      <patternFill patternType="solid">
        <fgColor rgb="FF00D100"/>
        <bgColor rgb="FFFFFFFF"/>
        <extLst>
          <ext uri="smNativeData">
            <pm:shade xmlns:pm="smNativeData" id="1696490780" type="1" fgLvl="82" fgClr="0000FF00" bgLvl="18" bgClr="00000000"/>
          </ext>
        </extLst>
      </patternFill>
    </fill>
    <fill>
      <patternFill patternType="solid">
        <fgColor rgb="FF00D100"/>
        <bgColor rgb="FFFFFFFF"/>
        <extLst>
          <ext uri="smNativeData">
            <pm:shade xmlns:pm="smNativeData" id="1696490780" type="1" fgLvl="82" fgClr="0000FF00" bgLvl="18" bgClr="00000000"/>
          </ext>
        </extLst>
      </patternFill>
    </fill>
    <fill>
      <patternFill patternType="solid">
        <fgColor rgb="FF00D100"/>
        <bgColor rgb="FFFFFFFF"/>
        <extLst>
          <ext uri="smNativeData">
            <pm:shade xmlns:pm="smNativeData" id="1696490780" type="1" fgLvl="82" fgClr="0000FF00" bgLvl="18" bgClr="00000000"/>
          </ext>
        </extLst>
      </patternFill>
    </fill>
    <fill>
      <patternFill patternType="solid">
        <fgColor rgb="FF00D100"/>
        <bgColor rgb="FFFFFFFF"/>
        <extLst>
          <ext uri="smNativeData">
            <pm:shade xmlns:pm="smNativeData" id="1696490780" type="1" fgLvl="82" fgClr="0000FF00" bgLvl="18" bgClr="00000000"/>
          </ext>
        </extLst>
      </patternFill>
    </fill>
    <fill>
      <patternFill patternType="solid">
        <fgColor rgb="FF00D100"/>
        <bgColor rgb="FFFFFFFF"/>
        <extLst>
          <ext uri="smNativeData">
            <pm:shade xmlns:pm="smNativeData" id="1696490780" type="1" fgLvl="82" fgClr="0000FF00" bgLvl="18" bgClr="00000000"/>
          </ext>
        </extLst>
      </patternFill>
    </fill>
    <fill>
      <patternFill patternType="solid">
        <fgColor rgb="FF00D100"/>
        <bgColor rgb="FFFFFFFF"/>
        <extLst>
          <ext uri="smNativeData">
            <pm:shade xmlns:pm="smNativeData" id="1696490780" type="1" fgLvl="82" fgClr="0000FF00" bgLvl="18" bgClr="00000000"/>
          </ext>
        </extLst>
      </patternFill>
    </fill>
    <fill>
      <patternFill patternType="solid">
        <fgColor rgb="FF00D100"/>
        <bgColor rgb="FFFFFFFF"/>
        <extLst>
          <ext uri="smNativeData">
            <pm:shade xmlns:pm="smNativeData" id="1696490780" type="1" fgLvl="82" fgClr="0000FF00" bgLvl="18" bgClr="00000000"/>
          </ext>
        </extLst>
      </patternFill>
    </fill>
    <fill>
      <patternFill patternType="solid">
        <fgColor rgb="FF000000"/>
        <bgColor rgb="FFFFFFFF"/>
        <extLst>
          <ext uri="smNativeData">
            <pm:shade xmlns:pm="smNativeData" id="1696490780" type="1" fgLvl="100" fgClr="00000000" bgLvl="0" bgClr="00FFFFFF"/>
          </ext>
        </extLst>
      </patternFill>
    </fill>
    <fill>
      <patternFill patternType="solid">
        <fgColor rgb="FF000000"/>
        <bgColor rgb="FFFFFFFF"/>
        <extLst>
          <ext uri="smNativeData">
            <pm:shade xmlns:pm="smNativeData" id="1696490780" type="1" fgLvl="100" fgClr="00000000" bgLvl="0" bgClr="00FFFFFF"/>
          </ext>
        </extLst>
      </patternFill>
    </fill>
    <fill>
      <patternFill patternType="solid">
        <fgColor rgb="FF000000"/>
        <bgColor rgb="FFFFFFFF"/>
        <extLst>
          <ext uri="smNativeData">
            <pm:shade xmlns:pm="smNativeData" id="1696490780" type="1" fgLvl="100" fgClr="00000000" bgLvl="0" bgClr="00FFFFFF"/>
          </ext>
        </extLst>
      </patternFill>
    </fill>
    <fill>
      <patternFill patternType="solid">
        <fgColor rgb="FF000000"/>
        <bgColor rgb="FFFFFFFF"/>
        <extLst>
          <ext uri="smNativeData">
            <pm:shade xmlns:pm="smNativeData" id="1696490780" type="1" fgLvl="100" fgClr="00000000" bgLvl="0" bgClr="00FFFFFF"/>
          </ext>
        </extLst>
      </patternFill>
    </fill>
    <fill>
      <patternFill patternType="solid">
        <fgColor rgb="FF000000"/>
        <bgColor rgb="FFFFFFFF"/>
        <extLst>
          <ext uri="smNativeData">
            <pm:shade xmlns:pm="smNativeData" id="1696490780" type="1" fgLvl="100" fgClr="00000000" bgLvl="0" bgClr="00FFFFFF"/>
          </ext>
        </extLst>
      </patternFill>
    </fill>
    <fill>
      <patternFill patternType="solid">
        <fgColor rgb="FF000000"/>
        <bgColor rgb="FFFFFFFF"/>
        <extLst>
          <ext uri="smNativeData">
            <pm:shade xmlns:pm="smNativeData" id="1696490780" type="1" fgLvl="100" fgClr="00000000" bgLvl="0" bgClr="00FFFFFF"/>
          </ext>
        </extLst>
      </patternFill>
    </fill>
    <fill>
      <patternFill patternType="solid">
        <fgColor rgb="FF000000"/>
        <bgColor rgb="FFFFFFFF"/>
        <extLst>
          <ext uri="smNativeData">
            <pm:shade xmlns:pm="smNativeData" id="1696490780" type="1" fgLvl="100" fgClr="00000000" bgLvl="0" bgClr="00FFFFFF"/>
          </ext>
        </extLst>
      </patternFill>
    </fill>
    <fill>
      <patternFill patternType="solid">
        <fgColor rgb="FF000000"/>
        <bgColor rgb="FFFFFFFF"/>
        <extLst>
          <ext uri="smNativeData">
            <pm:shade xmlns:pm="smNativeData" id="1696490780" type="1" fgLvl="100" fgClr="00000000" bgLvl="0" bgClr="00FFFFFF"/>
          </ext>
        </extLst>
      </patternFill>
    </fill>
    <fill>
      <patternFill patternType="solid">
        <fgColor rgb="FF000000"/>
        <bgColor rgb="FFFFFFFF"/>
        <extLst>
          <ext uri="smNativeData">
            <pm:shade xmlns:pm="smNativeData" id="1696490780" type="1" fgLvl="100" fgClr="00000000" bgLvl="0" bgClr="00FFFFFF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696490780" type="1" fgLvl="100" fgClr="00FFFFFF" bgLvl="100" bgClr="00000000"/>
          </ext>
        </extLst>
      </patternFill>
    </fill>
    <fill>
      <patternFill patternType="solid">
        <fgColor rgb="FFFF9900"/>
        <bgColor rgb="FFFFFFFF"/>
        <extLst>
          <ext uri="smNativeData">
            <pm:shade xmlns:pm="smNativeData" id="1696490780" type="1" fgLvl="100" fgClr="00FF9900" bgLvl="0" bgClr="00FF9900"/>
          </ext>
        </extLst>
      </patternFill>
    </fill>
    <fill>
      <patternFill patternType="solid">
        <fgColor rgb="FFFFC000"/>
        <bgColor rgb="FFFFFFFF"/>
        <extLst>
          <ext uri="smNativeData">
            <pm:shade xmlns:pm="smNativeData" id="1696490780" type="1" fgLvl="100" fgClr="00FFC000" bgLvl="0" bgClr="00FFC000"/>
          </ext>
        </extLst>
      </patternFill>
    </fill>
    <fill>
      <patternFill patternType="solid">
        <fgColor rgb="FFFF0000"/>
        <bgColor rgb="FFFFFFFF"/>
        <extLst>
          <ext uri="smNativeData">
            <pm:shade xmlns:pm="smNativeData" id="1696490780" type="1" fgLvl="100" fgClr="00FF0000" bgLvl="0" bgClr="00FF0000"/>
          </ext>
        </extLst>
      </patternFill>
    </fill>
    <fill>
      <patternFill patternType="solid">
        <fgColor rgb="FFFFD966"/>
        <bgColor rgb="FFFFFFFF"/>
        <extLst>
          <ext uri="smNativeData">
            <pm:shade xmlns:pm="smNativeData" id="1696490780" type="1" fgLvl="100" fgClr="00FFD966" bgLvl="0" bgClr="00FFD966"/>
          </ext>
        </extLst>
      </patternFill>
    </fill>
    <fill>
      <patternFill patternType="solid">
        <fgColor rgb="FF00B050"/>
        <bgColor rgb="FFFFFFFF"/>
        <extLst>
          <ext uri="smNativeData">
            <pm:shade xmlns:pm="smNativeData" id="1696490780" type="1" fgLvl="100" fgClr="0000B050" bgLvl="0" bgClr="0000B050"/>
          </ext>
        </extLst>
      </patternFill>
    </fill>
  </fills>
  <borders count="78"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696490780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696490780"/>
        </ext>
      </extLst>
    </border>
    <border>
      <left style="none">
        <color rgb="FF000000"/>
      </left>
      <right style="none">
        <color rgb="FF000000"/>
      </right>
      <top style="medium">
        <color rgb="FF000000"/>
      </top>
      <bottom style="thin">
        <color rgb="FF000000"/>
      </bottom>
      <extLst>
        <ext uri="smNativeData">
          <pm:border xmlns:pm="smNativeData" id="1696490780">
            <pm:line position="top" type="1" style="0" width="30" dist="20" width2="20" rgb="000000"/>
            <pm:line position="bottom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medium">
        <color rgb="FF000000"/>
      </top>
      <bottom style="thin">
        <color rgb="FF000000"/>
      </bottom>
      <extLst>
        <ext uri="smNativeData">
          <pm:border xmlns:pm="smNativeData" id="1696490780">
            <pm:line position="top" type="1" style="0" width="30" dist="20" width2="20" rgb="000000"/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medium">
        <color rgb="FF000000"/>
      </top>
      <bottom style="thin">
        <color rgb="FF000000"/>
      </bottom>
      <extLst>
        <ext uri="smNativeData">
          <pm:border xmlns:pm="smNativeData" id="1696490780">
            <pm:line position="top" type="1" style="0" width="30" dist="20" width2="20" rgb="000000"/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extLst>
        <ext uri="smNativeData">
          <pm:border xmlns:pm="smNativeData" id="1696490780">
            <pm:line position="top" type="1" style="0" width="30" dist="20" width2="20" rgb="000000"/>
            <pm:line position="bottom" type="1" style="0" width="20" dist="20" width2="20" rgb="000000"/>
            <pm:line position="right" type="1" style="0" width="3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medium">
        <color rgb="FF000000"/>
      </top>
      <bottom style="none">
        <color rgb="FF000000"/>
      </bottom>
      <extLst>
        <ext uri="smNativeData">
          <pm:border xmlns:pm="smNativeData" id="1696490780">
            <pm:line position="top" type="1" style="0" width="3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medium">
        <color rgb="FF000000"/>
      </top>
      <bottom style="none">
        <color rgb="FF000000"/>
      </bottom>
      <extLst>
        <ext uri="smNativeData">
          <pm:border xmlns:pm="smNativeData" id="1696490780">
            <pm:line position="top" type="1" style="0" width="3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medium">
        <color rgb="FF000000"/>
      </right>
      <top style="medium">
        <color rgb="FF000000"/>
      </top>
      <bottom style="none">
        <color rgb="FF000000"/>
      </bottom>
      <extLst>
        <ext uri="smNativeData">
          <pm:border xmlns:pm="smNativeData" id="1696490780">
            <pm:line position="top" type="1" style="0" width="30" dist="20" width2="20" rgb="000000"/>
            <pm:line position="right" type="1" style="0" width="3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medium">
        <color rgb="FF000000"/>
      </bottom>
      <extLst>
        <ext uri="smNativeData">
          <pm:border xmlns:pm="smNativeData" id="1696490780">
            <pm:line position="top" type="1" style="0" width="20" dist="20" width2="20" rgb="000000"/>
            <pm:line position="bottom" type="1" style="0" width="3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medium">
        <color rgb="FF000000"/>
      </bottom>
      <extLst>
        <ext uri="smNativeData">
          <pm:border xmlns:pm="smNativeData" id="1696490780">
            <pm:line position="top" type="1" style="0" width="20" dist="20" width2="20" rgb="000000"/>
            <pm:line position="bottom" type="1" style="0" width="3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medium">
        <color rgb="FF000000"/>
      </bottom>
      <extLst>
        <ext uri="smNativeData">
          <pm:border xmlns:pm="smNativeData" id="1696490780">
            <pm:line position="top" type="1" style="0" width="20" dist="20" width2="20" rgb="000000"/>
            <pm:line position="bottom" type="1" style="0" width="3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extLst>
        <ext uri="smNativeData">
          <pm:border xmlns:pm="smNativeData" id="1696490780">
            <pm:line position="top" type="1" style="0" width="20" dist="20" width2="20" rgb="000000"/>
            <pm:line position="bottom" type="1" style="0" width="30" dist="20" width2="20" rgb="000000"/>
            <pm:line position="right" type="1" style="0" width="30" dist="20" width2="20" rgb="000000"/>
          </pm:border>
        </ext>
      </extLst>
    </border>
    <border>
      <left style="medium">
        <color rgb="FF000000"/>
      </left>
      <right style="none">
        <color rgb="FF000000"/>
      </right>
      <top style="none">
        <color rgb="FF000000"/>
      </top>
      <bottom style="medium">
        <color rgb="FF000000"/>
      </bottom>
      <extLst>
        <ext uri="smNativeData">
          <pm:border xmlns:pm="smNativeData" id="1696490780">
            <pm:line position="bottom" type="1" style="0" width="30" dist="20" width2="20" rgb="000000"/>
            <pm:line position="left" type="1" style="0" width="3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medium">
        <color rgb="FF000000"/>
      </bottom>
      <extLst>
        <ext uri="smNativeData">
          <pm:border xmlns:pm="smNativeData" id="1696490780">
            <pm:line position="bottom" type="1" style="0" width="3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medium">
        <color rgb="FF000000"/>
      </bottom>
      <extLst>
        <ext uri="smNativeData">
          <pm:border xmlns:pm="smNativeData" id="1696490780">
            <pm:line position="bottom" type="1" style="0" width="3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none">
        <color rgb="FF000000"/>
      </top>
      <bottom style="medium">
        <color rgb="FF000000"/>
      </bottom>
      <extLst>
        <ext uri="smNativeData">
          <pm:border xmlns:pm="smNativeData" id="1696490780">
            <pm:line position="bottom" type="1" style="0" width="3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medium">
        <color rgb="FF000000"/>
      </right>
      <top style="none">
        <color rgb="FF000000"/>
      </top>
      <bottom style="medium">
        <color rgb="FF000000"/>
      </bottom>
      <extLst>
        <ext uri="smNativeData">
          <pm:border xmlns:pm="smNativeData" id="1696490780">
            <pm:line position="bottom" type="1" style="0" width="30" dist="20" width2="20" rgb="000000"/>
            <pm:line position="right" type="1" style="0" width="30" dist="20" width2="20" rgb="000000"/>
          </pm:border>
        </ext>
      </extLst>
    </border>
    <border>
      <left style="medium">
        <color rgb="FF000000"/>
      </left>
      <right style="none">
        <color rgb="FF000000"/>
      </right>
      <top style="medium">
        <color rgb="FF000000"/>
      </top>
      <bottom style="none">
        <color rgb="FF000000"/>
      </bottom>
      <extLst>
        <ext uri="smNativeData">
          <pm:border xmlns:pm="smNativeData" id="1696490780">
            <pm:line position="top" type="1" style="0" width="30" dist="20" width2="20" rgb="000000"/>
            <pm:line position="left" type="1" style="0" width="30" dist="20" width2="20" rgb="000000"/>
          </pm:border>
        </ext>
      </extLst>
    </border>
    <border>
      <left style="none">
        <color rgb="FF000000"/>
      </left>
      <right style="medium">
        <color rgb="FF000000"/>
      </right>
      <top style="medium">
        <color rgb="FF000000"/>
      </top>
      <bottom style="none">
        <color rgb="FF000000"/>
      </bottom>
      <extLst>
        <ext uri="smNativeData">
          <pm:border xmlns:pm="smNativeData" id="1696490780">
            <pm:line position="top" type="1" style="0" width="30" dist="20" width2="20" rgb="000000"/>
            <pm:line position="right" type="1" style="0" width="30" dist="20" width2="20" rgb="000000"/>
          </pm:border>
        </ext>
      </extLst>
    </border>
    <border>
      <left style="medium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696490780">
            <pm:line position="left" type="1" style="0" width="30" dist="20" width2="20" rgb="000000"/>
          </pm:border>
        </ext>
      </extLst>
    </border>
    <border>
      <left style="none">
        <color rgb="FF000000"/>
      </left>
      <right style="medium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696490780">
            <pm:line position="right" type="1" style="0" width="30" dist="20" width2="20" rgb="000000"/>
          </pm:border>
        </ext>
      </extLst>
    </border>
    <border>
      <left style="medium">
        <color rgb="FF000000"/>
      </left>
      <right style="none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696490780">
            <pm:line position="top" type="1" style="0" width="20" dist="20" width2="20" rgb="000000"/>
            <pm:line position="left" type="1" style="0" width="3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696490780">
            <pm:line position="top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696490780">
            <pm:line position="top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medium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696490780">
            <pm:line position="top" type="1" style="0" width="20" dist="20" width2="20" rgb="000000"/>
            <pm:line position="right" type="1" style="0" width="30" dist="20" width2="20" rgb="000000"/>
          </pm:border>
        </ext>
      </extLst>
    </border>
    <border>
      <left style="medium">
        <color rgb="FF000000"/>
      </left>
      <right style="none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696490780">
            <pm:line position="top" type="1" style="0" width="20" dist="20" width2="20" rgb="000000"/>
            <pm:line position="left" type="1" style="0" width="3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696490780">
            <pm:line position="top" type="1" style="0" width="20" dist="20" width2="20" rgb="000000"/>
            <pm:line position="left" type="1" style="0" width="20" dist="20" width2="20" rgb="000000"/>
          </pm:border>
        </ext>
      </extLst>
    </border>
    <border>
      <left style="medium">
        <color rgb="FF000000"/>
      </left>
      <right style="none">
        <color rgb="FF000000"/>
      </right>
      <top style="medium">
        <color rgb="FF000000"/>
      </top>
      <bottom style="thin">
        <color rgb="FF000000"/>
      </bottom>
      <extLst>
        <ext uri="smNativeData">
          <pm:border xmlns:pm="smNativeData" id="1696490780">
            <pm:line position="top" type="1" style="0" width="30" dist="20" width2="20" rgb="000000"/>
            <pm:line position="bottom" type="1" style="0" width="20" dist="20" width2="20" rgb="000000"/>
            <pm:line position="left" type="1" style="0" width="30" dist="20" width2="20" rgb="000000"/>
          </pm:border>
        </ext>
      </extLst>
    </border>
    <border>
      <left style="medium">
        <color rgb="FF000000"/>
      </left>
      <right style="none">
        <color rgb="FF000000"/>
      </right>
      <top style="medium">
        <color rgb="FF000000"/>
      </top>
      <bottom style="thin">
        <color rgb="FF000000"/>
      </bottom>
      <extLst>
        <ext uri="smNativeData">
          <pm:border xmlns:pm="smNativeData" id="1696490780">
            <pm:line position="top" type="1" style="0" width="30" dist="20" width2="20" rgb="000000"/>
            <pm:line position="bottom" type="1" style="0" width="20" dist="20" width2="20" rgb="000000"/>
            <pm:line position="left" type="1" style="0" width="3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medium">
        <color rgb="FF000000"/>
      </top>
      <bottom style="thin">
        <color rgb="FF000000"/>
      </bottom>
      <extLst>
        <ext uri="smNativeData">
          <pm:border xmlns:pm="smNativeData" id="1696490780">
            <pm:line position="top" type="1" style="0" width="30" dist="20" width2="20" rgb="000000"/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medium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696490780">
            <pm:line position="top" type="1" style="0" width="20" dist="20" width2="20" rgb="000000"/>
            <pm:line position="bottom" type="1" style="0" width="20" dist="20" width2="20" rgb="000000"/>
            <pm:line position="left" type="1" style="0" width="3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696490780">
            <pm:line position="top" type="1" style="0" width="20" dist="20" width2="20" rgb="000000"/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696490780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30" dist="20" width2="20" rgb="000000"/>
          </pm:border>
        </ext>
      </extLst>
    </border>
    <border>
      <left style="medium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696490780">
            <pm:line position="top" type="1" style="0" width="20" dist="20" width2="20" rgb="000000"/>
            <pm:line position="bottom" type="1" style="0" width="20" dist="20" width2="20" rgb="000000"/>
            <pm:line position="left" type="1" style="0" width="3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696490780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medium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696490780">
            <pm:line position="top" type="1" style="0" width="20" dist="20" width2="20" rgb="000000"/>
            <pm:line position="bottom" type="1" style="0" width="20" dist="20" width2="20" rgb="000000"/>
            <pm:line position="right" type="1" style="0" width="30" dist="20" width2="20" rgb="000000"/>
          </pm:border>
        </ext>
      </extLst>
    </border>
    <border>
      <left style="medium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696490780">
            <pm:line position="top" type="1" style="0" width="20" dist="20" width2="20" rgb="000000"/>
            <pm:line position="bottom" type="1" style="0" width="20" dist="20" width2="20" rgb="000000"/>
            <pm:line position="left" type="1" style="0" width="3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696490780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medium">
        <color rgb="FF000000"/>
      </left>
      <right style="none">
        <color rgb="FF000000"/>
      </right>
      <top style="thin">
        <color rgb="FF000000"/>
      </top>
      <bottom style="medium">
        <color rgb="FF000000"/>
      </bottom>
      <extLst>
        <ext uri="smNativeData">
          <pm:border xmlns:pm="smNativeData" id="1696490780">
            <pm:line position="top" type="1" style="0" width="20" dist="20" width2="20" rgb="000000"/>
            <pm:line position="bottom" type="1" style="0" width="30" dist="20" width2="20" rgb="000000"/>
            <pm:line position="left" type="1" style="0" width="30" dist="20" width2="20" rgb="000000"/>
          </pm:border>
        </ext>
      </extLst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extLst>
        <ext uri="smNativeData">
          <pm:border xmlns:pm="smNativeData" id="1696490780">
            <pm:line position="top" type="1" style="0" width="20" dist="20" width2="20" rgb="000000"/>
            <pm:line position="bottom" type="1" style="0" width="30" dist="20" width2="20" rgb="000000"/>
            <pm:line position="left" type="1" style="0" width="20" dist="20" width2="20" rgb="000000"/>
            <pm:line position="right" type="1" style="0" width="30" dist="20" width2="20" rgb="000000"/>
          </pm:border>
        </ext>
      </extLst>
    </border>
    <border>
      <left style="medium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696490780">
            <pm:line position="bottom" type="1" style="0" width="20" dist="20" width2="20" rgb="000000"/>
            <pm:line position="left" type="1" style="0" width="3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696490780">
            <pm:line position="bottom" type="1" style="0" width="20" dist="20" width2="20" rgb="000000"/>
          </pm:border>
        </ext>
      </extLst>
    </border>
    <border>
      <left style="none">
        <color rgb="FF000000"/>
      </left>
      <right style="medium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696490780">
            <pm:line position="bottom" type="1" style="0" width="20" dist="20" width2="20" rgb="000000"/>
            <pm:line position="right" type="1" style="0" width="30" dist="20" width2="20" rgb="000000"/>
          </pm:border>
        </ext>
      </extLst>
    </border>
    <border>
      <left style="medium">
        <color rgb="FF000000"/>
      </left>
      <right style="none">
        <color rgb="FF000000"/>
      </right>
      <top style="thin">
        <color rgb="FF000000"/>
      </top>
      <bottom style="medium">
        <color rgb="FF000000"/>
      </bottom>
      <extLst>
        <ext uri="smNativeData">
          <pm:border xmlns:pm="smNativeData" id="1696490780">
            <pm:line position="top" type="1" style="0" width="20" dist="20" width2="20" rgb="000000"/>
            <pm:line position="bottom" type="1" style="0" width="30" dist="20" width2="20" rgb="000000"/>
            <pm:line position="left" type="1" style="0" width="3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medium">
        <color rgb="FF000000"/>
      </bottom>
      <extLst>
        <ext uri="smNativeData">
          <pm:border xmlns:pm="smNativeData" id="1696490780">
            <pm:line position="top" type="1" style="0" width="20" dist="20" width2="20" rgb="000000"/>
            <pm:line position="bottom" type="1" style="0" width="30" dist="20" width2="20" rgb="000000"/>
            <pm:line position="left" type="1" style="0" width="20" dist="20" width2="20" rgb="000000"/>
          </pm:border>
        </ext>
      </extLst>
    </border>
    <border>
      <left style="medium">
        <color rgb="FF000000"/>
      </left>
      <right style="none">
        <color rgb="FF000000"/>
      </right>
      <top style="none">
        <color rgb="FF000000"/>
      </top>
      <bottom style="medium">
        <color rgb="FF000000"/>
      </bottom>
      <extLst>
        <ext uri="smNativeData">
          <pm:border xmlns:pm="smNativeData" id="1696490780">
            <pm:line position="bottom" type="1" style="0" width="30" dist="20" width2="20" rgb="000000"/>
            <pm:line position="left" type="1" style="0" width="3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medium">
        <color rgb="FF000000"/>
      </bottom>
      <extLst>
        <ext uri="smNativeData">
          <pm:border xmlns:pm="smNativeData" id="1696490780">
            <pm:line position="bottom" type="1" style="0" width="30" dist="20" width2="20" rgb="000000"/>
          </pm:border>
        </ext>
      </extLst>
    </border>
    <border>
      <left style="none">
        <color rgb="FF000000"/>
      </left>
      <right style="medium">
        <color rgb="FF000000"/>
      </right>
      <top style="none">
        <color rgb="FF000000"/>
      </top>
      <bottom style="medium">
        <color rgb="FF000000"/>
      </bottom>
      <extLst>
        <ext uri="smNativeData">
          <pm:border xmlns:pm="smNativeData" id="1696490780">
            <pm:line position="bottom" type="1" style="0" width="30" dist="20" width2="20" rgb="000000"/>
            <pm:line position="right" type="1" style="0" width="30" dist="20" width2="20" rgb="000000"/>
          </pm:border>
        </ext>
      </extLst>
    </border>
    <border>
      <left style="medium">
        <color rgb="FF000000"/>
      </left>
      <right style="none">
        <color rgb="FF000000"/>
      </right>
      <top style="medium">
        <color rgb="FF000000"/>
      </top>
      <bottom style="thin">
        <color rgb="FF000000"/>
      </bottom>
      <extLst>
        <ext uri="smNativeData">
          <pm:border xmlns:pm="smNativeData" id="1696490780">
            <pm:line position="top" type="1" style="0" width="30" dist="20" width2="20" rgb="000000"/>
            <pm:line position="bottom" type="1" style="0" width="20" dist="20" width2="20" rgb="000000"/>
            <pm:line position="left" type="1" style="0" width="3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medium">
        <color rgb="FF000000"/>
      </top>
      <bottom style="thin">
        <color rgb="FF000000"/>
      </bottom>
      <extLst>
        <ext uri="smNativeData">
          <pm:border xmlns:pm="smNativeData" id="1696490780">
            <pm:line position="top" type="1" style="0" width="30" dist="20" width2="20" rgb="000000"/>
            <pm:line position="bottom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medium">
        <color rgb="FF000000"/>
      </top>
      <bottom style="thin">
        <color rgb="FF000000"/>
      </bottom>
      <extLst>
        <ext uri="smNativeData">
          <pm:border xmlns:pm="smNativeData" id="1696490780">
            <pm:line position="top" type="1" style="0" width="30" dist="20" width2="20" rgb="000000"/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medium">
        <color rgb="FF000000"/>
      </left>
      <right style="none">
        <color rgb="FF000000"/>
      </right>
      <top style="thin">
        <color rgb="FF000000"/>
      </top>
      <bottom style="medium">
        <color rgb="FF000000"/>
      </bottom>
      <extLst>
        <ext uri="smNativeData">
          <pm:border xmlns:pm="smNativeData" id="1696490780">
            <pm:line position="top" type="1" style="0" width="20" dist="20" width2="20" rgb="000000"/>
            <pm:line position="bottom" type="1" style="0" width="30" dist="20" width2="20" rgb="000000"/>
            <pm:line position="left" type="1" style="0" width="3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medium">
        <color rgb="FF000000"/>
      </bottom>
      <extLst>
        <ext uri="smNativeData">
          <pm:border xmlns:pm="smNativeData" id="1696490780">
            <pm:line position="top" type="1" style="0" width="20" dist="20" width2="20" rgb="000000"/>
            <pm:line position="bottom" type="1" style="0" width="3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medium">
        <color rgb="FF000000"/>
      </bottom>
      <extLst>
        <ext uri="smNativeData">
          <pm:border xmlns:pm="smNativeData" id="1696490780">
            <pm:line position="top" type="1" style="0" width="20" dist="20" width2="20" rgb="000000"/>
            <pm:line position="bottom" type="1" style="0" width="30" dist="20" width2="20" rgb="000000"/>
            <pm:line position="right" type="1" style="0" width="20" dist="20" width2="20" rgb="000000"/>
          </pm:border>
        </ext>
      </extLst>
    </border>
    <border>
      <left style="medium">
        <color rgb="FF000000"/>
      </left>
      <right style="none">
        <color rgb="FF000000"/>
      </right>
      <top style="medium">
        <color rgb="FF000000"/>
      </top>
      <bottom style="none">
        <color rgb="FF000000"/>
      </bottom>
      <extLst>
        <ext uri="smNativeData">
          <pm:border xmlns:pm="smNativeData" id="1696490780">
            <pm:line position="top" type="1" style="0" width="30" dist="20" width2="20" rgb="000000"/>
            <pm:line position="left" type="1" style="0" width="3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medium">
        <color rgb="FF000000"/>
      </top>
      <bottom style="none">
        <color rgb="FF000000"/>
      </bottom>
      <extLst>
        <ext uri="smNativeData">
          <pm:border xmlns:pm="smNativeData" id="1696490780">
            <pm:line position="top" type="1" style="0" width="3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medium">
        <color rgb="FF000000"/>
      </top>
      <bottom style="none">
        <color rgb="FF000000"/>
      </bottom>
      <extLst>
        <ext uri="smNativeData">
          <pm:border xmlns:pm="smNativeData" id="1696490780">
            <pm:line position="top" type="1" style="0" width="30" dist="20" width2="20" rgb="000000"/>
            <pm:line position="right" type="1" style="0" width="20" dist="20" width2="20" rgb="000000"/>
          </pm:border>
        </ext>
      </extLst>
    </border>
    <border>
      <left style="medium">
        <color rgb="FF000000"/>
      </left>
      <right style="none">
        <color rgb="FF000000"/>
      </right>
      <top style="none">
        <color rgb="FF000000"/>
      </top>
      <bottom style="medium">
        <color rgb="FF000000"/>
      </bottom>
      <extLst>
        <ext uri="smNativeData">
          <pm:border xmlns:pm="smNativeData" id="1696490780">
            <pm:line position="bottom" type="1" style="0" width="30" dist="20" width2="20" rgb="000000"/>
            <pm:line position="left" type="1" style="0" width="3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medium">
        <color rgb="FF000000"/>
      </bottom>
      <extLst>
        <ext uri="smNativeData">
          <pm:border xmlns:pm="smNativeData" id="1696490780">
            <pm:line position="bottom" type="1" style="0" width="3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medium">
        <color rgb="FF000000"/>
      </bottom>
      <extLst>
        <ext uri="smNativeData">
          <pm:border xmlns:pm="smNativeData" id="1696490780">
            <pm:line position="bottom" type="1" style="0" width="3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medium">
        <color rgb="FF000000"/>
      </top>
      <bottom style="thin">
        <color rgb="FF000000"/>
      </bottom>
      <extLst>
        <ext uri="smNativeData">
          <pm:border xmlns:pm="smNativeData" id="1696490780">
            <pm:line position="top" type="1" style="0" width="30" dist="20" width2="20" rgb="000000"/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extLst>
        <ext uri="smNativeData">
          <pm:border xmlns:pm="smNativeData" id="1696490780">
            <pm:line position="top" type="1" style="0" width="30" dist="20" width2="20" rgb="000000"/>
            <pm:line position="bottom" type="1" style="0" width="20" dist="20" width2="20" rgb="000000"/>
            <pm:line position="right" type="1" style="0" width="30" dist="20" width2="20" rgb="000000"/>
          </pm:border>
        </ext>
      </extLst>
    </border>
    <border>
      <left style="medium">
        <color rgb="FF000000"/>
      </left>
      <right style="none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696490780">
            <pm:line position="top" type="1" style="0" width="20" dist="20" width2="20" rgb="000000"/>
            <pm:line position="left" type="1" style="0" width="3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696490780">
            <pm:line position="top" type="1" style="0" width="20" dist="20" width2="20" rgb="000000"/>
          </pm:border>
        </ext>
      </extLst>
    </border>
    <border>
      <left style="none">
        <color rgb="FF000000"/>
      </left>
      <right style="medium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696490780">
            <pm:line position="top" type="1" style="0" width="20" dist="20" width2="20" rgb="000000"/>
            <pm:line position="right" type="1" style="0" width="30" dist="20" width2="20" rgb="000000"/>
          </pm:border>
        </ext>
      </extLst>
    </border>
    <border>
      <left style="medium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696490780">
            <pm:line position="left" type="1" style="0" width="3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696490780"/>
        </ext>
      </extLst>
    </border>
    <border>
      <left style="none">
        <color rgb="FF000000"/>
      </left>
      <right style="medium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696490780">
            <pm:line position="right" type="1" style="0" width="30" dist="20" width2="20" rgb="000000"/>
          </pm:border>
        </ext>
      </extLst>
    </border>
    <border>
      <left style="medium">
        <color rgb="FF000000"/>
      </left>
      <right style="none">
        <color rgb="FF000000"/>
      </right>
      <top style="none">
        <color rgb="FF000000"/>
      </top>
      <bottom style="medium">
        <color rgb="FF000000"/>
      </bottom>
      <extLst>
        <ext uri="smNativeData">
          <pm:border xmlns:pm="smNativeData" id="1696490780">
            <pm:line position="bottom" type="1" style="0" width="30" dist="20" width2="20" rgb="000000"/>
            <pm:line position="left" type="1" style="0" width="3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medium">
        <color rgb="FF000000"/>
      </bottom>
      <extLst>
        <ext uri="smNativeData">
          <pm:border xmlns:pm="smNativeData" id="1696490780">
            <pm:line position="bottom" type="1" style="0" width="30" dist="20" width2="20" rgb="000000"/>
          </pm:border>
        </ext>
      </extLst>
    </border>
    <border>
      <left style="none">
        <color rgb="FF000000"/>
      </left>
      <right style="medium">
        <color rgb="FF000000"/>
      </right>
      <top style="none">
        <color rgb="FF000000"/>
      </top>
      <bottom style="medium">
        <color rgb="FF000000"/>
      </bottom>
      <extLst>
        <ext uri="smNativeData">
          <pm:border xmlns:pm="smNativeData" id="1696490780">
            <pm:line position="bottom" type="1" style="0" width="30" dist="20" width2="20" rgb="000000"/>
            <pm:line position="right" type="1" style="0" width="3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696490780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696490780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696490780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696490780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696490780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696490780"/>
        </ext>
      </extLst>
    </border>
  </borders>
  <cellStyleXfs count="1">
    <xf numFmtId="0" fontId="0" fillId="0" borderId="0" applyNumberFormat="1" applyFont="1" applyFill="1" applyBorder="1" applyAlignment="1" applyProtection="1"/>
  </cellStyleXfs>
  <cellXfs count="91">
    <xf numFmtId="0" fontId="0" fillId="0" borderId="0" xfId="0"/>
    <xf numFmtId="0" fontId="2" fillId="2" borderId="1" xfId="0" applyFont="1" applyFill="1"/>
    <xf numFmtId="0" fontId="3" fillId="2" borderId="1" xfId="0" applyFont="1" applyFill="1"/>
    <xf numFmtId="0" fontId="1" fillId="0" borderId="2" xfId="0" applyFont="1" applyBorder="1"/>
    <xf numFmtId="0" fontId="1" fillId="0" borderId="3" xfId="0" applyFont="1" applyBorder="1"/>
    <xf numFmtId="164" fontId="4" fillId="5" borderId="4" xfId="0" applyNumberFormat="1" applyFont="1" applyFill="1" applyBorder="1" applyAlignment="1">
      <alignment horizontal="center" vertical="center"/>
    </xf>
    <xf numFmtId="0" fontId="1" fillId="0" borderId="5" xfId="0" applyFont="1" applyBorder="1"/>
    <xf numFmtId="0" fontId="1" fillId="0" borderId="6" xfId="0" applyFont="1" applyBorder="1"/>
    <xf numFmtId="9" fontId="5" fillId="8" borderId="7" xfId="0" applyNumberFormat="1" applyFont="1" applyFill="1" applyBorder="1" applyAlignment="1">
      <alignment horizontal="center" vertical="center"/>
    </xf>
    <xf numFmtId="0" fontId="1" fillId="0" borderId="8" xfId="0" applyFont="1" applyBorder="1"/>
    <xf numFmtId="0" fontId="1" fillId="0" borderId="9" xfId="0" applyFont="1" applyBorder="1"/>
    <xf numFmtId="0" fontId="1" fillId="0" borderId="10" xfId="0" applyFont="1" applyBorder="1"/>
    <xf numFmtId="164" fontId="6" fillId="12" borderId="11" xfId="0" applyNumberFormat="1" applyFont="1" applyFill="1" applyBorder="1" applyAlignment="1">
      <alignment horizontal="center" vertical="center"/>
    </xf>
    <xf numFmtId="0" fontId="1" fillId="0" borderId="12" xfId="0" applyFont="1" applyBorder="1"/>
    <xf numFmtId="0" fontId="1" fillId="0" borderId="13" xfId="0" applyFont="1" applyBorder="1"/>
    <xf numFmtId="0" fontId="1" fillId="0" borderId="14" xfId="0" applyFont="1" applyBorder="1"/>
    <xf numFmtId="0" fontId="1" fillId="0" borderId="15" xfId="0" applyFont="1" applyBorder="1"/>
    <xf numFmtId="0" fontId="1" fillId="0" borderId="16" xfId="0" applyFont="1" applyBorder="1"/>
    <xf numFmtId="0" fontId="1" fillId="0" borderId="17" xfId="0" applyFont="1" applyBorder="1"/>
    <xf numFmtId="0" fontId="2" fillId="19" borderId="18" xfId="0" applyFont="1" applyFill="1" applyBorder="1"/>
    <xf numFmtId="0" fontId="7" fillId="19" borderId="18" xfId="0" applyFont="1" applyFill="1" applyBorder="1" applyAlignment="1">
      <alignment horizontal="center" vertical="center"/>
    </xf>
    <xf numFmtId="0" fontId="2" fillId="20" borderId="19" xfId="0" applyFont="1" applyFill="1" applyBorder="1"/>
    <xf numFmtId="0" fontId="2" fillId="21" borderId="20" xfId="0" applyFont="1" applyFill="1" applyBorder="1"/>
    <xf numFmtId="0" fontId="2" fillId="22" borderId="21" xfId="0" applyFont="1" applyFill="1" applyBorder="1"/>
    <xf numFmtId="2" fontId="6" fillId="23" borderId="22" xfId="0" applyNumberFormat="1" applyFont="1" applyFill="1" applyBorder="1" applyAlignment="1">
      <alignment horizontal="center" vertical="center"/>
    </xf>
    <xf numFmtId="0" fontId="1" fillId="0" borderId="23" xfId="0" applyFont="1" applyBorder="1"/>
    <xf numFmtId="164" fontId="6" fillId="25" borderId="24" xfId="0" applyNumberFormat="1" applyFont="1" applyFill="1" applyBorder="1" applyAlignment="1">
      <alignment horizontal="center" vertical="center"/>
    </xf>
    <xf numFmtId="0" fontId="1" fillId="0" borderId="25" xfId="0" applyFont="1" applyBorder="1"/>
    <xf numFmtId="0" fontId="9" fillId="22" borderId="21" xfId="0" applyFont="1" applyFill="1" applyBorder="1"/>
    <xf numFmtId="0" fontId="9" fillId="2" borderId="1" xfId="0" applyFont="1" applyFill="1"/>
    <xf numFmtId="0" fontId="9" fillId="21" borderId="20" xfId="0" applyFont="1" applyFill="1" applyBorder="1"/>
    <xf numFmtId="164" fontId="6" fillId="27" borderId="26" xfId="0" applyNumberFormat="1" applyFont="1" applyFill="1" applyBorder="1" applyAlignment="1">
      <alignment horizontal="center" vertical="center"/>
    </xf>
    <xf numFmtId="165" fontId="6" fillId="28" borderId="27" xfId="0" applyNumberFormat="1" applyFont="1" applyFill="1" applyBorder="1" applyAlignment="1">
      <alignment horizontal="center" vertical="center"/>
    </xf>
    <xf numFmtId="0" fontId="4" fillId="29" borderId="28" xfId="0" applyFont="1" applyFill="1" applyBorder="1" applyAlignment="1">
      <alignment horizontal="center" vertical="center"/>
    </xf>
    <xf numFmtId="2" fontId="10" fillId="30" borderId="29" xfId="0" applyNumberFormat="1" applyFont="1" applyFill="1" applyBorder="1" applyAlignment="1">
      <alignment horizontal="center" vertical="center"/>
    </xf>
    <xf numFmtId="164" fontId="10" fillId="31" borderId="30" xfId="0" applyNumberFormat="1" applyFont="1" applyFill="1" applyBorder="1" applyAlignment="1">
      <alignment horizontal="center" vertical="center"/>
    </xf>
    <xf numFmtId="0" fontId="11" fillId="22" borderId="21" xfId="0" applyFont="1" applyFill="1" applyBorder="1"/>
    <xf numFmtId="0" fontId="11" fillId="2" borderId="1" xfId="0" applyFont="1" applyFill="1"/>
    <xf numFmtId="0" fontId="11" fillId="21" borderId="20" xfId="0" applyFont="1" applyFill="1" applyBorder="1"/>
    <xf numFmtId="164" fontId="10" fillId="30" borderId="29" xfId="0" applyNumberFormat="1" applyFont="1" applyFill="1" applyBorder="1" applyAlignment="1">
      <alignment horizontal="center" vertical="center"/>
    </xf>
    <xf numFmtId="9" fontId="10" fillId="31" borderId="30" xfId="0" applyNumberFormat="1" applyFont="1" applyFill="1" applyBorder="1" applyAlignment="1">
      <alignment horizontal="center" vertical="center"/>
    </xf>
    <xf numFmtId="0" fontId="12" fillId="32" borderId="31" xfId="0" applyFont="1" applyFill="1" applyBorder="1" applyAlignment="1">
      <alignment horizontal="right" vertical="center"/>
    </xf>
    <xf numFmtId="0" fontId="1" fillId="0" borderId="32" xfId="0" applyFont="1" applyBorder="1"/>
    <xf numFmtId="10" fontId="13" fillId="34" borderId="33" xfId="0" applyNumberFormat="1" applyFont="1" applyFill="1" applyBorder="1" applyAlignment="1">
      <alignment horizontal="right" vertical="center"/>
    </xf>
    <xf numFmtId="2" fontId="10" fillId="35" borderId="34" xfId="0" applyNumberFormat="1" applyFont="1" applyFill="1" applyBorder="1" applyAlignment="1">
      <alignment horizontal="center" vertical="center"/>
    </xf>
    <xf numFmtId="164" fontId="10" fillId="36" borderId="35" xfId="0" applyNumberFormat="1" applyFont="1" applyFill="1" applyBorder="1" applyAlignment="1">
      <alignment horizontal="center" vertical="center"/>
    </xf>
    <xf numFmtId="0" fontId="1" fillId="0" borderId="36" xfId="0" applyFont="1" applyBorder="1"/>
    <xf numFmtId="164" fontId="10" fillId="35" borderId="34" xfId="0" applyNumberFormat="1" applyFont="1" applyFill="1" applyBorder="1" applyAlignment="1">
      <alignment horizontal="center" vertical="center"/>
    </xf>
    <xf numFmtId="9" fontId="10" fillId="36" borderId="35" xfId="0" applyNumberFormat="1" applyFont="1" applyFill="1" applyBorder="1" applyAlignment="1">
      <alignment horizontal="center" vertical="center"/>
    </xf>
    <xf numFmtId="2" fontId="10" fillId="38" borderId="37" xfId="0" applyNumberFormat="1" applyFont="1" applyFill="1" applyBorder="1" applyAlignment="1">
      <alignment horizontal="center" vertical="center"/>
    </xf>
    <xf numFmtId="164" fontId="10" fillId="39" borderId="38" xfId="0" applyNumberFormat="1" applyFont="1" applyFill="1" applyBorder="1" applyAlignment="1">
      <alignment horizontal="center" vertical="center"/>
    </xf>
    <xf numFmtId="164" fontId="10" fillId="38" borderId="37" xfId="0" applyNumberFormat="1" applyFont="1" applyFill="1" applyBorder="1" applyAlignment="1">
      <alignment horizontal="center" vertical="center"/>
    </xf>
    <xf numFmtId="9" fontId="10" fillId="39" borderId="38" xfId="0" applyNumberFormat="1" applyFont="1" applyFill="1" applyBorder="1" applyAlignment="1">
      <alignment horizontal="center" vertical="center"/>
    </xf>
    <xf numFmtId="0" fontId="12" fillId="40" borderId="39" xfId="0" applyFont="1" applyFill="1" applyBorder="1" applyAlignment="1">
      <alignment horizontal="right" vertical="center"/>
    </xf>
    <xf numFmtId="10" fontId="13" fillId="41" borderId="40" xfId="0" applyNumberFormat="1" applyFont="1" applyFill="1" applyBorder="1" applyAlignment="1">
      <alignment horizontal="right" vertical="center"/>
    </xf>
    <xf numFmtId="0" fontId="1" fillId="42" borderId="41" xfId="0" applyFont="1" applyFill="1" applyBorder="1" applyAlignment="1">
      <alignment horizontal="left" vertical="center" wrapText="1"/>
    </xf>
    <xf numFmtId="0" fontId="1" fillId="43" borderId="42" xfId="0" applyFont="1" applyFill="1" applyBorder="1" applyAlignment="1">
      <alignment horizontal="left" vertical="center" wrapText="1"/>
    </xf>
    <xf numFmtId="0" fontId="1" fillId="44" borderId="43" xfId="0" applyFont="1" applyFill="1" applyBorder="1" applyAlignment="1">
      <alignment horizontal="left" vertical="center" wrapText="1"/>
    </xf>
    <xf numFmtId="2" fontId="10" fillId="45" borderId="44" xfId="0" applyNumberFormat="1" applyFont="1" applyFill="1" applyBorder="1" applyAlignment="1">
      <alignment horizontal="center" vertical="center"/>
    </xf>
    <xf numFmtId="164" fontId="10" fillId="46" borderId="45" xfId="0" applyNumberFormat="1" applyFont="1" applyFill="1" applyBorder="1" applyAlignment="1">
      <alignment horizontal="center" vertical="center"/>
    </xf>
    <xf numFmtId="164" fontId="10" fillId="45" borderId="44" xfId="0" applyNumberFormat="1" applyFont="1" applyFill="1" applyBorder="1" applyAlignment="1">
      <alignment horizontal="center" vertical="center"/>
    </xf>
    <xf numFmtId="9" fontId="10" fillId="46" borderId="45" xfId="0" applyNumberFormat="1" applyFont="1" applyFill="1" applyBorder="1" applyAlignment="1">
      <alignment horizontal="center" vertical="center"/>
    </xf>
    <xf numFmtId="0" fontId="2" fillId="47" borderId="46" xfId="0" applyFont="1" applyFill="1" applyBorder="1"/>
    <xf numFmtId="0" fontId="2" fillId="48" borderId="47" xfId="0" applyFont="1" applyFill="1" applyBorder="1"/>
    <xf numFmtId="0" fontId="2" fillId="49" borderId="48" xfId="0" applyFont="1" applyFill="1" applyBorder="1"/>
    <xf numFmtId="0" fontId="8" fillId="2" borderId="1" xfId="0" applyFont="1" applyFill="1" applyAlignment="1">
      <alignment horizontal="right"/>
    </xf>
    <xf numFmtId="0" fontId="1" fillId="0" borderId="0" xfId="0" applyFont="1"/>
    <xf numFmtId="0" fontId="4" fillId="50" borderId="49" xfId="0" applyFont="1" applyFill="1" applyBorder="1" applyAlignment="1">
      <alignment horizontal="right" vertical="center"/>
    </xf>
    <xf numFmtId="0" fontId="1" fillId="51" borderId="50" xfId="0" applyFont="1" applyFill="1" applyBorder="1"/>
    <xf numFmtId="0" fontId="1" fillId="52" borderId="51" xfId="0" applyFont="1" applyFill="1" applyBorder="1"/>
    <xf numFmtId="0" fontId="4" fillId="53" borderId="52" xfId="0" applyFont="1" applyFill="1" applyBorder="1" applyAlignment="1">
      <alignment horizontal="right" vertical="center"/>
    </xf>
    <xf numFmtId="0" fontId="1" fillId="54" borderId="53" xfId="0" applyFont="1" applyFill="1" applyBorder="1"/>
    <xf numFmtId="0" fontId="1" fillId="55" borderId="54" xfId="0" applyFont="1" applyFill="1" applyBorder="1"/>
    <xf numFmtId="0" fontId="4" fillId="56" borderId="55" xfId="0" applyFont="1" applyFill="1" applyBorder="1" applyAlignment="1">
      <alignment horizontal="right" vertical="center"/>
    </xf>
    <xf numFmtId="0" fontId="1" fillId="57" borderId="56" xfId="0" applyFont="1" applyFill="1" applyBorder="1"/>
    <xf numFmtId="0" fontId="1" fillId="58" borderId="57" xfId="0" applyFont="1" applyFill="1" applyBorder="1"/>
    <xf numFmtId="0" fontId="1" fillId="59" borderId="58" xfId="0" applyFont="1" applyFill="1" applyBorder="1"/>
    <xf numFmtId="0" fontId="1" fillId="60" borderId="59" xfId="0" applyFont="1" applyFill="1" applyBorder="1"/>
    <xf numFmtId="0" fontId="1" fillId="61" borderId="60" xfId="0" applyFont="1" applyFill="1" applyBorder="1"/>
    <xf numFmtId="0" fontId="8" fillId="50" borderId="49" xfId="0" applyFont="1" applyFill="1" applyBorder="1" applyAlignment="1">
      <alignment horizontal="center" vertical="center"/>
    </xf>
    <xf numFmtId="0" fontId="8" fillId="62" borderId="61" xfId="0" applyFont="1" applyFill="1" applyBorder="1" applyAlignment="1">
      <alignment horizontal="center" vertical="center"/>
    </xf>
    <xf numFmtId="0" fontId="1" fillId="63" borderId="62" xfId="0" applyFont="1" applyFill="1" applyBorder="1"/>
    <xf numFmtId="0" fontId="1" fillId="64" borderId="63" xfId="0" applyFont="1" applyFill="1" applyBorder="1" applyAlignment="1">
      <alignment horizontal="left" vertical="center" wrapText="1"/>
    </xf>
    <xf numFmtId="0" fontId="1" fillId="65" borderId="64" xfId="0" applyFont="1" applyFill="1" applyBorder="1"/>
    <xf numFmtId="0" fontId="1" fillId="66" borderId="65" xfId="0" applyFont="1" applyFill="1" applyBorder="1"/>
    <xf numFmtId="0" fontId="1" fillId="67" borderId="66" xfId="0" applyFont="1" applyFill="1" applyBorder="1"/>
    <xf numFmtId="0" fontId="0" fillId="68" borderId="67" xfId="0" applyFill="1"/>
    <xf numFmtId="0" fontId="1" fillId="69" borderId="68" xfId="0" applyFont="1" applyFill="1" applyBorder="1"/>
    <xf numFmtId="0" fontId="1" fillId="70" borderId="69" xfId="0" applyFont="1" applyFill="1" applyBorder="1"/>
    <xf numFmtId="0" fontId="1" fillId="71" borderId="70" xfId="0" applyFont="1" applyFill="1" applyBorder="1"/>
    <xf numFmtId="0" fontId="1" fillId="72" borderId="71" xfId="0" applyFont="1" applyFill="1" applyBorder="1"/>
  </cellXfs>
  <cellStyles count="1">
    <cellStyle name="Normal" xfId="0" builtinId="0" customBuiltin="1"/>
  </cellStyles>
  <tableStyles count="0"/>
  <extLst>
    <ext uri="smNativeData">
      <pm:charStyles xmlns:pm="smNativeData" id="1696490780" count="1">
        <pm:charStyle name="Normal" fontId="0" Id="1"/>
      </pm:charStyles>
      <pm:colors xmlns:pm="smNativeData" id="1696490780" count="11">
        <pm:color name="Cor 24" rgb="ED7D31"/>
        <pm:color name="Cor 25" rgb="00B050"/>
        <pm:color name="Cor 26" rgb="FFC000"/>
        <pm:color name="Cor 27" rgb="FFD966"/>
        <pm:color name="Cor 28" rgb="3F3F3F"/>
        <pm:color name="Cor 29" rgb="FF9900"/>
        <pm:color name="Cor 30" rgb="595959"/>
        <pm:color name="Cor 31" rgb="800101"/>
        <pm:color name="Cor 32" rgb="00D100"/>
        <pm:color name="Cor 33" rgb="FFFF9E"/>
        <pm:color name="Cor 34" rgb="E0FFE0"/>
      </pm:colors>
    </ext>
  </extLst>
</styleSheet>
</file>

<file path=xl/_rels/workbook.xml.rels><?xml version="1.0" encoding="UTF-8" standalone="yes" 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haredStrings" Target="sharedStrings.xml"/><Relationship Id="rId3" Type="http://schemas.openxmlformats.org/officeDocument/2006/relationships/styles" Target="styles.xml"/><Relationship Id="rId4" Type="http://schemas.openxmlformats.org/officeDocument/2006/relationships/worksheet" Target="worksheets/sheet1.xml"/></Relationships>
</file>

<file path=xl/drawings/_rels/drawing1.xml.rels><?xml version="1.0" encoding="UTF-8" standalone="yes" ?>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893445</xdr:colOff>
      <xdr:row>1</xdr:row>
      <xdr:rowOff>38100</xdr:rowOff>
    </xdr:from>
    <xdr:to>
      <xdr:col>2</xdr:col>
      <xdr:colOff>850265</xdr:colOff>
      <xdr:row>5</xdr:row>
      <xdr:rowOff>200025</xdr:rowOff>
    </xdr:to>
    <xdr:pic macro="">
      <xdr:nvPicPr>
        <xdr:cNvPr id="2" name="Imagem1"/>
        <xdr:cNvPicPr>
          <a:picLocks noChangeAspect="1"/>
          <a:extLst>
            <a:ext uri="smNativeData">
              <pm:smNativeData xmlns:pm="smNativeData" val="SMDATA_15_HGUeZRMAAAAlAAAAEQAAAK8BAAAAkAAAAEgAAACQAAAASAAAAAAAAAAAAAAAAAAAAAEAAABQAAAAAAAAAAAA4D8AAAAAAADgPwAAAAAAAOA/AAAAAAAA4D8AAAAAAADgPwAAAAAAAOA/AAAAAAAA4D8AAAAAAADgPwAAAAAAAOA/AAAAAAAA4D8CAAAAjAAAAAAAAAAAAAAA////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AAAAAjAAAABAAAAGQAAAAXAAAAFAAAAAAAAAAAAAAA/38AAP9/AAAAAAAACQAAAAQAAABhYm91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AQAAAJIAzgIFAAAAAgAAAAAD/gPtBgAA4AEAAJIHAACPBwAAAAAAAA=="/>
            </a:ext>
          </a:extLst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5855" y="304800"/>
          <a:ext cx="1230630" cy="1228725"/>
        </a:xfrm>
        <a:prstGeom prst="rect">
          <a:avLst/>
        </a:prstGeom>
        <a:noFill/>
        <a:ln w="12700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SimSun"/>
        <a:cs typeface="Times New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>
        <a:prstTxWarp prst="textNoShape">
          <a:avLst/>
        </a:prstTxWarp>
        <a:noAutofit/>
      </a:bodyPr>
      <a:lstStyle>
        <a:defPPr>
          <a:defRPr/>
        </a:defPPr>
      </a:lstStyle>
      <a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_rels/sheet1.xml.rels><?xml version="1.0" encoding="UTF-8" standalone="yes" 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Z1000"/>
  <sheetViews>
    <sheetView tabSelected="1" view="normal" workbookViewId="0">
      <selection activeCell="D17" sqref="D17"/>
    </sheetView>
  </sheetViews>
  <sheetFormatPr baseColWidth="10" defaultColWidth="11.221311" defaultRowHeight="15" customHeight="1"/>
  <cols>
    <col min="1" max="1" width="3.000000" customWidth="1"/>
    <col min="2" max="2" width="16.442623" customWidth="1"/>
    <col min="3" max="4" width="11.000000" customWidth="1"/>
    <col min="5" max="5" width="2.442623" customWidth="1"/>
    <col min="6" max="6" width="1.672131" customWidth="1"/>
    <col min="7" max="11" width="10.893443" customWidth="1"/>
    <col min="12" max="12" width="11.000000" customWidth="1"/>
    <col min="13" max="13" width="13.442623" customWidth="1"/>
    <col min="14" max="14" width="12.893443" customWidth="1"/>
    <col min="15" max="17" width="1.672131" customWidth="1"/>
    <col min="18" max="18" width="14.106557" customWidth="1"/>
    <col min="19" max="19" width="14.778689" customWidth="1"/>
    <col min="20" max="20" width="11.327869" customWidth="1"/>
    <col min="21" max="21" width="11.442623" customWidth="1"/>
    <col min="22" max="22" width="11.106557" customWidth="1"/>
    <col min="23" max="23" width="11.442623" customWidth="1"/>
    <col min="24" max="25" width="1.672131" customWidth="1"/>
    <col min="26" max="26" width="3.000000" customWidth="1"/>
  </cols>
  <sheetData>
    <row r="1" spans="1:26" ht="21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1" customHeight="1">
      <c r="A2" s="1"/>
      <c r="B2" s="2"/>
      <c r="E2" s="1"/>
      <c r="F2" s="67" t="s">
        <v>0</v>
      </c>
      <c r="G2" s="68"/>
      <c r="H2" s="68"/>
      <c r="I2" s="68"/>
      <c r="J2" s="68"/>
      <c r="K2" s="68"/>
      <c r="L2" s="69"/>
      <c r="M2" s="5" t="n">
        <v>20</v>
      </c>
      <c r="N2" s="3"/>
      <c r="O2" s="6"/>
      <c r="P2" s="1"/>
      <c r="Q2" s="73" t="s">
        <v>1</v>
      </c>
      <c r="R2" s="74"/>
      <c r="S2" s="74"/>
      <c r="T2" s="74"/>
      <c r="U2" s="75"/>
      <c r="V2" s="8" t="n">
        <v>0.2</v>
      </c>
      <c r="W2" s="7"/>
      <c r="X2" s="9"/>
      <c r="Y2" s="1"/>
      <c r="Z2" s="1"/>
    </row>
    <row r="3" spans="1:26" ht="21" customHeight="1">
      <c r="A3" s="1"/>
      <c r="E3" s="1"/>
      <c r="F3" s="70" t="s">
        <v>2</v>
      </c>
      <c r="G3" s="71"/>
      <c r="H3" s="71"/>
      <c r="I3" s="71"/>
      <c r="J3" s="71"/>
      <c r="K3" s="71"/>
      <c r="L3" s="72"/>
      <c r="M3" s="12" t="n">
        <v>99</v>
      </c>
      <c r="N3" s="10"/>
      <c r="O3" s="13"/>
      <c r="P3" s="1"/>
      <c r="Q3" s="76"/>
      <c r="R3" s="77"/>
      <c r="S3" s="77"/>
      <c r="T3" s="77"/>
      <c r="U3" s="78"/>
      <c r="V3" s="17"/>
      <c r="W3" s="15"/>
      <c r="X3" s="18"/>
      <c r="Y3" s="1"/>
      <c r="Z3" s="1"/>
    </row>
    <row r="4" spans="1:26" ht="21" customHeight="1">
      <c r="A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21" customHeight="1">
      <c r="A5" s="1"/>
      <c r="E5" s="1"/>
      <c r="F5" s="19"/>
      <c r="G5" s="20" t="s">
        <v>3</v>
      </c>
      <c r="H5" s="7"/>
      <c r="I5" s="7"/>
      <c r="J5" s="7"/>
      <c r="K5" s="7"/>
      <c r="L5" s="7"/>
      <c r="M5" s="7"/>
      <c r="N5" s="9"/>
      <c r="O5" s="21"/>
      <c r="P5" s="1"/>
      <c r="Q5" s="19"/>
      <c r="R5" s="20" t="s">
        <v>4</v>
      </c>
      <c r="S5" s="7"/>
      <c r="T5" s="7"/>
      <c r="U5" s="7"/>
      <c r="V5" s="7"/>
      <c r="W5" s="9"/>
      <c r="X5" s="21"/>
      <c r="Y5" s="1"/>
      <c r="Z5" s="1"/>
    </row>
    <row r="6" spans="1:26" ht="21" customHeight="1">
      <c r="A6" s="1"/>
      <c r="E6" s="1"/>
      <c r="F6" s="22"/>
      <c r="G6" s="14"/>
      <c r="H6" s="15"/>
      <c r="I6" s="15"/>
      <c r="J6" s="15"/>
      <c r="K6" s="15"/>
      <c r="L6" s="15"/>
      <c r="M6" s="15"/>
      <c r="N6" s="18"/>
      <c r="O6" s="23"/>
      <c r="P6" s="1"/>
      <c r="Q6" s="22"/>
      <c r="R6" s="14"/>
      <c r="S6" s="15"/>
      <c r="T6" s="15"/>
      <c r="U6" s="15"/>
      <c r="V6" s="15"/>
      <c r="W6" s="18"/>
      <c r="X6" s="23"/>
      <c r="Y6" s="1"/>
      <c r="Z6" s="1"/>
    </row>
    <row r="7" spans="1:26" ht="21" customHeight="1">
      <c r="A7" s="1"/>
      <c r="B7" s="2"/>
      <c r="C7" s="2"/>
      <c r="D7" s="2"/>
      <c r="E7" s="1"/>
      <c r="F7" s="22"/>
      <c r="G7" s="22"/>
      <c r="H7" s="1"/>
      <c r="I7" s="1"/>
      <c r="J7" s="1"/>
      <c r="K7" s="1"/>
      <c r="L7" s="1"/>
      <c r="M7" s="1"/>
      <c r="N7" s="23"/>
      <c r="O7" s="23"/>
      <c r="P7" s="1"/>
      <c r="Q7" s="22"/>
      <c r="R7" s="1"/>
      <c r="S7" s="1"/>
      <c r="T7" s="1"/>
      <c r="U7" s="1"/>
      <c r="V7" s="1"/>
      <c r="W7" s="1"/>
      <c r="X7" s="23"/>
      <c r="Y7" s="1"/>
      <c r="Z7" s="1"/>
    </row>
    <row r="8" spans="1:26" ht="21" customHeight="1">
      <c r="A8" s="1"/>
      <c r="B8" s="2"/>
      <c r="C8" s="2"/>
      <c r="D8" s="2"/>
      <c r="E8" s="1"/>
      <c r="F8" s="22"/>
      <c r="G8" s="79" t="s">
        <v>5</v>
      </c>
      <c r="H8" s="69"/>
      <c r="I8" s="80" t="s">
        <v>6</v>
      </c>
      <c r="J8" s="69"/>
      <c r="K8" s="80" t="s">
        <v>7</v>
      </c>
      <c r="L8" s="69"/>
      <c r="M8" s="80" t="s">
        <v>8</v>
      </c>
      <c r="N8" s="81"/>
      <c r="O8" s="23"/>
      <c r="P8" s="1"/>
      <c r="Q8" s="22"/>
      <c r="R8" s="79" t="s">
        <v>9</v>
      </c>
      <c r="S8" s="81"/>
      <c r="T8" s="79" t="s">
        <v>10</v>
      </c>
      <c r="U8" s="81"/>
      <c r="V8" s="80" t="s">
        <v>11</v>
      </c>
      <c r="W8" s="81"/>
      <c r="X8" s="23"/>
      <c r="Y8" s="1"/>
      <c r="Z8" s="1"/>
    </row>
    <row r="9" spans="1:26" ht="21" customHeight="1">
      <c r="A9" s="1"/>
      <c r="B9" s="2"/>
      <c r="C9" s="2"/>
      <c r="D9" s="2"/>
      <c r="E9" s="1"/>
      <c r="F9" s="22"/>
      <c r="G9" s="24">
        <f>IF(I9="","",I9/M2)</f>
        <v>4.95000000000000018</v>
      </c>
      <c r="H9" s="25"/>
      <c r="I9" s="26">
        <f>IF($M$3="","",M3)</f>
        <v>99</v>
      </c>
      <c r="J9" s="25"/>
      <c r="K9" s="26">
        <f>IF(M2="","",($M$2*$D$13)+($I$9*$D$14)+($I$9*$D$15)+(($I$9-($I$9*$D$15))*$D$16)+(($I$9-$M$2)*$D$17)+$M$2)</f>
        <v>30.8249999999999993</v>
      </c>
      <c r="L9" s="25"/>
      <c r="M9" s="26">
        <f>IF(I9="","",I9-K9)</f>
        <v>68.1749999999999972</v>
      </c>
      <c r="N9" s="27"/>
      <c r="O9" s="28"/>
      <c r="P9" s="29"/>
      <c r="Q9" s="30"/>
      <c r="R9" s="31">
        <f>IF($V$2="","",IF(I9="","",I9*$V$2))</f>
        <v>19.8000000000000007</v>
      </c>
      <c r="S9" s="27"/>
      <c r="T9" s="31">
        <f>IF(R9="","",I9-K9-R9)</f>
        <v>48.375</v>
      </c>
      <c r="U9" s="27"/>
      <c r="V9" s="32">
        <f>IF(R9="","",T9/I9)</f>
        <v>0.488636363636364024</v>
      </c>
      <c r="W9" s="27"/>
      <c r="X9" s="23"/>
      <c r="Y9" s="1"/>
      <c r="Z9" s="1"/>
    </row>
    <row r="10" spans="1:26" ht="21" customHeight="1">
      <c r="A10" s="1"/>
      <c r="B10" s="2"/>
      <c r="C10" s="2"/>
      <c r="D10" s="2"/>
      <c r="E10" s="1"/>
      <c r="F10" s="22"/>
      <c r="G10" s="14"/>
      <c r="H10" s="16"/>
      <c r="I10" s="17"/>
      <c r="J10" s="16"/>
      <c r="K10" s="17"/>
      <c r="L10" s="16"/>
      <c r="M10" s="17"/>
      <c r="N10" s="18"/>
      <c r="O10" s="28"/>
      <c r="P10" s="29"/>
      <c r="Q10" s="30"/>
      <c r="R10" s="14"/>
      <c r="S10" s="18"/>
      <c r="T10" s="14"/>
      <c r="U10" s="18"/>
      <c r="V10" s="17"/>
      <c r="W10" s="18"/>
      <c r="X10" s="23"/>
      <c r="Y10" s="1"/>
      <c r="Z10" s="1"/>
    </row>
    <row r="11" spans="1:26" ht="9.75" customHeight="1">
      <c r="A11" s="1"/>
      <c r="B11" s="2"/>
      <c r="C11" s="2"/>
      <c r="D11" s="2"/>
      <c r="E11" s="1"/>
      <c r="F11" s="22"/>
      <c r="G11" s="22"/>
      <c r="H11" s="1"/>
      <c r="I11" s="1"/>
      <c r="J11" s="1"/>
      <c r="K11" s="1"/>
      <c r="L11" s="1"/>
      <c r="M11" s="1"/>
      <c r="N11" s="23"/>
      <c r="O11" s="23"/>
      <c r="P11" s="1"/>
      <c r="Q11" s="22"/>
      <c r="R11" s="1"/>
      <c r="S11" s="1"/>
      <c r="T11" s="1"/>
      <c r="U11" s="1"/>
      <c r="V11" s="1"/>
      <c r="W11" s="1"/>
      <c r="X11" s="23"/>
      <c r="Y11" s="1"/>
      <c r="Z11" s="1"/>
    </row>
    <row r="12" spans="1:26" ht="21" customHeight="1">
      <c r="A12" s="1"/>
      <c r="B12" s="33" t="s">
        <v>12</v>
      </c>
      <c r="C12" s="3"/>
      <c r="D12" s="6"/>
      <c r="E12" s="1"/>
      <c r="F12" s="22"/>
      <c r="G12" s="34">
        <f>IF($G$9="","",1.25)</f>
        <v>1.25</v>
      </c>
      <c r="H12" s="4"/>
      <c r="I12" s="35">
        <f>IF($M$3="","",$M$2*G12)</f>
        <v>25</v>
      </c>
      <c r="J12" s="4"/>
      <c r="K12" s="35">
        <f>IF(I12="","",($M$2*$D$13)+(I12*$D$14)+(I12*$D$15)+((I12-(I12*$D$15))*$D$16)+((I12-$M$2)*$D$17)+$M$2)</f>
        <v>25.2749999999999986</v>
      </c>
      <c r="L12" s="4"/>
      <c r="M12" s="35">
        <f>IF(I12="","",I12-K12)</f>
        <v>-0.274999999999999023</v>
      </c>
      <c r="N12" s="6"/>
      <c r="O12" s="36"/>
      <c r="P12" s="37"/>
      <c r="Q12" s="38"/>
      <c r="R12" s="39">
        <f>IF($V$2="","",IF(I12="","",I12*$V$2))</f>
        <v>5</v>
      </c>
      <c r="S12" s="4"/>
      <c r="T12" s="35">
        <f>IF(R12="","",I12-K12-R12)</f>
        <v>-5.27500000000000036</v>
      </c>
      <c r="U12" s="4"/>
      <c r="V12" s="40">
        <f>IF(R12="","",T12/I12)</f>
        <v>-0.210999999999999988</v>
      </c>
      <c r="W12" s="6"/>
      <c r="X12" s="23"/>
      <c r="Y12" s="1"/>
      <c r="Z12" s="1"/>
    </row>
    <row r="13" spans="1:26" ht="21" customHeight="1">
      <c r="A13" s="1"/>
      <c r="B13" s="41" t="s">
        <v>13</v>
      </c>
      <c r="C13" s="42"/>
      <c r="D13" s="43" t="n">
        <v>0.170000000000000018</v>
      </c>
      <c r="E13" s="1"/>
      <c r="F13" s="22"/>
      <c r="G13" s="44">
        <f>IF($G$9="","",1.5)</f>
        <v>1.5</v>
      </c>
      <c r="H13" s="42"/>
      <c r="I13" s="45">
        <f>IF($M$3="","",$M$2*G13)</f>
        <v>30</v>
      </c>
      <c r="J13" s="42"/>
      <c r="K13" s="45">
        <f>IF(I13="","",($M$2*$D$13)+(I13*$D$14)+(I13*$D$15)+((I13-(I13*$D$15))*$D$16)+((I13-$M$2)*$D$17)+$M$2)</f>
        <v>25.6499999999999986</v>
      </c>
      <c r="L13" s="42"/>
      <c r="M13" s="45">
        <f>IF(I13="","",I13-K13)</f>
        <v>4.34999999999999964</v>
      </c>
      <c r="N13" s="46"/>
      <c r="O13" s="36"/>
      <c r="P13" s="37"/>
      <c r="Q13" s="38"/>
      <c r="R13" s="47">
        <f>IF($V$2="","",IF(I13="","",I13*$V$2))</f>
        <v>6</v>
      </c>
      <c r="S13" s="42"/>
      <c r="T13" s="45">
        <f>IF(R13="","",I13-K13-R13)</f>
        <v>-1.64999999999999991</v>
      </c>
      <c r="U13" s="42"/>
      <c r="V13" s="48">
        <f>IF(R13="","",T13/I13)</f>
        <v>-0.055</v>
      </c>
      <c r="W13" s="46"/>
      <c r="X13" s="23"/>
      <c r="Y13" s="1"/>
      <c r="Z13" s="1"/>
    </row>
    <row r="14" spans="1:26" ht="21" customHeight="1">
      <c r="A14" s="1"/>
      <c r="B14" s="41" t="s">
        <v>14</v>
      </c>
      <c r="C14" s="42"/>
      <c r="D14" s="43" t="n">
        <v>0.025</v>
      </c>
      <c r="E14" s="1"/>
      <c r="F14" s="22"/>
      <c r="G14" s="49">
        <f>IF($G$9="","",1.75)</f>
        <v>1.75</v>
      </c>
      <c r="H14" s="42"/>
      <c r="I14" s="50">
        <f>IF($M$3="","",$M$2*G14)</f>
        <v>35</v>
      </c>
      <c r="J14" s="42"/>
      <c r="K14" s="50">
        <f>IF(I14="","",($M$2*$D$13)+(I14*$D$14)+(I14*$D$15)+((I14-(I14*$D$15))*$D$16)+((I14-$M$2)*$D$17)+$M$2)</f>
        <v>26.0249999999999986</v>
      </c>
      <c r="L14" s="42"/>
      <c r="M14" s="50">
        <f>IF(I14="","",I14-K14)</f>
        <v>8.97499999999999964</v>
      </c>
      <c r="N14" s="46"/>
      <c r="O14" s="36"/>
      <c r="P14" s="37"/>
      <c r="Q14" s="38"/>
      <c r="R14" s="51">
        <f>IF($V$2="","",IF(I14="","",I14*$V$2))</f>
        <v>7</v>
      </c>
      <c r="S14" s="42"/>
      <c r="T14" s="50">
        <f>IF(R14="","",I14-K14-R14)</f>
        <v>1.975</v>
      </c>
      <c r="U14" s="42"/>
      <c r="V14" s="52">
        <f>IF(R14="","",T14/I14)</f>
        <v>0.0564285714285710061</v>
      </c>
      <c r="W14" s="46"/>
      <c r="X14" s="23"/>
      <c r="Y14" s="1"/>
      <c r="Z14" s="1"/>
    </row>
    <row r="15" spans="1:26" ht="21" customHeight="1">
      <c r="A15" s="1"/>
      <c r="B15" s="41" t="s">
        <v>15</v>
      </c>
      <c r="C15" s="42"/>
      <c r="D15" s="43" t="n">
        <v>0.05</v>
      </c>
      <c r="E15" s="1"/>
      <c r="F15" s="22"/>
      <c r="G15" s="44">
        <f>IF($G$9="","",2)</f>
        <v>2</v>
      </c>
      <c r="H15" s="42"/>
      <c r="I15" s="45">
        <f>IF($M$3="","",$M$2*G15)</f>
        <v>40</v>
      </c>
      <c r="J15" s="42"/>
      <c r="K15" s="45">
        <f>IF(I15="","",($M$2*$D$13)+(I15*$D$14)+(I15*$D$15)+((I15-(I15*$D$15))*$D$16)+((I15-$M$2)*$D$17)+$M$2)</f>
        <v>26.3999999999999986</v>
      </c>
      <c r="L15" s="42"/>
      <c r="M15" s="45">
        <f>IF(I15="","",I15-K15)</f>
        <v>13.5999999999999996</v>
      </c>
      <c r="N15" s="46"/>
      <c r="O15" s="36"/>
      <c r="P15" s="37"/>
      <c r="Q15" s="38"/>
      <c r="R15" s="47">
        <f>IF($V$2="","",IF(I15="","",I15*$V$2))</f>
        <v>8</v>
      </c>
      <c r="S15" s="42"/>
      <c r="T15" s="45">
        <f>IF(R15="","",I15-K15-R15)</f>
        <v>5.59999999999999964</v>
      </c>
      <c r="U15" s="42"/>
      <c r="V15" s="48">
        <f>IF(R15="","",T15/I15)</f>
        <v>0.140000000000000018</v>
      </c>
      <c r="W15" s="46"/>
      <c r="X15" s="23"/>
      <c r="Y15" s="1"/>
      <c r="Z15" s="1"/>
    </row>
    <row r="16" spans="1:26" ht="21" customHeight="1">
      <c r="A16" s="1"/>
      <c r="B16" s="41" t="s">
        <v>16</v>
      </c>
      <c r="C16" s="42"/>
      <c r="D16" s="43" t="n">
        <v>0</v>
      </c>
      <c r="E16" s="1"/>
      <c r="F16" s="22"/>
      <c r="G16" s="49">
        <f>IF($G$9="","",2.25)</f>
        <v>2.25</v>
      </c>
      <c r="H16" s="42"/>
      <c r="I16" s="50">
        <f>IF($M$3="","",$M$2*G16)</f>
        <v>45</v>
      </c>
      <c r="J16" s="42"/>
      <c r="K16" s="50">
        <f>IF(I16="","",($M$2*$D$13)+(I16*$D$14)+(I16*$D$15)+((I16-(I16*$D$15))*$D$16)+((I16-$M$2)*$D$17)+$M$2)</f>
        <v>26.7749999999999986</v>
      </c>
      <c r="L16" s="42"/>
      <c r="M16" s="50">
        <f>IF(I16="","",I16-K16)</f>
        <v>18.2250000000000014</v>
      </c>
      <c r="N16" s="46"/>
      <c r="O16" s="36"/>
      <c r="P16" s="37"/>
      <c r="Q16" s="38"/>
      <c r="R16" s="51">
        <f>IF($V$2="","",IF(I16="","",I16*$V$2))</f>
        <v>9</v>
      </c>
      <c r="S16" s="42"/>
      <c r="T16" s="50">
        <f>IF(R16="","",I16-K16-R16)</f>
        <v>9.22499999999999964</v>
      </c>
      <c r="U16" s="42"/>
      <c r="V16" s="52">
        <f>IF(R16="","",T16/I16)</f>
        <v>0.204999999999999982</v>
      </c>
      <c r="W16" s="46"/>
      <c r="X16" s="23"/>
      <c r="Y16" s="1"/>
      <c r="Z16" s="1"/>
    </row>
    <row r="17" spans="1:26" ht="21" customHeight="1">
      <c r="A17" s="1"/>
      <c r="B17" s="53" t="s">
        <v>17</v>
      </c>
      <c r="C17" s="11"/>
      <c r="D17" s="54" t="n">
        <v>0</v>
      </c>
      <c r="E17" s="1"/>
      <c r="F17" s="22"/>
      <c r="G17" s="44">
        <f>IF($G$9="","",2.5)</f>
        <v>2.5</v>
      </c>
      <c r="H17" s="42"/>
      <c r="I17" s="45">
        <f>IF($M$3="","",$M$2*G17)</f>
        <v>50</v>
      </c>
      <c r="J17" s="42"/>
      <c r="K17" s="45">
        <f>IF(I17="","",($M$2*$D$13)+(I17*$D$14)+(I17*$D$15)+((I17-(I17*$D$15))*$D$16)+((I17-$M$2)*$D$17)+$M$2)</f>
        <v>27.1499999999999986</v>
      </c>
      <c r="L17" s="42"/>
      <c r="M17" s="45">
        <f>IF(I17="","",I17-K17)</f>
        <v>22.8500000000000014</v>
      </c>
      <c r="N17" s="46"/>
      <c r="O17" s="36"/>
      <c r="P17" s="37"/>
      <c r="Q17" s="38"/>
      <c r="R17" s="47">
        <f>IF($V$2="","",IF(I17="","",I17*$V$2))</f>
        <v>10</v>
      </c>
      <c r="S17" s="42"/>
      <c r="T17" s="45">
        <f>IF(R17="","",I17-K17-R17)</f>
        <v>12.8499999999999996</v>
      </c>
      <c r="U17" s="42"/>
      <c r="V17" s="48">
        <f>IF(R17="","",T17/I17)</f>
        <v>0.257000000000000028</v>
      </c>
      <c r="W17" s="46"/>
      <c r="X17" s="23"/>
      <c r="Y17" s="1"/>
      <c r="Z17" s="1"/>
    </row>
    <row r="18" spans="1:26" ht="21" customHeight="1">
      <c r="A18" s="1"/>
      <c r="B18" s="55"/>
      <c r="C18" s="56"/>
      <c r="D18" s="57"/>
      <c r="E18" s="1"/>
      <c r="F18" s="22"/>
      <c r="G18" s="49">
        <f>IF($G$9="","",2.75)</f>
        <v>2.75</v>
      </c>
      <c r="H18" s="42"/>
      <c r="I18" s="50">
        <f>IF($M$3="","",$M$2*G18)</f>
        <v>55</v>
      </c>
      <c r="J18" s="42"/>
      <c r="K18" s="50">
        <f>IF(I18="","",($M$2*$D$13)+(I18*$D$14)+(I18*$D$15)+((I18-(I18*$D$15))*$D$16)+((I18-$M$2)*$D$17)+$M$2)</f>
        <v>27.5249999999999986</v>
      </c>
      <c r="L18" s="42"/>
      <c r="M18" s="50">
        <f>IF(I18="","",I18-K18)</f>
        <v>27.4750000000000014</v>
      </c>
      <c r="N18" s="46"/>
      <c r="O18" s="36"/>
      <c r="P18" s="37"/>
      <c r="Q18" s="38"/>
      <c r="R18" s="51">
        <f>IF($V$2="","",IF(I18="","",I18*$V$2))</f>
        <v>11</v>
      </c>
      <c r="S18" s="42"/>
      <c r="T18" s="50">
        <f>IF(R18="","",I18-K18-R18)</f>
        <v>16.4750000000000014</v>
      </c>
      <c r="U18" s="42"/>
      <c r="V18" s="52">
        <f>IF(R18="","",T18/I18)</f>
        <v>0.299545454545454994</v>
      </c>
      <c r="W18" s="46"/>
      <c r="X18" s="23"/>
      <c r="Y18" s="1"/>
      <c r="Z18" s="1"/>
    </row>
    <row r="19" spans="1:26" ht="21" customHeight="1">
      <c r="A19" s="1"/>
      <c r="B19" s="82"/>
      <c r="C19" s="83"/>
      <c r="D19" s="84"/>
      <c r="E19" s="1"/>
      <c r="F19" s="22"/>
      <c r="G19" s="44">
        <f>IF($G$9="","",3)</f>
        <v>3</v>
      </c>
      <c r="H19" s="42"/>
      <c r="I19" s="45">
        <f>IF($M$3="","",$M$2*G19)</f>
        <v>60</v>
      </c>
      <c r="J19" s="42"/>
      <c r="K19" s="45">
        <f>IF(I19="","",($M$2*$D$13)+(I19*$D$14)+(I19*$D$15)+((I19-(I19*$D$15))*$D$16)+((I19-$M$2)*$D$17)+$M$2)</f>
        <v>27.8999999999999986</v>
      </c>
      <c r="L19" s="42"/>
      <c r="M19" s="45">
        <f>IF(I19="","",I19-K19)</f>
        <v>32.1000000000000014</v>
      </c>
      <c r="N19" s="46"/>
      <c r="O19" s="36"/>
      <c r="P19" s="37"/>
      <c r="Q19" s="38"/>
      <c r="R19" s="47">
        <f>IF($V$2="","",IF(I19="","",I19*$V$2))</f>
        <v>12</v>
      </c>
      <c r="S19" s="42"/>
      <c r="T19" s="45">
        <f>IF(R19="","",I19-K19-R19)</f>
        <v>20.1000000000000014</v>
      </c>
      <c r="U19" s="42"/>
      <c r="V19" s="48">
        <f>IF(R19="","",T19/I19)</f>
        <v>0.335000000000000009</v>
      </c>
      <c r="W19" s="46"/>
      <c r="X19" s="23"/>
      <c r="Y19" s="1"/>
      <c r="Z19" s="1"/>
    </row>
    <row r="20" spans="1:26" ht="21" customHeight="1">
      <c r="A20" s="1"/>
      <c r="B20" s="85"/>
      <c r="C20" s="86"/>
      <c r="D20" s="87"/>
      <c r="E20" s="1"/>
      <c r="F20" s="22"/>
      <c r="G20" s="49">
        <f>IF($G$9="","",3.25)</f>
        <v>3.25</v>
      </c>
      <c r="H20" s="42"/>
      <c r="I20" s="50">
        <f>IF($M$3="","",$M$2*G20)</f>
        <v>65</v>
      </c>
      <c r="J20" s="42"/>
      <c r="K20" s="50">
        <f>IF(I20="","",($M$2*$D$13)+(I20*$D$14)+(I20*$D$15)+((I20-(I20*$D$15))*$D$16)+((I20-$M$2)*$D$17)+$M$2)</f>
        <v>28.2749999999999986</v>
      </c>
      <c r="L20" s="42"/>
      <c r="M20" s="50">
        <f>IF(I20="","",I20-K20)</f>
        <v>36.7250000000000014</v>
      </c>
      <c r="N20" s="46"/>
      <c r="O20" s="36"/>
      <c r="P20" s="37"/>
      <c r="Q20" s="38"/>
      <c r="R20" s="51">
        <f>IF($V$2="","",IF(I20="","",I20*$V$2))</f>
        <v>13</v>
      </c>
      <c r="S20" s="42"/>
      <c r="T20" s="50">
        <f>IF(R20="","",I20-K20-R20)</f>
        <v>23.7250000000000014</v>
      </c>
      <c r="U20" s="42"/>
      <c r="V20" s="52">
        <f>IF(R20="","",T20/I20)</f>
        <v>0.364999999999999991</v>
      </c>
      <c r="W20" s="46"/>
      <c r="X20" s="23"/>
      <c r="Y20" s="1"/>
      <c r="Z20" s="1"/>
    </row>
    <row r="21" spans="1:26" ht="21" customHeight="1">
      <c r="A21" s="1"/>
      <c r="B21" s="85"/>
      <c r="C21" s="86"/>
      <c r="D21" s="87"/>
      <c r="E21" s="1"/>
      <c r="F21" s="22"/>
      <c r="G21" s="44">
        <f>IF($G$9="","",3.5)</f>
        <v>3.5</v>
      </c>
      <c r="H21" s="42"/>
      <c r="I21" s="45">
        <f>IF($M$3="","",$M$2*G21)</f>
        <v>70</v>
      </c>
      <c r="J21" s="42"/>
      <c r="K21" s="45">
        <f>IF(I21="","",($M$2*$D$13)+(I21*$D$14)+(I21*$D$15)+((I21-(I21*$D$15))*$D$16)+((I21-$M$2)*$D$17)+$M$2)</f>
        <v>28.6499999999999986</v>
      </c>
      <c r="L21" s="42"/>
      <c r="M21" s="45">
        <f>IF(I21="","",I21-K21)</f>
        <v>41.3500000000000014</v>
      </c>
      <c r="N21" s="46"/>
      <c r="O21" s="36"/>
      <c r="P21" s="37"/>
      <c r="Q21" s="38"/>
      <c r="R21" s="47">
        <f>IF($V$2="","",IF(I21="","",I21*$V$2))</f>
        <v>14</v>
      </c>
      <c r="S21" s="42"/>
      <c r="T21" s="45">
        <f>IF(R21="","",I21-K21-R21)</f>
        <v>27.3500000000000014</v>
      </c>
      <c r="U21" s="42"/>
      <c r="V21" s="48">
        <f>IF(R21="","",T21/I21)</f>
        <v>0.390714285714286014</v>
      </c>
      <c r="W21" s="46"/>
      <c r="X21" s="23"/>
      <c r="Y21" s="1"/>
      <c r="Z21" s="1"/>
    </row>
    <row r="22" spans="1:26" ht="21" customHeight="1">
      <c r="A22" s="1"/>
      <c r="B22" s="88"/>
      <c r="C22" s="89"/>
      <c r="D22" s="90"/>
      <c r="E22" s="1"/>
      <c r="F22" s="22"/>
      <c r="G22" s="49">
        <f>IF($G$9="","",3.75)</f>
        <v>3.75</v>
      </c>
      <c r="H22" s="42"/>
      <c r="I22" s="50">
        <f>IF($M$3="","",$M$2*G22)</f>
        <v>75</v>
      </c>
      <c r="J22" s="42"/>
      <c r="K22" s="50">
        <f>IF(I22="","",($M$2*$D$13)+(I22*$D$14)+(I22*$D$15)+((I22-(I22*$D$15))*$D$16)+((I22-$M$2)*$D$17)+$M$2)</f>
        <v>29.0249999999999986</v>
      </c>
      <c r="L22" s="42"/>
      <c r="M22" s="50">
        <f>IF(I22="","",I22-K22)</f>
        <v>45.9750000000000014</v>
      </c>
      <c r="N22" s="46"/>
      <c r="O22" s="36"/>
      <c r="P22" s="37"/>
      <c r="Q22" s="38"/>
      <c r="R22" s="51">
        <f>IF($V$2="","",IF(I22="","",I22*$V$2))</f>
        <v>15</v>
      </c>
      <c r="S22" s="42"/>
      <c r="T22" s="50">
        <f>IF(R22="","",I22-K22-R22)</f>
        <v>30.9750000000000014</v>
      </c>
      <c r="U22" s="42"/>
      <c r="V22" s="52">
        <f>IF(R22="","",T22/I22)</f>
        <v>0.412999999999999989</v>
      </c>
      <c r="W22" s="46"/>
      <c r="X22" s="23"/>
      <c r="Y22" s="1"/>
      <c r="Z22" s="1"/>
    </row>
    <row r="23" spans="1:26" ht="20.25" customHeight="1">
      <c r="A23" s="1"/>
      <c r="B23" s="1"/>
      <c r="C23" s="1"/>
      <c r="D23" s="1"/>
      <c r="E23" s="1"/>
      <c r="F23" s="22"/>
      <c r="G23" s="58">
        <f>IF($G$9="","",4)</f>
        <v>4</v>
      </c>
      <c r="H23" s="11"/>
      <c r="I23" s="59">
        <f>IF($M$3="","",$M$2*G23)</f>
        <v>80</v>
      </c>
      <c r="J23" s="11"/>
      <c r="K23" s="59">
        <f>IF(I23="","",($M$2*$D$13)+(I23*$D$14)+(I23*$D$15)+((I23-(I23*$D$15))*$D$16)+((I23-$M$2)*$D$17)+$M$2)</f>
        <v>29.3999999999999986</v>
      </c>
      <c r="L23" s="11"/>
      <c r="M23" s="59">
        <f>IF(I23="","",I23-K23)</f>
        <v>50.6000000000000014</v>
      </c>
      <c r="N23" s="13"/>
      <c r="O23" s="36"/>
      <c r="P23" s="37"/>
      <c r="Q23" s="38"/>
      <c r="R23" s="60">
        <f>IF($V$2="","",IF(I23="","",I23*$V$2))</f>
        <v>16</v>
      </c>
      <c r="S23" s="11"/>
      <c r="T23" s="59">
        <f>IF(R23="","",I23-K23-R23)</f>
        <v>34.6000000000000014</v>
      </c>
      <c r="U23" s="11"/>
      <c r="V23" s="61">
        <f>IF(R23="","",T23/I23)</f>
        <v>0.432500000000000018</v>
      </c>
      <c r="W23" s="13"/>
      <c r="X23" s="23"/>
      <c r="Y23" s="1"/>
      <c r="Z23" s="1"/>
    </row>
    <row r="24" spans="1:26" ht="9.75" customHeight="1">
      <c r="A24" s="1"/>
      <c r="B24" s="1"/>
      <c r="C24" s="1"/>
      <c r="D24" s="1"/>
      <c r="E24" s="1"/>
      <c r="F24" s="62"/>
      <c r="G24" s="62"/>
      <c r="H24" s="63"/>
      <c r="I24" s="63"/>
      <c r="J24" s="63"/>
      <c r="K24" s="63"/>
      <c r="L24" s="63"/>
      <c r="M24" s="63"/>
      <c r="N24" s="64"/>
      <c r="O24" s="64"/>
      <c r="P24" s="1"/>
      <c r="Q24" s="62"/>
      <c r="R24" s="63"/>
      <c r="S24" s="63"/>
      <c r="T24" s="63"/>
      <c r="U24" s="63"/>
      <c r="V24" s="63"/>
      <c r="W24" s="63"/>
      <c r="X24" s="64"/>
      <c r="Y24" s="1"/>
      <c r="Z24" s="1"/>
    </row>
    <row r="25" spans="1:26" ht="21" customHeight="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65" t="s">
        <v>18</v>
      </c>
      <c r="V25" s="66"/>
      <c r="W25" s="66"/>
      <c r="X25" s="1"/>
      <c r="Y25" s="1"/>
      <c r="Z25" s="1"/>
    </row>
    <row r="26" spans="1:26" ht="21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21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21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21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21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21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21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21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21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21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21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21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21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21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21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21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21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21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21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21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21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21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21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21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21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21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21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21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21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21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21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21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21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21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21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21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21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21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21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21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21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21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21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21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21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21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21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21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21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21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21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21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21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21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21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21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21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21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21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21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21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21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21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21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21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21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21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21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21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21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21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21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21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21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21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21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21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21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21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21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21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21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21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21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21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21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21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21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21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21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21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21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21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21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21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21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21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21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21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21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21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21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21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21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21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21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21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21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21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21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21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21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21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21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21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21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21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21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21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21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21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21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21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21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21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21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21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21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21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21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21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21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21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21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21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21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21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21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21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21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21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21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21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21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21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21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21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21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21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21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21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21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21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21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21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21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21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21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21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21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21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21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21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21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21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21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21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21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21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21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21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21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21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21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21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21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21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21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21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21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21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21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21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21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21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21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21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21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21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21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21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21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21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21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21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21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21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21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21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21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21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21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21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21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21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21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21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21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21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21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21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21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21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21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21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21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21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21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21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21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21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21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21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21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21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21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21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21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21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21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21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21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21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21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21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21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21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21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21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21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21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21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21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21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21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21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21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21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21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21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21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21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21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21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21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21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21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21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21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21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21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21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21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21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21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21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21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21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21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21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21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21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21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21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21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21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21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21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21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21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21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21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21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21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21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21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21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21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21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21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21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21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21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21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21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21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21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21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21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21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21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21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21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21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21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21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21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21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21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21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21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21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21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21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21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21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21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21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21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21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21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21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21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21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21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21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21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21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21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21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21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21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21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21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21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21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21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21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21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21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21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21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21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21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21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21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21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21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21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21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21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21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21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21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21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21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21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21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21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21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21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21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21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21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21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21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21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21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21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21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21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21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21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21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21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21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21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21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21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21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21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21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21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21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21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21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21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21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21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21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21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21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21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21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21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21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21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21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21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21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21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21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21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21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21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21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21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21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21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21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21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21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21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21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21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21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21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21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21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21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21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21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21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21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21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21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21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21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21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21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21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21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21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21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21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21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21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21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21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21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21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21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21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21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21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21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21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21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21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21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21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21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21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21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21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21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21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21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21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21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21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21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21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21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21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21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21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21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21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21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21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21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21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21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21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21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21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21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21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21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21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21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21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21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21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21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21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21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21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21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21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21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21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21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21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21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21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21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21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21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21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21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21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21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21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21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21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21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21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21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21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21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21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21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21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21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21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21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21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21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21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21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21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21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21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21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21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21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21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21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21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21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21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21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21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21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21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21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21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21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21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21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21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21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21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21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21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21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21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21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21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21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21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21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21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21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21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21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21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21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21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21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21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21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21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21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21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21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21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21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21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21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21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21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21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21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21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21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21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21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21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21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21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21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21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21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21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21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21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21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21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21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21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21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21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21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21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21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21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21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21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21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21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21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21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21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21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21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21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21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21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21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21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21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21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21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21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21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21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21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21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21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21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21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21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21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21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21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21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21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21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21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21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21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21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21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21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21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21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21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21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21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21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21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21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21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21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21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21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21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21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21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21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21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21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21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21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21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21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21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21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21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21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21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21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21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21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21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21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21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21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21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21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21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21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21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21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21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21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21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21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21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21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21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21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21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21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21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21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21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21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21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21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21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21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21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21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21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21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21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21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21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21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21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21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21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21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21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21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21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21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21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21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21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21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21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21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21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21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21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21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21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21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21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21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21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21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21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21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21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21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21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21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21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21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21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21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21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21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21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21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21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21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21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21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21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21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21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21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21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21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21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21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21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21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21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21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21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21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21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21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21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21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21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21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21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21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21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21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21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21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21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21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21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21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21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21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21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21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21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21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21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21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21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21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21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21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21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21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21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21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21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21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21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21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21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21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21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21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21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21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21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21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21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21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21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21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21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21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21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21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21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21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21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21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21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21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21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21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21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21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21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21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21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21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21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21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21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21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21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21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21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21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21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21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21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21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21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21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21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21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21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21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21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21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21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21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21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21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21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21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21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21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21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21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21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21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21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21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21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21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21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21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21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21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21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21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21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21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21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21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21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21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21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21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21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21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21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21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21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21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21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21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21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21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21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21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21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21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21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21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21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21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21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21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21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21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21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21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21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21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21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21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21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21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21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21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21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21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21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21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21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21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21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21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21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21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21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21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21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21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21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21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21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21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21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21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21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21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21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21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21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21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21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21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21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21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21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21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21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21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21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21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21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21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21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21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21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21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21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21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21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21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21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21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21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21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21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21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21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21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21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21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21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21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21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21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21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21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21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21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21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21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21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21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115">
    <mergeCell ref="F2:L2"/>
    <mergeCell ref="M2:O2"/>
    <mergeCell ref="Q2:U3"/>
    <mergeCell ref="V2:X3"/>
    <mergeCell ref="B2:D6"/>
    <mergeCell ref="F3:L3"/>
    <mergeCell ref="M3:O3"/>
    <mergeCell ref="G5:N6"/>
    <mergeCell ref="R5:W6"/>
    <mergeCell ref="G8:H8"/>
    <mergeCell ref="I8:J8"/>
    <mergeCell ref="K8:L8"/>
    <mergeCell ref="M8:N8"/>
    <mergeCell ref="R8:S8"/>
    <mergeCell ref="T8:U8"/>
    <mergeCell ref="V8:W8"/>
    <mergeCell ref="G9:H10"/>
    <mergeCell ref="I9:J10"/>
    <mergeCell ref="K9:L10"/>
    <mergeCell ref="M9:N10"/>
    <mergeCell ref="R9:S10"/>
    <mergeCell ref="T9:U10"/>
    <mergeCell ref="V9:W10"/>
    <mergeCell ref="B12:D12"/>
    <mergeCell ref="G12:H12"/>
    <mergeCell ref="I12:J12"/>
    <mergeCell ref="K12:L12"/>
    <mergeCell ref="M12:N12"/>
    <mergeCell ref="R12:S12"/>
    <mergeCell ref="T12:U12"/>
    <mergeCell ref="V12:W12"/>
    <mergeCell ref="B13:C13"/>
    <mergeCell ref="G13:H13"/>
    <mergeCell ref="I13:J13"/>
    <mergeCell ref="K13:L13"/>
    <mergeCell ref="M13:N13"/>
    <mergeCell ref="R13:S13"/>
    <mergeCell ref="T13:U13"/>
    <mergeCell ref="V13:W13"/>
    <mergeCell ref="B14:C14"/>
    <mergeCell ref="G14:H14"/>
    <mergeCell ref="I14:J14"/>
    <mergeCell ref="K14:L14"/>
    <mergeCell ref="M14:N14"/>
    <mergeCell ref="R14:S14"/>
    <mergeCell ref="T14:U14"/>
    <mergeCell ref="V14:W14"/>
    <mergeCell ref="B15:C15"/>
    <mergeCell ref="G15:H15"/>
    <mergeCell ref="I15:J15"/>
    <mergeCell ref="K15:L15"/>
    <mergeCell ref="M15:N15"/>
    <mergeCell ref="R15:S15"/>
    <mergeCell ref="T15:U15"/>
    <mergeCell ref="V15:W15"/>
    <mergeCell ref="B16:C16"/>
    <mergeCell ref="G16:H16"/>
    <mergeCell ref="I16:J16"/>
    <mergeCell ref="K16:L16"/>
    <mergeCell ref="M16:N16"/>
    <mergeCell ref="R16:S16"/>
    <mergeCell ref="T16:U16"/>
    <mergeCell ref="V16:W16"/>
    <mergeCell ref="B17:C17"/>
    <mergeCell ref="G17:H17"/>
    <mergeCell ref="I17:J17"/>
    <mergeCell ref="K17:L17"/>
    <mergeCell ref="M17:N17"/>
    <mergeCell ref="R17:S17"/>
    <mergeCell ref="T17:U17"/>
    <mergeCell ref="V17:W17"/>
    <mergeCell ref="G18:H18"/>
    <mergeCell ref="I18:J18"/>
    <mergeCell ref="K18:L18"/>
    <mergeCell ref="M18:N18"/>
    <mergeCell ref="R18:S18"/>
    <mergeCell ref="T18:U18"/>
    <mergeCell ref="V18:W18"/>
    <mergeCell ref="G19:H19"/>
    <mergeCell ref="I19:J19"/>
    <mergeCell ref="K19:L19"/>
    <mergeCell ref="M19:N19"/>
    <mergeCell ref="R19:S19"/>
    <mergeCell ref="T19:U19"/>
    <mergeCell ref="V19:W19"/>
    <mergeCell ref="B19:D22"/>
    <mergeCell ref="G20:H20"/>
    <mergeCell ref="I20:J20"/>
    <mergeCell ref="K20:L20"/>
    <mergeCell ref="M20:N20"/>
    <mergeCell ref="R20:S20"/>
    <mergeCell ref="T20:U20"/>
    <mergeCell ref="V20:W20"/>
    <mergeCell ref="G21:H21"/>
    <mergeCell ref="I21:J21"/>
    <mergeCell ref="K21:L21"/>
    <mergeCell ref="M21:N21"/>
    <mergeCell ref="R21:S21"/>
    <mergeCell ref="T21:U21"/>
    <mergeCell ref="V21:W21"/>
    <mergeCell ref="G22:H22"/>
    <mergeCell ref="I22:J22"/>
    <mergeCell ref="K22:L22"/>
    <mergeCell ref="M22:N22"/>
    <mergeCell ref="R22:S22"/>
    <mergeCell ref="T22:U22"/>
    <mergeCell ref="V22:W22"/>
    <mergeCell ref="G23:H23"/>
    <mergeCell ref="I23:J23"/>
    <mergeCell ref="K23:L23"/>
    <mergeCell ref="M23:N23"/>
    <mergeCell ref="R23:S23"/>
    <mergeCell ref="T23:U23"/>
    <mergeCell ref="V23:W23"/>
    <mergeCell ref="U25:W25"/>
  </mergeCells>
  <printOptions>
    <extLst>
      <ext uri="smNativeData">
        <pm:pageFlags xmlns:pm="smNativeData" id="1696490780" printRowHead="0" printColHead="0" printHeadLine="0" printFootLine="0" autoHeightHeader="0" autoHeightFooter="0" fitToPageBoth="0"/>
      </ext>
    </extLst>
  </printOptions>
  <pageMargins left="0.511806" right="0.511806" top="0.787500" bottom="0.787500" header="0.000000" footer="0.000000"/>
  <pageSetup paperSize="9" fitToWidth="0" fitToHeight="1"/>
  <headerFooter>
    <extLst>
      <ext uri="smNativeData">
        <pm:header xmlns:pm="smNativeData" id="1696490780" l="56" r="56" t="56" b="56" borderId="0" fillId="0" vertical="0"/>
        <pm:footer xmlns:pm="smNativeData" id="1696490780" l="56" r="56" t="56" b="56" borderId="0" fillId="0" vertical="2"/>
        <pm:paperBin xmlns:pm="smNativeData" id="1696490780" Id="0" type="0" value="0"/>
        <pm:paperBin xmlns:pm="smNativeData" id="1696490780" Id="1" type="0" value="0"/>
      </ext>
    </extLst>
  </headerFooter>
  <drawing r:id="rId1"/>
  <extLst>
    <ext uri="smNativeData">
      <pm:sheetPrefs xmlns:pm="smNativeData" day="1696490780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Fernando Amaral Langaro</dc:creator>
  <cp:keywords/>
  <dc:description/>
  <cp:lastModifiedBy>front</cp:lastModifiedBy>
  <cp:revision>0</cp:revision>
  <dcterms:created xsi:type="dcterms:W3CDTF">2019-08-28T22:31:46Z</dcterms:created>
  <dcterms:modified xsi:type="dcterms:W3CDTF">2023-10-05T07:26:20Z</dcterms:modified>
</cp:coreProperties>
</file>