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Pessoal" sheetId="1" r:id="rId1"/>
    <sheet name="Validação de Pessoal" sheetId="9" r:id="rId2"/>
  </sheets>
  <calcPr calcId="125725"/>
</workbook>
</file>

<file path=xl/calcChain.xml><?xml version="1.0" encoding="utf-8"?>
<calcChain xmlns="http://schemas.openxmlformats.org/spreadsheetml/2006/main">
  <c r="E4" i="1"/>
  <c r="D4"/>
  <c r="B4"/>
  <c r="G21" i="9"/>
  <c r="E21"/>
  <c r="C21"/>
  <c r="B11" i="1" l="1"/>
  <c r="B9"/>
  <c r="F7" i="9"/>
  <c r="F6"/>
  <c r="F5"/>
  <c r="F4"/>
  <c r="C10" i="1"/>
  <c r="D10" s="1"/>
  <c r="E10" s="1"/>
  <c r="F10" s="1"/>
  <c r="G10" s="1"/>
  <c r="H10" s="1"/>
  <c r="I10" s="1"/>
  <c r="J10" s="1"/>
  <c r="K10" s="1"/>
  <c r="L10" s="1"/>
  <c r="M10" s="1"/>
  <c r="B12" l="1"/>
  <c r="F21" i="9"/>
  <c r="C12" i="1" l="1"/>
  <c r="D12" s="1"/>
  <c r="E12" s="1"/>
  <c r="F12" s="1"/>
  <c r="G12" s="1"/>
  <c r="H12" s="1"/>
  <c r="I12" s="1"/>
  <c r="J12" s="1"/>
  <c r="K12" s="1"/>
  <c r="L12" s="1"/>
  <c r="M12" s="1"/>
  <c r="C11"/>
  <c r="D11" s="1"/>
  <c r="E11" s="1"/>
  <c r="F11" s="1"/>
  <c r="G11" s="1"/>
  <c r="H11" s="1"/>
  <c r="I11" s="1"/>
  <c r="J11" s="1"/>
  <c r="K11" s="1"/>
  <c r="L11" s="1"/>
  <c r="M11" s="1"/>
  <c r="C9"/>
  <c r="D9" s="1"/>
  <c r="E9" s="1"/>
  <c r="F9" s="1"/>
  <c r="G9" s="1"/>
  <c r="H9" s="1"/>
  <c r="I9" s="1"/>
  <c r="J9" s="1"/>
  <c r="K9" s="1"/>
  <c r="L9" s="1"/>
  <c r="M9" s="1"/>
  <c r="C4" l="1"/>
  <c r="F4" s="1"/>
  <c r="G4" s="1"/>
  <c r="H4" s="1"/>
  <c r="I4" s="1"/>
  <c r="J4" s="1"/>
  <c r="K4" s="1"/>
  <c r="L4" s="1"/>
  <c r="M4" s="1"/>
  <c r="B19"/>
  <c r="B21" s="1"/>
  <c r="B18"/>
  <c r="B20" s="1"/>
  <c r="B16"/>
  <c r="N5"/>
  <c r="N6"/>
  <c r="N7"/>
  <c r="N9"/>
  <c r="N10"/>
  <c r="N11"/>
  <c r="N12"/>
  <c r="N13"/>
  <c r="N14"/>
  <c r="B15"/>
  <c r="C16" l="1"/>
  <c r="C18"/>
  <c r="C20" s="1"/>
  <c r="C19"/>
  <c r="C21" s="1"/>
  <c r="B22"/>
  <c r="C15"/>
  <c r="N17"/>
  <c r="C22" l="1"/>
  <c r="D18"/>
  <c r="D20" s="1"/>
  <c r="D16"/>
  <c r="D19"/>
  <c r="D21" s="1"/>
  <c r="D15"/>
  <c r="D22" l="1"/>
  <c r="E15"/>
  <c r="E19"/>
  <c r="E21" s="1"/>
  <c r="E18"/>
  <c r="E20" s="1"/>
  <c r="E16"/>
  <c r="E22" l="1"/>
  <c r="F16"/>
  <c r="F18"/>
  <c r="F20" s="1"/>
  <c r="F15"/>
  <c r="F19"/>
  <c r="F21" s="1"/>
  <c r="F22" l="1"/>
  <c r="G18"/>
  <c r="G20" s="1"/>
  <c r="G15"/>
  <c r="G16"/>
  <c r="G19"/>
  <c r="G21" s="1"/>
  <c r="G22" l="1"/>
  <c r="H15"/>
  <c r="H16"/>
  <c r="H19"/>
  <c r="H21" s="1"/>
  <c r="H18"/>
  <c r="H20" s="1"/>
  <c r="H22" l="1"/>
  <c r="I18"/>
  <c r="I20" s="1"/>
  <c r="I19"/>
  <c r="I21" s="1"/>
  <c r="I16"/>
  <c r="I15"/>
  <c r="I22" l="1"/>
  <c r="J19"/>
  <c r="J21" s="1"/>
  <c r="J18"/>
  <c r="J20" s="1"/>
  <c r="J15"/>
  <c r="J16"/>
  <c r="J22" l="1"/>
  <c r="K18"/>
  <c r="K20" s="1"/>
  <c r="K15"/>
  <c r="K16"/>
  <c r="K19"/>
  <c r="K21" s="1"/>
  <c r="K22" l="1"/>
  <c r="L15"/>
  <c r="L16"/>
  <c r="L19"/>
  <c r="L18"/>
  <c r="L20" l="1"/>
  <c r="N8"/>
  <c r="M18"/>
  <c r="M20" s="1"/>
  <c r="M19"/>
  <c r="M21" s="1"/>
  <c r="M16"/>
  <c r="N16" s="1"/>
  <c r="M15"/>
  <c r="N15" s="1"/>
  <c r="N4"/>
  <c r="L21"/>
  <c r="N20" l="1"/>
  <c r="L22"/>
  <c r="M22"/>
  <c r="N19"/>
  <c r="N21"/>
  <c r="N18"/>
  <c r="N22" l="1"/>
</calcChain>
</file>

<file path=xl/sharedStrings.xml><?xml version="1.0" encoding="utf-8"?>
<sst xmlns="http://schemas.openxmlformats.org/spreadsheetml/2006/main" count="52" uniqueCount="48">
  <si>
    <t>SALARIOS E ORDENADOS</t>
  </si>
  <si>
    <t>AVISO PREVIO/INDENIZACOES</t>
  </si>
  <si>
    <t>ASSISTENCIA MEDICA</t>
  </si>
  <si>
    <t>ASSISTENCIA ODONTOLOGICA</t>
  </si>
  <si>
    <t>VALE TRANSPORTE</t>
  </si>
  <si>
    <t>CESTA BASICA</t>
  </si>
  <si>
    <t>SEGURO DE VIDA EM GRUPO</t>
  </si>
  <si>
    <t>UNIFORMES</t>
  </si>
  <si>
    <t>FGTS</t>
  </si>
  <si>
    <t>INSS</t>
  </si>
  <si>
    <t>INSS - PATRONAL S/ SERV. TERCEIROS</t>
  </si>
  <si>
    <t>PROV. FERIAS E 1/3.</t>
  </si>
  <si>
    <t>PROV. 13º SALARIO</t>
  </si>
  <si>
    <t>ENCARGOS S/ PROV. FERIAS</t>
  </si>
  <si>
    <t>ENCARGOS S/ PROV. 13º SALARIO</t>
  </si>
  <si>
    <t>Total</t>
  </si>
  <si>
    <t>CONTAS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</si>
  <si>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</si>
  <si>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</si>
  <si>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</si>
  <si>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</si>
  <si>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</si>
  <si>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</si>
  <si>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</si>
  <si>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</si>
  <si>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</si>
  <si>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</si>
  <si>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</si>
  <si>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</si>
  <si>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</si>
  <si>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FUNÇÃO</t>
  </si>
  <si>
    <t>SALÁRIO</t>
  </si>
  <si>
    <t>NOME</t>
  </si>
  <si>
    <t>OBSERVAÇÕES</t>
  </si>
  <si>
    <t>ADICIONAL NOTURNO</t>
  </si>
  <si>
    <t>HORA TRAB.</t>
  </si>
  <si>
    <t>V.T.</t>
  </si>
  <si>
    <t>V.A.</t>
  </si>
  <si>
    <t>ASSIS. MÉDICA</t>
  </si>
  <si>
    <t>HORAS EXTRAS</t>
  </si>
  <si>
    <t>ABONO SALARIAL - PLR - ACORDO - ETC</t>
  </si>
  <si>
    <t>Funcionário A</t>
  </si>
  <si>
    <t>Funcionário B</t>
  </si>
  <si>
    <t>Funcionário C</t>
  </si>
  <si>
    <t>Funcionário D</t>
  </si>
  <si>
    <t>COORDENADOR</t>
  </si>
  <si>
    <t xml:space="preserve">ANALISTA </t>
  </si>
  <si>
    <t>ORÇAMENTO DE PESSOAL - CONSULTORIA LUCRATIVA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</si>
</sst>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/>
    <xf numFmtId="0" fontId="2" fillId="0" borderId="0" xfId="0" applyFont="1"/>
    <xf numFmtId="165" fontId="0" fillId="0" borderId="1" xfId="1" applyNumberFormat="1" applyFont="1" applyBorder="1"/>
    <xf numFmtId="0" fontId="0" fillId="2" borderId="1" xfId="0" applyFont="1" applyFill="1" applyBorder="1"/>
    <xf numFmtId="165" fontId="0" fillId="2" borderId="1" xfId="1" applyNumberFormat="1" applyFont="1" applyFill="1" applyBorder="1"/>
    <xf numFmtId="0" fontId="0" fillId="2" borderId="1" xfId="0" applyFill="1" applyBorder="1"/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0" xfId="0" applyFont="1"/>
    <xf numFmtId="164" fontId="0" fillId="0" borderId="1" xfId="1" applyFont="1" applyBorder="1" applyAlignment="1">
      <alignment horizontal="right"/>
    </xf>
    <xf numFmtId="165" fontId="2" fillId="2" borderId="1" xfId="0" applyNumberFormat="1" applyFont="1" applyFill="1" applyBorder="1"/>
    <xf numFmtId="165" fontId="0" fillId="0" borderId="0" xfId="0" applyNumberFormat="1"/>
    <xf numFmtId="0" fontId="0" fillId="0" borderId="1" xfId="0" applyBorder="1"/>
    <xf numFmtId="0" fontId="5" fillId="0" borderId="0" xfId="0" applyFont="1"/>
    <xf numFmtId="165" fontId="5" fillId="0" borderId="0" xfId="0" applyNumberFormat="1" applyFont="1"/>
    <xf numFmtId="165" fontId="6" fillId="0" borderId="0" xfId="0" applyNumberFormat="1" applyFont="1"/>
    <xf numFmtId="165" fontId="0" fillId="0" borderId="0" xfId="1" applyNumberFormat="1" applyFont="1"/>
    <xf numFmtId="165" fontId="2" fillId="0" borderId="0" xfId="0" applyNumberFormat="1" applyFont="1"/>
    <xf numFmtId="164" fontId="0" fillId="0" borderId="0" xfId="0" applyNumberFormat="1"/>
    <xf numFmtId="0" fontId="7" fillId="0" borderId="1" xfId="0" applyFont="1" applyBorder="1"/>
    <xf numFmtId="164" fontId="1" fillId="0" borderId="1" xfId="1" applyFont="1" applyBorder="1"/>
    <xf numFmtId="164" fontId="0" fillId="0" borderId="1" xfId="1" applyFont="1" applyFill="1" applyBorder="1"/>
    <xf numFmtId="0" fontId="0" fillId="0" borderId="1" xfId="1" applyNumberFormat="1" applyFont="1" applyBorder="1" applyAlignment="1">
      <alignment horizontal="center"/>
    </xf>
    <xf numFmtId="0" fontId="0" fillId="0" borderId="1" xfId="0" applyBorder="1" applyProtection="1">
      <protection locked="0"/>
    </xf>
    <xf numFmtId="164" fontId="7" fillId="0" borderId="1" xfId="1" applyFont="1" applyBorder="1"/>
    <xf numFmtId="164" fontId="0" fillId="0" borderId="1" xfId="1" applyFont="1" applyBorder="1" applyProtection="1">
      <protection locked="0"/>
    </xf>
    <xf numFmtId="0" fontId="7" fillId="0" borderId="2" xfId="0" applyFont="1" applyBorder="1"/>
    <xf numFmtId="0" fontId="0" fillId="0" borderId="2" xfId="0" applyBorder="1" applyProtection="1">
      <protection locked="0"/>
    </xf>
    <xf numFmtId="164" fontId="0" fillId="0" borderId="2" xfId="1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164" fontId="2" fillId="0" borderId="4" xfId="0" applyNumberFormat="1" applyFont="1" applyBorder="1" applyProtection="1"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J8" sqref="J8:K8"/>
    </sheetView>
  </sheetViews>
  <sheetFormatPr defaultRowHeight="15"/>
  <cols>
    <col min="1" max="1" width="43.85546875" bestFit="1" customWidth="1"/>
    <col min="2" max="2" width="10.5703125" bestFit="1" customWidth="1"/>
    <col min="9" max="9" width="10.5703125" bestFit="1" customWidth="1"/>
    <col min="11" max="11" width="10.5703125" bestFit="1" customWidth="1"/>
    <col min="12" max="12" width="10" customWidth="1"/>
    <col min="13" max="13" width="10.5703125" bestFit="1" customWidth="1"/>
    <col min="14" max="14" width="10.7109375" style="2" customWidth="1"/>
    <col min="15" max="16" width="9.140625" style="21"/>
  </cols>
  <sheetData>
    <row r="1" spans="1:14" ht="21.75" customHeight="1">
      <c r="A1" s="43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ht="6.75" customHeight="1">
      <c r="A2" s="7"/>
      <c r="B2" s="1"/>
      <c r="C2" s="1"/>
      <c r="D2" s="1"/>
      <c r="E2" s="1"/>
      <c r="F2" s="1"/>
      <c r="G2" s="1"/>
      <c r="H2" s="1"/>
      <c r="I2" s="26"/>
      <c r="J2" s="1"/>
      <c r="K2" s="1"/>
      <c r="L2" s="1"/>
      <c r="M2" s="1"/>
    </row>
    <row r="3" spans="1:14">
      <c r="A3" s="8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11" t="s">
        <v>29</v>
      </c>
    </row>
    <row r="4" spans="1:14">
      <c r="A4" s="4" t="s">
        <v>0</v>
      </c>
      <c r="B4" s="3">
        <f>SUM('Validação de Pessoal'!C4:C7)</f>
        <v>11799.390000000001</v>
      </c>
      <c r="C4" s="3">
        <f>B4</f>
        <v>11799.390000000001</v>
      </c>
      <c r="D4" s="3">
        <f>C4</f>
        <v>11799.390000000001</v>
      </c>
      <c r="E4" s="3">
        <f>D4*1.07</f>
        <v>12625.347300000001</v>
      </c>
      <c r="F4" s="3">
        <f t="shared" ref="F4:M4" si="0">E4</f>
        <v>12625.347300000001</v>
      </c>
      <c r="G4" s="3">
        <f t="shared" si="0"/>
        <v>12625.347300000001</v>
      </c>
      <c r="H4" s="3">
        <f t="shared" si="0"/>
        <v>12625.347300000001</v>
      </c>
      <c r="I4" s="3">
        <f t="shared" si="0"/>
        <v>12625.347300000001</v>
      </c>
      <c r="J4" s="3">
        <f t="shared" si="0"/>
        <v>12625.347300000001</v>
      </c>
      <c r="K4" s="3">
        <f t="shared" si="0"/>
        <v>12625.347300000001</v>
      </c>
      <c r="L4" s="3">
        <f t="shared" si="0"/>
        <v>12625.347300000001</v>
      </c>
      <c r="M4" s="3">
        <f t="shared" si="0"/>
        <v>12625.347300000001</v>
      </c>
      <c r="N4" s="18">
        <f t="shared" ref="N4:N21" si="1">SUM(B4:M4)</f>
        <v>149026.29569999999</v>
      </c>
    </row>
    <row r="5" spans="1:14">
      <c r="A5" s="6" t="s">
        <v>39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8">
        <f t="shared" si="1"/>
        <v>0</v>
      </c>
    </row>
    <row r="6" spans="1:14">
      <c r="A6" s="6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8">
        <f t="shared" si="1"/>
        <v>0</v>
      </c>
    </row>
    <row r="7" spans="1:14">
      <c r="A7" s="4" t="s">
        <v>1</v>
      </c>
      <c r="B7" s="3"/>
      <c r="C7" s="3"/>
      <c r="D7" s="3"/>
      <c r="E7" s="3"/>
      <c r="F7" s="3">
        <v>0</v>
      </c>
      <c r="G7" s="3"/>
      <c r="H7" s="3"/>
      <c r="I7" s="3"/>
      <c r="J7" s="3"/>
      <c r="K7" s="3"/>
      <c r="L7" s="3"/>
      <c r="M7" s="3"/>
      <c r="N7" s="18">
        <f t="shared" si="1"/>
        <v>0</v>
      </c>
    </row>
    <row r="8" spans="1:14">
      <c r="A8" s="6" t="s">
        <v>40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8">
        <f t="shared" si="1"/>
        <v>0</v>
      </c>
    </row>
    <row r="9" spans="1:14">
      <c r="A9" s="4" t="s">
        <v>2</v>
      </c>
      <c r="B9" s="5">
        <f>SUM('Validação de Pessoal'!G4:G20)</f>
        <v>134.68</v>
      </c>
      <c r="C9" s="5">
        <f>B9</f>
        <v>134.68</v>
      </c>
      <c r="D9" s="5">
        <f t="shared" ref="D9:M10" si="2">C9</f>
        <v>134.68</v>
      </c>
      <c r="E9" s="5">
        <f t="shared" si="2"/>
        <v>134.68</v>
      </c>
      <c r="F9" s="5">
        <f t="shared" si="2"/>
        <v>134.68</v>
      </c>
      <c r="G9" s="5">
        <f t="shared" si="2"/>
        <v>134.68</v>
      </c>
      <c r="H9" s="5">
        <f t="shared" si="2"/>
        <v>134.68</v>
      </c>
      <c r="I9" s="5">
        <f t="shared" si="2"/>
        <v>134.68</v>
      </c>
      <c r="J9" s="5">
        <f t="shared" si="2"/>
        <v>134.68</v>
      </c>
      <c r="K9" s="5">
        <f t="shared" si="2"/>
        <v>134.68</v>
      </c>
      <c r="L9" s="5">
        <f t="shared" si="2"/>
        <v>134.68</v>
      </c>
      <c r="M9" s="5">
        <f t="shared" si="2"/>
        <v>134.68</v>
      </c>
      <c r="N9" s="18">
        <f t="shared" si="1"/>
        <v>1616.1600000000005</v>
      </c>
    </row>
    <row r="10" spans="1:14">
      <c r="A10" s="4" t="s">
        <v>3</v>
      </c>
      <c r="B10" s="5">
        <v>0</v>
      </c>
      <c r="C10" s="5">
        <f>B10</f>
        <v>0</v>
      </c>
      <c r="D10" s="5">
        <f t="shared" si="2"/>
        <v>0</v>
      </c>
      <c r="E10" s="5">
        <f t="shared" si="2"/>
        <v>0</v>
      </c>
      <c r="F10" s="5">
        <f t="shared" si="2"/>
        <v>0</v>
      </c>
      <c r="G10" s="5">
        <f t="shared" si="2"/>
        <v>0</v>
      </c>
      <c r="H10" s="5">
        <f t="shared" si="2"/>
        <v>0</v>
      </c>
      <c r="I10" s="5">
        <f t="shared" si="2"/>
        <v>0</v>
      </c>
      <c r="J10" s="5">
        <f t="shared" si="2"/>
        <v>0</v>
      </c>
      <c r="K10" s="5">
        <f t="shared" si="2"/>
        <v>0</v>
      </c>
      <c r="L10" s="5">
        <f t="shared" si="2"/>
        <v>0</v>
      </c>
      <c r="M10" s="5">
        <f t="shared" si="2"/>
        <v>0</v>
      </c>
      <c r="N10" s="18">
        <f t="shared" si="1"/>
        <v>0</v>
      </c>
    </row>
    <row r="11" spans="1:14">
      <c r="A11" s="4" t="s">
        <v>4</v>
      </c>
      <c r="B11" s="5">
        <f>SUM('Validação de Pessoal'!E4:E20)</f>
        <v>336</v>
      </c>
      <c r="C11" s="5">
        <f>B11</f>
        <v>336</v>
      </c>
      <c r="D11" s="5">
        <f t="shared" ref="D11:M12" si="3">C11</f>
        <v>336</v>
      </c>
      <c r="E11" s="5">
        <f t="shared" si="3"/>
        <v>336</v>
      </c>
      <c r="F11" s="5">
        <f t="shared" si="3"/>
        <v>336</v>
      </c>
      <c r="G11" s="5">
        <f t="shared" si="3"/>
        <v>336</v>
      </c>
      <c r="H11" s="5">
        <f t="shared" si="3"/>
        <v>336</v>
      </c>
      <c r="I11" s="5">
        <f t="shared" si="3"/>
        <v>336</v>
      </c>
      <c r="J11" s="5">
        <f t="shared" si="3"/>
        <v>336</v>
      </c>
      <c r="K11" s="5">
        <f t="shared" si="3"/>
        <v>336</v>
      </c>
      <c r="L11" s="5">
        <f t="shared" si="3"/>
        <v>336</v>
      </c>
      <c r="M11" s="5">
        <f t="shared" si="3"/>
        <v>336</v>
      </c>
      <c r="N11" s="18">
        <f t="shared" si="1"/>
        <v>4032</v>
      </c>
    </row>
    <row r="12" spans="1:14">
      <c r="A12" s="4" t="s">
        <v>5</v>
      </c>
      <c r="B12" s="5">
        <f>SUM('Validação de Pessoal'!F4:F20)</f>
        <v>655.80000000000007</v>
      </c>
      <c r="C12" s="5">
        <f>B12</f>
        <v>655.80000000000007</v>
      </c>
      <c r="D12" s="5">
        <f t="shared" si="3"/>
        <v>655.80000000000007</v>
      </c>
      <c r="E12" s="5">
        <f t="shared" si="3"/>
        <v>655.80000000000007</v>
      </c>
      <c r="F12" s="5">
        <f t="shared" si="3"/>
        <v>655.80000000000007</v>
      </c>
      <c r="G12" s="5">
        <f t="shared" si="3"/>
        <v>655.80000000000007</v>
      </c>
      <c r="H12" s="5">
        <f t="shared" si="3"/>
        <v>655.80000000000007</v>
      </c>
      <c r="I12" s="5">
        <f t="shared" si="3"/>
        <v>655.80000000000007</v>
      </c>
      <c r="J12" s="5">
        <f t="shared" si="3"/>
        <v>655.80000000000007</v>
      </c>
      <c r="K12" s="5">
        <f t="shared" si="3"/>
        <v>655.80000000000007</v>
      </c>
      <c r="L12" s="5">
        <f t="shared" si="3"/>
        <v>655.80000000000007</v>
      </c>
      <c r="M12" s="5">
        <f>L12*2</f>
        <v>1311.6000000000001</v>
      </c>
      <c r="N12" s="18">
        <f t="shared" si="1"/>
        <v>8525.4000000000015</v>
      </c>
    </row>
    <row r="13" spans="1:14">
      <c r="A13" s="4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8">
        <f t="shared" si="1"/>
        <v>0</v>
      </c>
    </row>
    <row r="14" spans="1:14">
      <c r="A14" s="4" t="s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8">
        <f t="shared" si="1"/>
        <v>0</v>
      </c>
    </row>
    <row r="15" spans="1:14">
      <c r="A15" s="4" t="s">
        <v>8</v>
      </c>
      <c r="B15" s="5">
        <f t="shared" ref="B15:M15" si="4">SUM(B4:B6)*0.08</f>
        <v>943.95120000000009</v>
      </c>
      <c r="C15" s="5">
        <f t="shared" si="4"/>
        <v>943.95120000000009</v>
      </c>
      <c r="D15" s="5">
        <f t="shared" si="4"/>
        <v>943.95120000000009</v>
      </c>
      <c r="E15" s="5">
        <f t="shared" si="4"/>
        <v>1010.0277840000001</v>
      </c>
      <c r="F15" s="5">
        <f t="shared" si="4"/>
        <v>1010.0277840000001</v>
      </c>
      <c r="G15" s="5">
        <f t="shared" si="4"/>
        <v>1010.0277840000001</v>
      </c>
      <c r="H15" s="5">
        <f t="shared" si="4"/>
        <v>1010.0277840000001</v>
      </c>
      <c r="I15" s="5">
        <f t="shared" si="4"/>
        <v>1010.0277840000001</v>
      </c>
      <c r="J15" s="5">
        <f t="shared" si="4"/>
        <v>1010.0277840000001</v>
      </c>
      <c r="K15" s="5">
        <f t="shared" si="4"/>
        <v>1010.0277840000001</v>
      </c>
      <c r="L15" s="5">
        <f t="shared" si="4"/>
        <v>1010.0277840000001</v>
      </c>
      <c r="M15" s="5">
        <f t="shared" si="4"/>
        <v>1010.0277840000001</v>
      </c>
      <c r="N15" s="18">
        <f t="shared" si="1"/>
        <v>11922.103655999999</v>
      </c>
    </row>
    <row r="16" spans="1:14">
      <c r="A16" s="4" t="s">
        <v>9</v>
      </c>
      <c r="B16" s="5">
        <f t="shared" ref="B16:M16" si="5">SUM(B4:B6)*0.255</f>
        <v>3008.8444500000005</v>
      </c>
      <c r="C16" s="5">
        <f t="shared" si="5"/>
        <v>3008.8444500000005</v>
      </c>
      <c r="D16" s="5">
        <f t="shared" si="5"/>
        <v>3008.8444500000005</v>
      </c>
      <c r="E16" s="5">
        <f t="shared" si="5"/>
        <v>3219.4635615000002</v>
      </c>
      <c r="F16" s="5">
        <f t="shared" si="5"/>
        <v>3219.4635615000002</v>
      </c>
      <c r="G16" s="5">
        <f t="shared" si="5"/>
        <v>3219.4635615000002</v>
      </c>
      <c r="H16" s="5">
        <f t="shared" si="5"/>
        <v>3219.4635615000002</v>
      </c>
      <c r="I16" s="5">
        <f t="shared" si="5"/>
        <v>3219.4635615000002</v>
      </c>
      <c r="J16" s="5">
        <f t="shared" si="5"/>
        <v>3219.4635615000002</v>
      </c>
      <c r="K16" s="5">
        <f t="shared" si="5"/>
        <v>3219.4635615000002</v>
      </c>
      <c r="L16" s="5">
        <f t="shared" si="5"/>
        <v>3219.4635615000002</v>
      </c>
      <c r="M16" s="5">
        <f t="shared" si="5"/>
        <v>3219.4635615000002</v>
      </c>
      <c r="N16" s="18">
        <f t="shared" si="1"/>
        <v>38001.705403500004</v>
      </c>
    </row>
    <row r="17" spans="1:17">
      <c r="A17" s="4" t="s">
        <v>10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8">
        <f t="shared" si="1"/>
        <v>0</v>
      </c>
    </row>
    <row r="18" spans="1:17">
      <c r="A18" s="4" t="s">
        <v>11</v>
      </c>
      <c r="B18" s="5">
        <f t="shared" ref="B18:M18" si="6">SUM(B4:B6)/12*1.3333</f>
        <v>1311.0105572500001</v>
      </c>
      <c r="C18" s="5">
        <f t="shared" si="6"/>
        <v>1311.0105572500001</v>
      </c>
      <c r="D18" s="5">
        <f t="shared" si="6"/>
        <v>1311.0105572500001</v>
      </c>
      <c r="E18" s="5">
        <f t="shared" si="6"/>
        <v>1402.7812962575001</v>
      </c>
      <c r="F18" s="5">
        <f t="shared" si="6"/>
        <v>1402.7812962575001</v>
      </c>
      <c r="G18" s="5">
        <f t="shared" si="6"/>
        <v>1402.7812962575001</v>
      </c>
      <c r="H18" s="5">
        <f t="shared" si="6"/>
        <v>1402.7812962575001</v>
      </c>
      <c r="I18" s="5">
        <f t="shared" si="6"/>
        <v>1402.7812962575001</v>
      </c>
      <c r="J18" s="5">
        <f t="shared" si="6"/>
        <v>1402.7812962575001</v>
      </c>
      <c r="K18" s="5">
        <f t="shared" si="6"/>
        <v>1402.7812962575001</v>
      </c>
      <c r="L18" s="5">
        <f t="shared" si="6"/>
        <v>1402.7812962575001</v>
      </c>
      <c r="M18" s="5">
        <f t="shared" si="6"/>
        <v>1402.7812962575001</v>
      </c>
      <c r="N18" s="18">
        <f t="shared" si="1"/>
        <v>16558.063338067503</v>
      </c>
    </row>
    <row r="19" spans="1:17">
      <c r="A19" s="4" t="s">
        <v>12</v>
      </c>
      <c r="B19" s="5">
        <f t="shared" ref="B19:M19" si="7">SUM(B4:B6)/12</f>
        <v>983.28250000000014</v>
      </c>
      <c r="C19" s="5">
        <f t="shared" si="7"/>
        <v>983.28250000000014</v>
      </c>
      <c r="D19" s="5">
        <f t="shared" si="7"/>
        <v>983.28250000000014</v>
      </c>
      <c r="E19" s="5">
        <f t="shared" si="7"/>
        <v>1052.1122750000002</v>
      </c>
      <c r="F19" s="5">
        <f t="shared" si="7"/>
        <v>1052.1122750000002</v>
      </c>
      <c r="G19" s="5">
        <f t="shared" si="7"/>
        <v>1052.1122750000002</v>
      </c>
      <c r="H19" s="5">
        <f t="shared" si="7"/>
        <v>1052.1122750000002</v>
      </c>
      <c r="I19" s="5">
        <f t="shared" si="7"/>
        <v>1052.1122750000002</v>
      </c>
      <c r="J19" s="5">
        <f t="shared" si="7"/>
        <v>1052.1122750000002</v>
      </c>
      <c r="K19" s="5">
        <f t="shared" si="7"/>
        <v>1052.1122750000002</v>
      </c>
      <c r="L19" s="5">
        <f t="shared" si="7"/>
        <v>1052.1122750000002</v>
      </c>
      <c r="M19" s="5">
        <f t="shared" si="7"/>
        <v>1052.1122750000002</v>
      </c>
      <c r="N19" s="18">
        <f t="shared" si="1"/>
        <v>12418.857974999999</v>
      </c>
    </row>
    <row r="20" spans="1:17">
      <c r="A20" s="4" t="s">
        <v>13</v>
      </c>
      <c r="B20" s="5">
        <f t="shared" ref="B20:M20" si="8">B18*(0.08+0.255)</f>
        <v>439.1885366787501</v>
      </c>
      <c r="C20" s="5">
        <f t="shared" si="8"/>
        <v>439.1885366787501</v>
      </c>
      <c r="D20" s="5">
        <f t="shared" si="8"/>
        <v>439.1885366787501</v>
      </c>
      <c r="E20" s="5">
        <f t="shared" si="8"/>
        <v>469.93173424626258</v>
      </c>
      <c r="F20" s="5">
        <f t="shared" si="8"/>
        <v>469.93173424626258</v>
      </c>
      <c r="G20" s="5">
        <f t="shared" si="8"/>
        <v>469.93173424626258</v>
      </c>
      <c r="H20" s="5">
        <f t="shared" si="8"/>
        <v>469.93173424626258</v>
      </c>
      <c r="I20" s="5">
        <f t="shared" si="8"/>
        <v>469.93173424626258</v>
      </c>
      <c r="J20" s="5">
        <f t="shared" si="8"/>
        <v>469.93173424626258</v>
      </c>
      <c r="K20" s="5">
        <f t="shared" si="8"/>
        <v>469.93173424626258</v>
      </c>
      <c r="L20" s="5">
        <f t="shared" si="8"/>
        <v>469.93173424626258</v>
      </c>
      <c r="M20" s="5">
        <f t="shared" si="8"/>
        <v>469.93173424626258</v>
      </c>
      <c r="N20" s="18">
        <f t="shared" si="1"/>
        <v>5546.9512182526141</v>
      </c>
    </row>
    <row r="21" spans="1:17">
      <c r="A21" s="4" t="s">
        <v>14</v>
      </c>
      <c r="B21" s="5">
        <f t="shared" ref="B21:M21" si="9">B19*(0.08+0.255)</f>
        <v>329.39963750000004</v>
      </c>
      <c r="C21" s="5">
        <f t="shared" si="9"/>
        <v>329.39963750000004</v>
      </c>
      <c r="D21" s="5">
        <f t="shared" si="9"/>
        <v>329.39963750000004</v>
      </c>
      <c r="E21" s="5">
        <f t="shared" si="9"/>
        <v>352.45761212500008</v>
      </c>
      <c r="F21" s="5">
        <f t="shared" si="9"/>
        <v>352.45761212500008</v>
      </c>
      <c r="G21" s="5">
        <f t="shared" si="9"/>
        <v>352.45761212500008</v>
      </c>
      <c r="H21" s="5">
        <f t="shared" si="9"/>
        <v>352.45761212500008</v>
      </c>
      <c r="I21" s="5">
        <f t="shared" si="9"/>
        <v>352.45761212500008</v>
      </c>
      <c r="J21" s="5">
        <f t="shared" si="9"/>
        <v>352.45761212500008</v>
      </c>
      <c r="K21" s="5">
        <f t="shared" si="9"/>
        <v>352.45761212500008</v>
      </c>
      <c r="L21" s="5">
        <f t="shared" si="9"/>
        <v>352.45761212500008</v>
      </c>
      <c r="M21" s="5">
        <f t="shared" si="9"/>
        <v>352.45761212500008</v>
      </c>
      <c r="N21" s="18">
        <f t="shared" si="1"/>
        <v>4160.3174216250018</v>
      </c>
    </row>
    <row r="22" spans="1:17">
      <c r="A22" s="8" t="s">
        <v>15</v>
      </c>
      <c r="B22" s="10">
        <f>SUM(B4:B21)</f>
        <v>19941.546881428752</v>
      </c>
      <c r="C22" s="10">
        <f>SUM(C4:C21)</f>
        <v>19941.546881428752</v>
      </c>
      <c r="D22" s="10">
        <f>SUM(D4:D21)</f>
        <v>19941.546881428752</v>
      </c>
      <c r="E22" s="10">
        <f t="shared" ref="E22:N22" si="10">SUM(E4:E21)</f>
        <v>21258.601563128763</v>
      </c>
      <c r="F22" s="10">
        <f t="shared" si="10"/>
        <v>21258.601563128763</v>
      </c>
      <c r="G22" s="10">
        <f t="shared" si="10"/>
        <v>21258.601563128763</v>
      </c>
      <c r="H22" s="10">
        <f t="shared" si="10"/>
        <v>21258.601563128763</v>
      </c>
      <c r="I22" s="10">
        <f t="shared" si="10"/>
        <v>21258.601563128763</v>
      </c>
      <c r="J22" s="10">
        <f t="shared" si="10"/>
        <v>21258.601563128763</v>
      </c>
      <c r="K22" s="10">
        <f t="shared" si="10"/>
        <v>21258.601563128763</v>
      </c>
      <c r="L22" s="10">
        <f t="shared" si="10"/>
        <v>21258.601563128763</v>
      </c>
      <c r="M22" s="10">
        <f t="shared" si="10"/>
        <v>21914.401563128766</v>
      </c>
      <c r="N22" s="10">
        <f t="shared" si="10"/>
        <v>251807.85471244509</v>
      </c>
      <c r="O22" s="23"/>
      <c r="P22" s="23"/>
      <c r="Q22" s="19"/>
    </row>
    <row r="23" spans="1:17">
      <c r="C23" s="19"/>
      <c r="N23" s="24"/>
      <c r="O23" s="22"/>
      <c r="P23" s="22"/>
    </row>
    <row r="24" spans="1:17">
      <c r="N24" s="25"/>
    </row>
    <row r="25" spans="1:17">
      <c r="Q25" s="19"/>
    </row>
  </sheetData>
  <mergeCells count="1">
    <mergeCell ref="A1:N1"/>
  </mergeCells>
  <printOptions horizontalCentered="1"/>
  <pageMargins left="0.11811023622047245" right="0.11811023622047245" top="0.98425196850393704" bottom="0.39370078740157483" header="0.31496062992125984" footer="0.31496062992125984"/>
  <pageSetup scale="70" orientation="landscape" r:id="rId1"/>
  <headerFooter>
    <oddHeader>&amp;L&amp;"-,Negrito"&amp;14Despesa com Pessoal&amp;R&amp;D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GridLines="0" workbookViewId="0">
      <selection activeCell="C21" sqref="C21"/>
    </sheetView>
  </sheetViews>
  <sheetFormatPr defaultRowHeight="15"/>
  <cols>
    <col min="1" max="1" width="43.5703125" bestFit="1" customWidth="1"/>
    <col min="2" max="2" width="25.7109375" style="1" customWidth="1"/>
    <col min="3" max="3" width="11.85546875" customWidth="1"/>
    <col min="4" max="4" width="11.7109375" style="1" customWidth="1"/>
    <col min="5" max="5" width="10.5703125" style="1" customWidth="1"/>
    <col min="6" max="6" width="9.85546875" style="1" customWidth="1"/>
    <col min="7" max="7" width="14.140625" style="1" customWidth="1"/>
    <col min="8" max="8" width="33.42578125" customWidth="1"/>
  </cols>
  <sheetData>
    <row r="1" spans="1:8" ht="21.75" customHeight="1" thickBot="1">
      <c r="A1" s="46" t="s">
        <v>47</v>
      </c>
      <c r="B1" s="47"/>
      <c r="C1" s="47"/>
      <c r="D1" s="47"/>
      <c r="E1" s="47"/>
      <c r="F1" s="47"/>
      <c r="G1" s="47"/>
      <c r="H1" s="48"/>
    </row>
    <row r="2" spans="1:8" s="42" customFormat="1" ht="8.25" customHeight="1">
      <c r="A2" s="41"/>
      <c r="B2" s="41"/>
      <c r="C2" s="41"/>
      <c r="D2" s="41"/>
      <c r="E2" s="41"/>
      <c r="F2" s="41"/>
      <c r="G2" s="41"/>
      <c r="H2" s="41"/>
    </row>
    <row r="3" spans="1:8">
      <c r="A3" s="12" t="s">
        <v>32</v>
      </c>
      <c r="B3" s="12" t="s">
        <v>30</v>
      </c>
      <c r="C3" s="12" t="s">
        <v>31</v>
      </c>
      <c r="D3" s="12" t="s">
        <v>35</v>
      </c>
      <c r="E3" s="12" t="s">
        <v>36</v>
      </c>
      <c r="F3" s="12" t="s">
        <v>37</v>
      </c>
      <c r="G3" s="12" t="s">
        <v>38</v>
      </c>
      <c r="H3" s="13" t="s">
        <v>33</v>
      </c>
    </row>
    <row r="4" spans="1:8" s="16" customFormat="1">
      <c r="A4" s="27" t="s">
        <v>41</v>
      </c>
      <c r="B4" s="20" t="s">
        <v>45</v>
      </c>
      <c r="C4" s="29">
        <v>5748.81</v>
      </c>
      <c r="D4" s="30">
        <v>8</v>
      </c>
      <c r="E4" s="28"/>
      <c r="F4" s="29">
        <f>300+2.7</f>
        <v>302.7</v>
      </c>
      <c r="G4" s="28">
        <v>57.34</v>
      </c>
      <c r="H4" s="15"/>
    </row>
    <row r="5" spans="1:8" s="16" customFormat="1">
      <c r="A5" s="27" t="s">
        <v>42</v>
      </c>
      <c r="B5" s="20" t="s">
        <v>46</v>
      </c>
      <c r="C5" s="29">
        <v>2016.86</v>
      </c>
      <c r="D5" s="30">
        <v>8</v>
      </c>
      <c r="E5" s="33">
        <v>112</v>
      </c>
      <c r="F5" s="29">
        <f>115+2.7</f>
        <v>117.7</v>
      </c>
      <c r="G5" s="28">
        <v>10</v>
      </c>
      <c r="H5" s="15"/>
    </row>
    <row r="6" spans="1:8" s="16" customFormat="1">
      <c r="A6" s="27" t="s">
        <v>43</v>
      </c>
      <c r="B6" s="20" t="s">
        <v>46</v>
      </c>
      <c r="C6" s="29">
        <v>2016.86</v>
      </c>
      <c r="D6" s="30">
        <v>8</v>
      </c>
      <c r="E6" s="33">
        <v>112</v>
      </c>
      <c r="F6" s="29">
        <f>115+2.7</f>
        <v>117.7</v>
      </c>
      <c r="G6" s="17">
        <v>57.34</v>
      </c>
      <c r="H6" s="15"/>
    </row>
    <row r="7" spans="1:8">
      <c r="A7" s="27" t="s">
        <v>44</v>
      </c>
      <c r="B7" s="20" t="s">
        <v>46</v>
      </c>
      <c r="C7" s="32">
        <v>2016.86</v>
      </c>
      <c r="D7" s="30">
        <v>8</v>
      </c>
      <c r="E7" s="33">
        <v>112</v>
      </c>
      <c r="F7" s="29">
        <f>115+2.7</f>
        <v>117.7</v>
      </c>
      <c r="G7" s="33">
        <v>10</v>
      </c>
      <c r="H7" s="15"/>
    </row>
    <row r="8" spans="1:8" s="1" customFormat="1">
      <c r="A8" s="27"/>
      <c r="B8" s="20"/>
      <c r="C8" s="32"/>
      <c r="D8" s="31"/>
      <c r="E8" s="33"/>
      <c r="F8" s="33"/>
      <c r="G8" s="33"/>
      <c r="H8" s="15"/>
    </row>
    <row r="9" spans="1:8" s="1" customFormat="1">
      <c r="A9" s="27"/>
      <c r="B9" s="20"/>
      <c r="C9" s="32"/>
      <c r="D9" s="31"/>
      <c r="E9" s="33"/>
      <c r="F9" s="33"/>
      <c r="G9" s="33"/>
      <c r="H9" s="15"/>
    </row>
    <row r="10" spans="1:8" s="1" customFormat="1">
      <c r="A10" s="27"/>
      <c r="B10" s="20"/>
      <c r="C10" s="32"/>
      <c r="D10" s="31"/>
      <c r="E10" s="33"/>
      <c r="F10" s="33"/>
      <c r="G10" s="33"/>
      <c r="H10" s="15"/>
    </row>
    <row r="11" spans="1:8" s="1" customFormat="1">
      <c r="A11" s="27"/>
      <c r="B11" s="20"/>
      <c r="C11" s="32"/>
      <c r="D11" s="31"/>
      <c r="E11" s="33"/>
      <c r="F11" s="33"/>
      <c r="G11" s="33"/>
      <c r="H11" s="15"/>
    </row>
    <row r="12" spans="1:8" s="1" customFormat="1">
      <c r="A12" s="27"/>
      <c r="B12" s="20"/>
      <c r="C12" s="32"/>
      <c r="D12" s="31"/>
      <c r="E12" s="33"/>
      <c r="F12" s="33"/>
      <c r="G12" s="33"/>
      <c r="H12" s="15"/>
    </row>
    <row r="13" spans="1:8" s="1" customFormat="1">
      <c r="A13" s="27"/>
      <c r="B13" s="20"/>
      <c r="C13" s="32"/>
      <c r="D13" s="31"/>
      <c r="E13" s="33"/>
      <c r="F13" s="33"/>
      <c r="G13" s="33"/>
      <c r="H13" s="15"/>
    </row>
    <row r="14" spans="1:8" s="1" customFormat="1">
      <c r="A14" s="27"/>
      <c r="B14" s="20"/>
      <c r="C14" s="32"/>
      <c r="D14" s="31"/>
      <c r="E14" s="33"/>
      <c r="F14" s="33"/>
      <c r="G14" s="33"/>
      <c r="H14" s="15"/>
    </row>
    <row r="15" spans="1:8" s="1" customFormat="1">
      <c r="A15" s="27"/>
      <c r="B15" s="20"/>
      <c r="C15" s="32"/>
      <c r="D15" s="31"/>
      <c r="E15" s="33"/>
      <c r="F15" s="33"/>
      <c r="G15" s="33"/>
      <c r="H15" s="15"/>
    </row>
    <row r="16" spans="1:8" s="1" customFormat="1">
      <c r="A16" s="27"/>
      <c r="B16" s="20"/>
      <c r="C16" s="32"/>
      <c r="D16" s="31"/>
      <c r="E16" s="33"/>
      <c r="F16" s="33"/>
      <c r="G16" s="33"/>
      <c r="H16" s="15"/>
    </row>
    <row r="17" spans="1:8" s="1" customFormat="1">
      <c r="A17" s="27"/>
      <c r="B17" s="20"/>
      <c r="C17" s="32"/>
      <c r="D17" s="31"/>
      <c r="E17" s="33"/>
      <c r="F17" s="33"/>
      <c r="G17" s="33"/>
      <c r="H17" s="15"/>
    </row>
    <row r="18" spans="1:8" s="1" customFormat="1">
      <c r="A18" s="27"/>
      <c r="B18" s="20"/>
      <c r="C18" s="32"/>
      <c r="D18" s="31"/>
      <c r="E18" s="33"/>
      <c r="F18" s="33"/>
      <c r="G18" s="33"/>
      <c r="H18" s="15"/>
    </row>
    <row r="19" spans="1:8" s="1" customFormat="1">
      <c r="A19" s="27"/>
      <c r="B19" s="31"/>
      <c r="C19" s="31"/>
      <c r="D19" s="31"/>
      <c r="E19" s="33"/>
      <c r="F19" s="33"/>
      <c r="G19" s="33"/>
      <c r="H19" s="31"/>
    </row>
    <row r="20" spans="1:8" s="1" customFormat="1" ht="15.75" thickBot="1">
      <c r="A20" s="34"/>
      <c r="B20" s="35"/>
      <c r="C20" s="35"/>
      <c r="D20" s="35"/>
      <c r="E20" s="36"/>
      <c r="F20" s="36"/>
      <c r="G20" s="36"/>
      <c r="H20" s="35"/>
    </row>
    <row r="21" spans="1:8" s="1" customFormat="1" ht="15.75" thickBot="1">
      <c r="A21" s="37" t="s">
        <v>29</v>
      </c>
      <c r="B21" s="38"/>
      <c r="C21" s="40">
        <f>SUM(C4:C20)</f>
        <v>11799.390000000001</v>
      </c>
      <c r="D21" s="38"/>
      <c r="E21" s="40">
        <f>SUM(E4:E20)</f>
        <v>336</v>
      </c>
      <c r="F21" s="40">
        <f>SUM(F4:F20)</f>
        <v>655.80000000000007</v>
      </c>
      <c r="G21" s="40">
        <f>SUM(G4:G20)</f>
        <v>134.68</v>
      </c>
      <c r="H21" s="39"/>
    </row>
    <row r="22" spans="1:8" s="1" customFormat="1">
      <c r="A22" s="14"/>
      <c r="B22" s="14"/>
      <c r="C22" s="14"/>
      <c r="D22" s="14"/>
      <c r="E22" s="14"/>
      <c r="F22" s="14"/>
      <c r="G22" s="14"/>
      <c r="H22" s="14"/>
    </row>
    <row r="23" spans="1:8" s="1" customFormat="1">
      <c r="A23" s="14"/>
      <c r="B23" s="14"/>
      <c r="C23" s="14"/>
      <c r="D23" s="14"/>
      <c r="E23" s="14"/>
      <c r="F23" s="14"/>
      <c r="G23" s="14"/>
      <c r="H23" s="14"/>
    </row>
    <row r="24" spans="1:8" s="1" customFormat="1">
      <c r="A24" s="14"/>
      <c r="B24" s="14"/>
      <c r="C24" s="14"/>
      <c r="D24" s="14"/>
      <c r="E24" s="14"/>
      <c r="F24" s="14"/>
      <c r="G24" s="14"/>
      <c r="H24" s="14"/>
    </row>
    <row r="25" spans="1:8" s="1" customFormat="1">
      <c r="A25" s="14"/>
      <c r="B25" s="14"/>
      <c r="C25" s="14"/>
      <c r="D25" s="14"/>
      <c r="E25" s="14"/>
      <c r="F25" s="14"/>
      <c r="G25" s="14"/>
      <c r="H25" s="14"/>
    </row>
    <row r="26" spans="1:8">
      <c r="A26" s="14"/>
      <c r="B26" s="14"/>
      <c r="C26" s="14"/>
      <c r="D26" s="14"/>
      <c r="E26" s="14"/>
      <c r="F26" s="14"/>
      <c r="G26" s="14"/>
      <c r="H26" s="14"/>
    </row>
    <row r="27" spans="1:8">
      <c r="A27" s="14"/>
      <c r="B27" s="14"/>
      <c r="C27" s="14"/>
      <c r="D27" s="14"/>
      <c r="E27" s="14"/>
      <c r="F27" s="14"/>
      <c r="G27" s="14"/>
      <c r="H27" s="14"/>
    </row>
    <row r="28" spans="1:8">
      <c r="A28" s="14"/>
      <c r="B28" s="14"/>
      <c r="C28" s="14"/>
      <c r="D28" s="14"/>
      <c r="E28" s="14"/>
      <c r="F28" s="14"/>
      <c r="G28" s="14"/>
      <c r="H28" s="14"/>
    </row>
    <row r="29" spans="1:8">
      <c r="A29" s="14"/>
      <c r="B29" s="14"/>
      <c r="C29" s="14"/>
      <c r="D29" s="14"/>
      <c r="E29" s="14"/>
      <c r="F29" s="14"/>
      <c r="G29" s="14"/>
      <c r="H29" s="14"/>
    </row>
    <row r="30" spans="1:8">
      <c r="A30" s="14"/>
      <c r="B30" s="14"/>
      <c r="C30" s="14"/>
      <c r="D30" s="14"/>
      <c r="E30" s="14"/>
      <c r="F30" s="14"/>
      <c r="G30" s="14"/>
      <c r="H30" s="14"/>
    </row>
    <row r="31" spans="1:8">
      <c r="A31" s="14"/>
      <c r="B31" s="14"/>
      <c r="C31" s="14"/>
      <c r="D31" s="14"/>
      <c r="E31" s="14"/>
      <c r="F31" s="14"/>
      <c r="G31" s="14"/>
      <c r="H31" s="14"/>
    </row>
    <row r="32" spans="1:8">
      <c r="A32" s="14"/>
      <c r="B32" s="14"/>
      <c r="C32" s="14"/>
      <c r="D32" s="14"/>
      <c r="E32" s="14"/>
      <c r="F32" s="14"/>
      <c r="G32" s="14"/>
      <c r="H32" s="14"/>
    </row>
  </sheetData>
  <sheetProtection formatColumns="0"/>
  <mergeCells count="1">
    <mergeCell ref="A1:H1"/>
  </mergeCells>
  <pageMargins left="0.19685039370078741" right="0.19685039370078741" top="0.78740157480314965" bottom="0.78740157480314965" header="0.31496062992125984" footer="0.31496062992125984"/>
  <pageSetup paperSize="9" scale="69" orientation="landscape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Pessoal</vt:lpstr>
      <vt:lpstr>Validação de Pessoal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mariana.freitas</dc:creator>
  <cp:lastModifiedBy>HP</cp:lastModifiedBy>
  <cp:lastPrinted>2011-11-25T16:48:53Z</cp:lastPrinted>
  <dcterms:created xsi:type="dcterms:W3CDTF">2009-10-05T14:35:47Z</dcterms:created>
  <dcterms:modified xsi:type="dcterms:W3CDTF">2017-09-20T00:40:06Z</dcterms:modified>
</cp:coreProperties>
</file>