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Vico\Google Drive\Revelando Clientes\Cursos\Orçamentos que convertem\Proposta-Revelando-Clientes\"/>
    </mc:Choice>
  </mc:AlternateContent>
  <xr:revisionPtr revIDLastSave="0" documentId="13_ncr:1_{02BD7BE4-3FF0-436E-8110-46F32A17E33D}" xr6:coauthVersionLast="45" xr6:coauthVersionMax="45" xr10:uidLastSave="{00000000-0000-0000-0000-000000000000}"/>
  <bookViews>
    <workbookView xWindow="-120" yWindow="-120" windowWidth="38640" windowHeight="15840" tabRatio="711" xr2:uid="{26181CCA-7AE0-46B2-AA7A-EE9240CF8E19}"/>
  </bookViews>
  <sheets>
    <sheet name="Fluxo de Caixa" sheetId="3" r:id="rId1"/>
    <sheet name="Relatórios Gerais" sheetId="4" r:id="rId2"/>
  </sheets>
  <definedNames>
    <definedName name="Lançament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0" i="3" l="1"/>
  <c r="P41" i="3"/>
  <c r="P42" i="3"/>
  <c r="P43" i="3"/>
  <c r="P44" i="3"/>
  <c r="P45" i="3"/>
  <c r="P9" i="3"/>
  <c r="P10" i="3"/>
  <c r="P11" i="3"/>
  <c r="P12" i="3"/>
  <c r="P61" i="3" l="1"/>
  <c r="P60" i="3"/>
  <c r="P56" i="3"/>
  <c r="P55" i="3"/>
  <c r="P51" i="3"/>
  <c r="P50" i="3"/>
  <c r="P46" i="3"/>
  <c r="P36" i="3"/>
  <c r="P35" i="3"/>
  <c r="P34" i="3"/>
  <c r="P33" i="3"/>
  <c r="P32" i="3"/>
  <c r="P31" i="3"/>
  <c r="P30" i="3"/>
  <c r="P26" i="3"/>
  <c r="P25" i="3"/>
  <c r="P24" i="3"/>
  <c r="P23" i="3"/>
  <c r="P22" i="3"/>
  <c r="P21" i="3"/>
  <c r="P17" i="3"/>
  <c r="P16" i="3"/>
  <c r="P8" i="3"/>
  <c r="E62" i="3" l="1"/>
  <c r="F62" i="3"/>
  <c r="G62" i="3"/>
  <c r="H62" i="3"/>
  <c r="I62" i="3"/>
  <c r="J62" i="3"/>
  <c r="K62" i="3"/>
  <c r="L62" i="3"/>
  <c r="M62" i="3"/>
  <c r="N62" i="3"/>
  <c r="O62" i="3"/>
  <c r="P62" i="3"/>
  <c r="D62" i="3"/>
  <c r="E57" i="3"/>
  <c r="F57" i="3"/>
  <c r="G57" i="3"/>
  <c r="H57" i="3"/>
  <c r="I57" i="3"/>
  <c r="J57" i="3"/>
  <c r="K57" i="3"/>
  <c r="L57" i="3"/>
  <c r="M57" i="3"/>
  <c r="N57" i="3"/>
  <c r="O57" i="3"/>
  <c r="P57" i="3"/>
  <c r="D57" i="3"/>
  <c r="E52" i="3"/>
  <c r="F52" i="3"/>
  <c r="G52" i="3"/>
  <c r="H52" i="3"/>
  <c r="I52" i="3"/>
  <c r="J52" i="3"/>
  <c r="K52" i="3"/>
  <c r="L52" i="3"/>
  <c r="M52" i="3"/>
  <c r="N52" i="3"/>
  <c r="O52" i="3"/>
  <c r="P52" i="3"/>
  <c r="D52" i="3"/>
  <c r="E47" i="3"/>
  <c r="F47" i="3"/>
  <c r="G47" i="3"/>
  <c r="H47" i="3"/>
  <c r="I47" i="3"/>
  <c r="J47" i="3"/>
  <c r="K47" i="3"/>
  <c r="L47" i="3"/>
  <c r="M47" i="3"/>
  <c r="N47" i="3"/>
  <c r="O47" i="3"/>
  <c r="P47" i="3"/>
  <c r="D47" i="3"/>
  <c r="E37" i="3"/>
  <c r="F37" i="3"/>
  <c r="G37" i="3"/>
  <c r="H37" i="3"/>
  <c r="I37" i="3"/>
  <c r="J37" i="3"/>
  <c r="K37" i="3"/>
  <c r="L37" i="3"/>
  <c r="M37" i="3"/>
  <c r="N37" i="3"/>
  <c r="O37" i="3"/>
  <c r="P37" i="3"/>
  <c r="D37" i="3"/>
  <c r="E27" i="3"/>
  <c r="F27" i="3"/>
  <c r="G27" i="3"/>
  <c r="H27" i="3"/>
  <c r="I27" i="3"/>
  <c r="J27" i="3"/>
  <c r="K27" i="3"/>
  <c r="L27" i="3"/>
  <c r="M27" i="3"/>
  <c r="N27" i="3"/>
  <c r="O27" i="3"/>
  <c r="P27" i="3"/>
  <c r="D27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G64" i="3" l="1"/>
  <c r="G65" i="3" s="1"/>
  <c r="G66" i="3" s="1"/>
  <c r="G67" i="3" s="1"/>
  <c r="G68" i="3" s="1"/>
  <c r="K64" i="3"/>
  <c r="K65" i="3" s="1"/>
  <c r="K66" i="3" s="1"/>
  <c r="K67" i="3" s="1"/>
  <c r="K68" i="3" s="1"/>
  <c r="E64" i="3"/>
  <c r="E65" i="3" s="1"/>
  <c r="E66" i="3" s="1"/>
  <c r="E67" i="3" s="1"/>
  <c r="E68" i="3" s="1"/>
  <c r="M64" i="3"/>
  <c r="M65" i="3" s="1"/>
  <c r="M66" i="3" s="1"/>
  <c r="M67" i="3" s="1"/>
  <c r="M68" i="3" s="1"/>
  <c r="O64" i="3"/>
  <c r="O65" i="3" s="1"/>
  <c r="O66" i="3" s="1"/>
  <c r="O67" i="3" s="1"/>
  <c r="O68" i="3" s="1"/>
  <c r="F64" i="3"/>
  <c r="F65" i="3" s="1"/>
  <c r="F66" i="3" s="1"/>
  <c r="F67" i="3" s="1"/>
  <c r="F68" i="3" s="1"/>
  <c r="H64" i="3"/>
  <c r="H65" i="3" s="1"/>
  <c r="H66" i="3" s="1"/>
  <c r="H67" i="3" s="1"/>
  <c r="H68" i="3" s="1"/>
  <c r="I64" i="3"/>
  <c r="I65" i="3" s="1"/>
  <c r="I66" i="3" s="1"/>
  <c r="I67" i="3" s="1"/>
  <c r="I68" i="3" s="1"/>
  <c r="J64" i="3"/>
  <c r="J65" i="3" s="1"/>
  <c r="J66" i="3" s="1"/>
  <c r="J67" i="3" s="1"/>
  <c r="J68" i="3" s="1"/>
  <c r="L64" i="3"/>
  <c r="L65" i="3" s="1"/>
  <c r="L66" i="3" s="1"/>
  <c r="L67" i="3" s="1"/>
  <c r="L68" i="3" s="1"/>
  <c r="N64" i="3"/>
  <c r="N65" i="3" s="1"/>
  <c r="N66" i="3" s="1"/>
  <c r="N67" i="3" s="1"/>
  <c r="N68" i="3" s="1"/>
  <c r="D64" i="3"/>
  <c r="D65" i="3" s="1"/>
  <c r="P64" i="3" l="1"/>
  <c r="D66" i="3"/>
  <c r="P65" i="3"/>
  <c r="D67" i="3" l="1"/>
  <c r="P66" i="3"/>
  <c r="D68" i="3" l="1"/>
  <c r="P67" i="3"/>
  <c r="D69" i="3" l="1"/>
  <c r="E5" i="3" s="1"/>
  <c r="P68" i="3"/>
  <c r="E69" i="3" l="1"/>
  <c r="F5" i="3" l="1"/>
  <c r="F69" i="3" s="1"/>
  <c r="G5" i="3" l="1"/>
  <c r="G69" i="3" s="1"/>
  <c r="H5" i="3" s="1"/>
  <c r="H69" i="3" s="1"/>
  <c r="I5" i="3" s="1"/>
  <c r="I69" i="3" s="1"/>
  <c r="J5" i="3" s="1"/>
  <c r="J69" i="3" s="1"/>
  <c r="K5" i="3" s="1"/>
  <c r="K69" i="3" s="1"/>
  <c r="L5" i="3" s="1"/>
  <c r="L69" i="3" s="1"/>
  <c r="M5" i="3" s="1"/>
  <c r="M69" i="3" s="1"/>
  <c r="N5" i="3" s="1"/>
  <c r="N69" i="3" s="1"/>
  <c r="O5" i="3" s="1"/>
  <c r="O69" i="3" s="1"/>
  <c r="P5" i="3" s="1"/>
  <c r="P69" i="3" l="1"/>
</calcChain>
</file>

<file path=xl/sharedStrings.xml><?xml version="1.0" encoding="utf-8"?>
<sst xmlns="http://schemas.openxmlformats.org/spreadsheetml/2006/main" count="80" uniqueCount="71">
  <si>
    <t>Saldo Inicial</t>
  </si>
  <si>
    <t>ENTRADAS</t>
  </si>
  <si>
    <t>SAÍDAS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</si>
  <si>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</si>
  <si>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</si>
  <si>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</si>
  <si>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</si>
  <si>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</si>
  <si>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</si>
  <si>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</si>
  <si>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</si>
  <si>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</si>
  <si>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</si>
  <si>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</si>
  <si>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</si>
  <si>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ANO 2020</t>
  </si>
  <si>
    <t>IMPOSTOS</t>
  </si>
  <si>
    <t>RESULTADOS</t>
  </si>
  <si>
    <t>RECEITA BRUTA</t>
  </si>
  <si>
    <t>Salários</t>
  </si>
  <si>
    <t>Outros Custos</t>
  </si>
  <si>
    <t>Serviços Juridicos</t>
  </si>
  <si>
    <t>Serviços Contábeis</t>
  </si>
  <si>
    <t>Aluguel</t>
  </si>
  <si>
    <t>ISS</t>
  </si>
  <si>
    <t>IRPJ</t>
  </si>
  <si>
    <t>Outros Impostos</t>
  </si>
  <si>
    <t>FINANCIAMENTOS</t>
  </si>
  <si>
    <t>INVESTIMENTOS</t>
  </si>
  <si>
    <t>SALDO FINAL ACUMULADO</t>
  </si>
  <si>
    <t>Anual</t>
  </si>
  <si>
    <t>DESCONTOS DIRETOS</t>
  </si>
  <si>
    <t>Descontos Concedidos (nos serviços)</t>
  </si>
  <si>
    <t>Serviços Terceiros</t>
  </si>
  <si>
    <t>Equipamentos</t>
  </si>
  <si>
    <t>Material escritório</t>
  </si>
  <si>
    <t>Serviços Financeiros</t>
  </si>
  <si>
    <t>Outras Despesas</t>
  </si>
  <si>
    <t>Outros Serviços</t>
  </si>
  <si>
    <t>CSLL</t>
  </si>
  <si>
    <t>COFINS</t>
  </si>
  <si>
    <t>PIS</t>
  </si>
  <si>
    <t>INSS</t>
  </si>
  <si>
    <t>TOTAL</t>
  </si>
  <si>
    <t>(-) Impostos</t>
  </si>
  <si>
    <t>(-) Despesas Gerais</t>
  </si>
  <si>
    <t>SÓCIOS</t>
  </si>
  <si>
    <t>RECEITA LÍQUIDA (Bruta - Desc.)</t>
  </si>
  <si>
    <t>(+) Invest. e Financ.</t>
  </si>
  <si>
    <t>(+) Sócios</t>
  </si>
  <si>
    <t>Entradas de Financiamentos</t>
  </si>
  <si>
    <t>Saídas de Financiamentos</t>
  </si>
  <si>
    <t>Entradas de Investimentos</t>
  </si>
  <si>
    <t>Saídas de Investimentos</t>
  </si>
  <si>
    <t>Aporte de Sócios</t>
  </si>
  <si>
    <t>DESPESAS  OPER.</t>
  </si>
  <si>
    <t>Outros Recebimentos</t>
  </si>
  <si>
    <t>Retirada de Sócios</t>
  </si>
  <si>
    <t>Fluxo de caixa</t>
  </si>
  <si>
    <t>Serviços avulsos</t>
  </si>
  <si>
    <t>Contratos recorrentes</t>
  </si>
  <si>
    <t>Inadimplência</t>
  </si>
  <si>
    <t>Comissões</t>
  </si>
  <si>
    <t>Consultoria</t>
  </si>
  <si>
    <t>Pacote Adobe</t>
  </si>
  <si>
    <t>Banco de imagens</t>
  </si>
  <si>
    <t>DESPESAS ADMINISTRATIVAS</t>
  </si>
  <si>
    <t>TOTAL DE RETIRADA</t>
  </si>
  <si>
    <t>Relatórios financeiros</t>
  </si>
  <si>
    <t>Demonstrativos específicos:</t>
  </si>
  <si>
    <t>Abaixo você consegue conferir alguns gráficos específicos sobre áreas do seu negócio.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</si>
</sst>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-[$R$-416]\ * #,##0.00_-;\-[$R$-416]\ * #,##0.00_-;_-[$R$-416]\ * &quot;-&quot;??_-;_-@_-"/>
    <numFmt numFmtId="166" formatCode="&quot;R$&quot;\ 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name val="Calibri"/>
      <family val="2"/>
      <scheme val="minor"/>
    </font>
    <font>
      <sz val="36"/>
      <color theme="1" tint="0.34998626667073579"/>
      <name val="Arial Black"/>
      <family val="2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0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1"/>
      <color theme="1" tint="0.249977111117893"/>
      <name val="Calibri"/>
      <family val="2"/>
      <scheme val="minor"/>
    </font>
    <font>
      <sz val="28"/>
      <color theme="1" tint="0.34998626667073579"/>
      <name val="Arial Black"/>
      <family val="2"/>
    </font>
    <font>
      <sz val="20"/>
      <color theme="1" tint="0.34998626667073579"/>
      <name val="Arial Black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CB917"/>
        <bgColor indexed="64"/>
      </patternFill>
    </fill>
    <fill>
      <patternFill patternType="solid">
        <fgColor rgb="FF80D21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62020"/>
        <bgColor indexed="64"/>
      </patternFill>
    </fill>
    <fill>
      <patternFill patternType="solid">
        <fgColor rgb="FFFFCB25"/>
        <bgColor indexed="64"/>
      </patternFill>
    </fill>
    <fill>
      <patternFill patternType="solid">
        <fgColor rgb="FF2793ED"/>
        <bgColor indexed="64"/>
      </patternFill>
    </fill>
    <fill>
      <patternFill patternType="solid">
        <fgColor rgb="FF4FA7FF"/>
        <bgColor indexed="64"/>
      </patternFill>
    </fill>
    <fill>
      <patternFill patternType="solid">
        <fgColor rgb="FF9100C4"/>
        <bgColor indexed="64"/>
      </patternFill>
    </fill>
    <fill>
      <patternFill patternType="solid">
        <fgColor rgb="FFAD00EA"/>
        <bgColor indexed="64"/>
      </patternFill>
    </fill>
    <fill>
      <patternFill patternType="solid">
        <fgColor rgb="FF00B050"/>
        <bgColor indexed="64"/>
      </patternFill>
    </fill>
  </fills>
  <borders count="49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2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2"/>
      </bottom>
      <diagonal/>
    </border>
    <border>
      <left style="thin">
        <color rgb="FF5CB917"/>
      </left>
      <right style="thin">
        <color rgb="FF5CB917"/>
      </right>
      <top style="thin">
        <color rgb="FF5CB917"/>
      </top>
      <bottom style="thin">
        <color rgb="FF5CB917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FF0000"/>
      </bottom>
      <diagonal/>
    </border>
    <border>
      <left style="thin">
        <color rgb="FFC00000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/>
      <right style="thin">
        <color rgb="FF5CB917"/>
      </right>
      <top style="thin">
        <color rgb="FF5CB917"/>
      </top>
      <bottom style="thin">
        <color indexed="64"/>
      </bottom>
      <diagonal/>
    </border>
    <border>
      <left/>
      <right style="thin">
        <color rgb="FF5CB917"/>
      </right>
      <top style="thin">
        <color indexed="64"/>
      </top>
      <bottom style="thin">
        <color indexed="64"/>
      </bottom>
      <diagonal/>
    </border>
    <border>
      <left/>
      <right style="thin">
        <color rgb="FF5CB917"/>
      </right>
      <top style="thin">
        <color indexed="64"/>
      </top>
      <bottom style="thin">
        <color rgb="FF5CB917"/>
      </bottom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/>
      <bottom/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 style="thin">
        <color rgb="FFFFC000"/>
      </right>
      <top style="thin">
        <color rgb="FFFFC000"/>
      </top>
      <bottom/>
      <diagonal/>
    </border>
    <border>
      <left/>
      <right style="thin">
        <color rgb="FFFFC000"/>
      </right>
      <top/>
      <bottom/>
      <diagonal/>
    </border>
    <border>
      <left/>
      <right style="thin">
        <color rgb="FFFFC000"/>
      </right>
      <top/>
      <bottom style="thin">
        <color rgb="FFFFC000"/>
      </bottom>
      <diagonal/>
    </border>
    <border>
      <left style="thin">
        <color rgb="FF2793ED"/>
      </left>
      <right style="thin">
        <color rgb="FF2793ED"/>
      </right>
      <top style="thin">
        <color rgb="FF2793ED"/>
      </top>
      <bottom/>
      <diagonal/>
    </border>
    <border>
      <left style="thin">
        <color rgb="FF2793ED"/>
      </left>
      <right style="thin">
        <color rgb="FF2793ED"/>
      </right>
      <top/>
      <bottom/>
      <diagonal/>
    </border>
    <border>
      <left style="thin">
        <color rgb="FF2793ED"/>
      </left>
      <right style="thin">
        <color rgb="FF2793ED"/>
      </right>
      <top/>
      <bottom style="thin">
        <color rgb="FF2793ED"/>
      </bottom>
      <diagonal/>
    </border>
    <border>
      <left/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rgb="FF9100C4"/>
      </left>
      <right/>
      <top style="thin">
        <color rgb="FF9100C4"/>
      </top>
      <bottom/>
      <diagonal/>
    </border>
    <border>
      <left/>
      <right/>
      <top style="thin">
        <color rgb="FFAD00EA"/>
      </top>
      <bottom style="thin">
        <color rgb="FFAD00EA"/>
      </bottom>
      <diagonal/>
    </border>
    <border>
      <left style="thin">
        <color rgb="FF9100C4"/>
      </left>
      <right/>
      <top/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rgb="FF5CB917"/>
      </left>
      <right style="thin">
        <color rgb="FF5CB917"/>
      </right>
      <top style="thin">
        <color rgb="FF5CB917"/>
      </top>
      <bottom/>
      <diagonal/>
    </border>
    <border>
      <left style="thin">
        <color rgb="FF5CB917"/>
      </left>
      <right style="thin">
        <color rgb="FF5CB917"/>
      </right>
      <top/>
      <bottom/>
      <diagonal/>
    </border>
    <border>
      <left style="thin">
        <color rgb="FF5CB917"/>
      </left>
      <right style="thin">
        <color rgb="FF5CB917"/>
      </right>
      <top/>
      <bottom style="thin">
        <color rgb="FF5CB917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2" xfId="0" applyFont="1" applyBorder="1"/>
    <xf numFmtId="0" fontId="0" fillId="0" borderId="2" xfId="0" applyFont="1" applyBorder="1" applyAlignment="1"/>
    <xf numFmtId="165" fontId="0" fillId="0" borderId="2" xfId="0" applyNumberFormat="1" applyFont="1" applyBorder="1"/>
    <xf numFmtId="0" fontId="0" fillId="0" borderId="6" xfId="0" applyFont="1" applyBorder="1"/>
    <xf numFmtId="165" fontId="5" fillId="0" borderId="5" xfId="0" applyNumberFormat="1" applyFont="1" applyBorder="1" applyProtection="1"/>
    <xf numFmtId="165" fontId="3" fillId="0" borderId="2" xfId="0" applyNumberFormat="1" applyFont="1" applyBorder="1"/>
    <xf numFmtId="165" fontId="6" fillId="0" borderId="5" xfId="0" applyNumberFormat="1" applyFont="1" applyBorder="1" applyProtection="1"/>
    <xf numFmtId="165" fontId="6" fillId="0" borderId="5" xfId="2" applyNumberFormat="1" applyFont="1" applyBorder="1" applyProtection="1"/>
    <xf numFmtId="165" fontId="5" fillId="0" borderId="5" xfId="2" applyNumberFormat="1" applyFont="1" applyBorder="1" applyProtection="1"/>
    <xf numFmtId="0" fontId="0" fillId="2" borderId="0" xfId="0" applyFill="1" applyBorder="1"/>
    <xf numFmtId="0" fontId="0" fillId="0" borderId="3" xfId="0" applyFont="1" applyBorder="1"/>
    <xf numFmtId="0" fontId="0" fillId="0" borderId="5" xfId="0" applyFont="1" applyBorder="1"/>
    <xf numFmtId="0" fontId="0" fillId="0" borderId="6" xfId="0" applyFont="1" applyBorder="1" applyAlignment="1"/>
    <xf numFmtId="0" fontId="0" fillId="2" borderId="3" xfId="0" applyFont="1" applyFill="1" applyBorder="1"/>
    <xf numFmtId="165" fontId="0" fillId="2" borderId="3" xfId="0" applyNumberFormat="1" applyFont="1" applyFill="1" applyBorder="1"/>
    <xf numFmtId="165" fontId="3" fillId="2" borderId="3" xfId="0" applyNumberFormat="1" applyFont="1" applyFill="1" applyBorder="1"/>
    <xf numFmtId="0" fontId="0" fillId="0" borderId="4" xfId="0" applyFont="1" applyBorder="1" applyProtection="1"/>
    <xf numFmtId="165" fontId="5" fillId="0" borderId="15" xfId="2" applyNumberFormat="1" applyFont="1" applyFill="1" applyBorder="1" applyAlignment="1" applyProtection="1">
      <alignment vertical="center"/>
    </xf>
    <xf numFmtId="165" fontId="5" fillId="0" borderId="3" xfId="2" applyNumberFormat="1" applyFont="1" applyFill="1" applyBorder="1" applyAlignment="1" applyProtection="1">
      <alignment vertical="center"/>
    </xf>
    <xf numFmtId="165" fontId="6" fillId="0" borderId="12" xfId="0" applyNumberFormat="1" applyFont="1" applyBorder="1" applyProtection="1"/>
    <xf numFmtId="4" fontId="6" fillId="0" borderId="11" xfId="2" applyNumberFormat="1" applyFont="1" applyFill="1" applyBorder="1" applyAlignment="1" applyProtection="1">
      <alignment horizontal="left" vertical="center" indent="1"/>
      <protection locked="0"/>
    </xf>
    <xf numFmtId="4" fontId="7" fillId="0" borderId="11" xfId="2" applyNumberFormat="1" applyFont="1" applyFill="1" applyBorder="1" applyAlignment="1" applyProtection="1">
      <alignment horizontal="left" vertical="center" indent="1"/>
      <protection locked="0"/>
    </xf>
    <xf numFmtId="0" fontId="0" fillId="0" borderId="10" xfId="0" applyFont="1" applyBorder="1" applyAlignment="1" applyProtection="1">
      <alignment horizontal="left" vertical="center" indent="1"/>
    </xf>
    <xf numFmtId="0" fontId="5" fillId="3" borderId="11" xfId="2" applyFont="1" applyFill="1" applyBorder="1" applyAlignment="1" applyProtection="1">
      <alignment horizontal="left" vertical="center" indent="1"/>
    </xf>
    <xf numFmtId="0" fontId="0" fillId="0" borderId="11" xfId="0" applyFont="1" applyBorder="1" applyAlignment="1" applyProtection="1">
      <alignment horizontal="left" vertical="center" indent="1"/>
    </xf>
    <xf numFmtId="0" fontId="2" fillId="6" borderId="0" xfId="2" applyFont="1" applyFill="1" applyBorder="1" applyAlignment="1" applyProtection="1">
      <alignment horizontal="center" vertical="center"/>
    </xf>
    <xf numFmtId="0" fontId="2" fillId="6" borderId="11" xfId="2" applyFont="1" applyFill="1" applyBorder="1" applyAlignment="1" applyProtection="1">
      <alignment horizontal="left" vertical="center" indent="1"/>
    </xf>
    <xf numFmtId="0" fontId="7" fillId="0" borderId="13" xfId="2" applyFont="1" applyBorder="1" applyProtection="1"/>
    <xf numFmtId="0" fontId="2" fillId="8" borderId="20" xfId="2" applyFont="1" applyFill="1" applyBorder="1" applyAlignment="1" applyProtection="1">
      <alignment horizontal="left" vertical="center" indent="1"/>
    </xf>
    <xf numFmtId="165" fontId="5" fillId="0" borderId="21" xfId="2" applyNumberFormat="1" applyFont="1" applyFill="1" applyBorder="1" applyAlignment="1" applyProtection="1">
      <alignment vertical="center"/>
    </xf>
    <xf numFmtId="165" fontId="5" fillId="0" borderId="22" xfId="2" applyNumberFormat="1" applyFont="1" applyFill="1" applyBorder="1" applyAlignment="1" applyProtection="1">
      <alignment vertical="center"/>
    </xf>
    <xf numFmtId="4" fontId="7" fillId="0" borderId="10" xfId="2" applyNumberFormat="1" applyFont="1" applyFill="1" applyBorder="1" applyAlignment="1" applyProtection="1">
      <alignment horizontal="left" vertical="center" indent="1"/>
      <protection locked="0"/>
    </xf>
    <xf numFmtId="0" fontId="0" fillId="0" borderId="11" xfId="0" applyBorder="1" applyAlignment="1">
      <alignment horizontal="left" indent="1"/>
    </xf>
    <xf numFmtId="0" fontId="2" fillId="9" borderId="23" xfId="2" applyFont="1" applyFill="1" applyBorder="1" applyAlignment="1" applyProtection="1">
      <alignment horizontal="left" vertical="center" indent="1"/>
    </xf>
    <xf numFmtId="165" fontId="5" fillId="0" borderId="24" xfId="2" applyNumberFormat="1" applyFont="1" applyFill="1" applyBorder="1" applyAlignment="1" applyProtection="1">
      <alignment vertical="center"/>
    </xf>
    <xf numFmtId="165" fontId="5" fillId="0" borderId="25" xfId="2" applyNumberFormat="1" applyFont="1" applyFill="1" applyBorder="1" applyAlignment="1" applyProtection="1">
      <alignment vertical="center"/>
    </xf>
    <xf numFmtId="0" fontId="2" fillId="0" borderId="6" xfId="0" applyFont="1" applyBorder="1"/>
    <xf numFmtId="0" fontId="2" fillId="2" borderId="13" xfId="0" applyFont="1" applyFill="1" applyBorder="1" applyProtection="1"/>
    <xf numFmtId="0" fontId="2" fillId="2" borderId="12" xfId="2" applyFont="1" applyFill="1" applyBorder="1" applyAlignment="1" applyProtection="1">
      <alignment vertical="center" textRotation="90"/>
    </xf>
    <xf numFmtId="0" fontId="0" fillId="2" borderId="0" xfId="0" applyFont="1" applyFill="1" applyBorder="1"/>
    <xf numFmtId="0" fontId="0" fillId="2" borderId="0" xfId="0" applyFont="1" applyFill="1" applyBorder="1" applyAlignment="1"/>
    <xf numFmtId="0" fontId="7" fillId="0" borderId="4" xfId="2" applyFont="1" applyBorder="1" applyProtection="1"/>
    <xf numFmtId="0" fontId="7" fillId="0" borderId="13" xfId="2" applyFont="1" applyBorder="1" applyAlignment="1" applyProtection="1">
      <alignment horizontal="left" indent="1"/>
    </xf>
    <xf numFmtId="0" fontId="2" fillId="11" borderId="0" xfId="2" applyFont="1" applyFill="1" applyBorder="1" applyAlignment="1" applyProtection="1">
      <alignment horizontal="left" vertical="center" indent="1"/>
    </xf>
    <xf numFmtId="165" fontId="5" fillId="0" borderId="38" xfId="2" applyNumberFormat="1" applyFont="1" applyFill="1" applyBorder="1" applyAlignment="1" applyProtection="1">
      <alignment vertical="center"/>
    </xf>
    <xf numFmtId="0" fontId="2" fillId="2" borderId="13" xfId="2" applyFont="1" applyFill="1" applyBorder="1" applyAlignment="1" applyProtection="1">
      <alignment vertical="center" textRotation="90"/>
    </xf>
    <xf numFmtId="0" fontId="2" fillId="13" borderId="40" xfId="2" applyFont="1" applyFill="1" applyBorder="1" applyAlignment="1" applyProtection="1">
      <alignment horizontal="left" vertical="center" indent="1"/>
    </xf>
    <xf numFmtId="0" fontId="5" fillId="3" borderId="42" xfId="2" applyFont="1" applyFill="1" applyBorder="1" applyAlignment="1" applyProtection="1">
      <alignment horizontal="left" vertical="center" indent="1"/>
    </xf>
    <xf numFmtId="0" fontId="0" fillId="0" borderId="15" xfId="0" applyFont="1" applyBorder="1"/>
    <xf numFmtId="0" fontId="0" fillId="0" borderId="12" xfId="0" applyFont="1" applyBorder="1"/>
    <xf numFmtId="0" fontId="2" fillId="2" borderId="0" xfId="0" applyFont="1" applyFill="1" applyBorder="1" applyAlignment="1">
      <alignment vertical="center" textRotation="255"/>
    </xf>
    <xf numFmtId="0" fontId="5" fillId="2" borderId="0" xfId="2" applyFont="1" applyFill="1" applyBorder="1" applyAlignment="1" applyProtection="1">
      <alignment horizontal="left" vertical="center" indent="1"/>
    </xf>
    <xf numFmtId="165" fontId="5" fillId="2" borderId="0" xfId="2" applyNumberFormat="1" applyFont="1" applyFill="1" applyBorder="1" applyAlignment="1" applyProtection="1">
      <alignment vertical="center"/>
    </xf>
    <xf numFmtId="165" fontId="11" fillId="2" borderId="4" xfId="2" applyNumberFormat="1" applyFont="1" applyFill="1" applyBorder="1" applyAlignment="1" applyProtection="1">
      <alignment vertical="center"/>
    </xf>
    <xf numFmtId="165" fontId="0" fillId="0" borderId="5" xfId="0" applyNumberFormat="1" applyFont="1" applyBorder="1"/>
    <xf numFmtId="165" fontId="3" fillId="0" borderId="5" xfId="0" applyNumberFormat="1" applyFont="1" applyBorder="1"/>
    <xf numFmtId="0" fontId="13" fillId="2" borderId="17" xfId="2" applyFont="1" applyFill="1" applyBorder="1" applyAlignment="1" applyProtection="1">
      <alignment horizontal="left" vertical="center" indent="1"/>
    </xf>
    <xf numFmtId="0" fontId="10" fillId="3" borderId="17" xfId="2" applyFont="1" applyFill="1" applyBorder="1" applyAlignment="1" applyProtection="1">
      <alignment horizontal="left" vertical="center" indent="1"/>
    </xf>
    <xf numFmtId="165" fontId="11" fillId="2" borderId="13" xfId="2" applyNumberFormat="1" applyFont="1" applyFill="1" applyBorder="1" applyAlignment="1" applyProtection="1">
      <alignment vertical="center"/>
    </xf>
    <xf numFmtId="0" fontId="13" fillId="2" borderId="16" xfId="2" applyFont="1" applyFill="1" applyBorder="1" applyAlignment="1" applyProtection="1">
      <alignment horizontal="left" vertical="center" indent="1"/>
    </xf>
    <xf numFmtId="0" fontId="12" fillId="5" borderId="19" xfId="2" applyFont="1" applyFill="1" applyBorder="1" applyAlignment="1" applyProtection="1">
      <alignment horizontal="left" vertical="center" indent="1"/>
    </xf>
    <xf numFmtId="166" fontId="13" fillId="2" borderId="9" xfId="2" applyNumberFormat="1" applyFont="1" applyFill="1" applyBorder="1" applyAlignment="1" applyProtection="1">
      <alignment horizontal="center" vertical="center"/>
    </xf>
    <xf numFmtId="166" fontId="9" fillId="3" borderId="9" xfId="2" applyNumberFormat="1" applyFont="1" applyFill="1" applyBorder="1" applyAlignment="1" applyProtection="1">
      <alignment horizontal="center" vertical="center"/>
    </xf>
    <xf numFmtId="166" fontId="6" fillId="0" borderId="7" xfId="6" applyNumberFormat="1" applyFont="1" applyFill="1" applyBorder="1" applyAlignment="1" applyProtection="1">
      <alignment horizontal="center" vertical="center"/>
      <protection locked="0"/>
    </xf>
    <xf numFmtId="166" fontId="6" fillId="0" borderId="1" xfId="6" applyNumberFormat="1" applyFont="1" applyFill="1" applyBorder="1" applyAlignment="1" applyProtection="1">
      <alignment horizontal="center" vertical="center"/>
      <protection locked="0"/>
    </xf>
    <xf numFmtId="166" fontId="5" fillId="3" borderId="43" xfId="2" applyNumberFormat="1" applyFont="1" applyFill="1" applyBorder="1" applyAlignment="1" applyProtection="1">
      <alignment horizontal="center" vertical="center"/>
    </xf>
    <xf numFmtId="166" fontId="5" fillId="3" borderId="1" xfId="2" applyNumberFormat="1" applyFont="1" applyFill="1" applyBorder="1" applyAlignment="1" applyProtection="1">
      <alignment horizontal="center" vertical="center"/>
    </xf>
    <xf numFmtId="166" fontId="6" fillId="0" borderId="7" xfId="2" applyNumberFormat="1" applyFont="1" applyFill="1" applyBorder="1" applyAlignment="1" applyProtection="1">
      <alignment horizontal="center" vertical="center"/>
    </xf>
    <xf numFmtId="166" fontId="6" fillId="0" borderId="1" xfId="2" applyNumberFormat="1" applyFont="1" applyFill="1" applyBorder="1" applyAlignment="1" applyProtection="1">
      <alignment horizontal="center" vertical="center"/>
    </xf>
    <xf numFmtId="166" fontId="6" fillId="0" borderId="17" xfId="6" applyNumberFormat="1" applyFont="1" applyFill="1" applyBorder="1" applyAlignment="1" applyProtection="1">
      <alignment horizontal="center" vertical="center"/>
      <protection locked="0"/>
    </xf>
    <xf numFmtId="166" fontId="6" fillId="0" borderId="9" xfId="6" applyNumberFormat="1" applyFont="1" applyFill="1" applyBorder="1" applyAlignment="1" applyProtection="1">
      <alignment horizontal="center" vertical="center"/>
      <protection locked="0"/>
    </xf>
    <xf numFmtId="166" fontId="5" fillId="3" borderId="18" xfId="2" applyNumberFormat="1" applyFont="1" applyFill="1" applyBorder="1" applyAlignment="1" applyProtection="1">
      <alignment horizontal="center" vertical="center"/>
    </xf>
    <xf numFmtId="166" fontId="5" fillId="3" borderId="14" xfId="2" applyNumberFormat="1" applyFont="1" applyFill="1" applyBorder="1" applyAlignment="1" applyProtection="1">
      <alignment horizontal="center" vertical="center"/>
    </xf>
    <xf numFmtId="166" fontId="6" fillId="0" borderId="17" xfId="0" applyNumberFormat="1" applyFont="1" applyBorder="1" applyAlignment="1" applyProtection="1">
      <alignment horizontal="center" vertical="center" readingOrder="1"/>
    </xf>
    <xf numFmtId="166" fontId="6" fillId="0" borderId="9" xfId="0" applyNumberFormat="1" applyFont="1" applyBorder="1" applyAlignment="1" applyProtection="1">
      <alignment horizontal="center" vertical="center" readingOrder="1"/>
    </xf>
    <xf numFmtId="166" fontId="6" fillId="3" borderId="9" xfId="0" applyNumberFormat="1" applyFont="1" applyFill="1" applyBorder="1" applyAlignment="1" applyProtection="1">
      <alignment horizontal="center" vertical="center" readingOrder="1"/>
    </xf>
    <xf numFmtId="166" fontId="6" fillId="0" borderId="17" xfId="6" applyNumberFormat="1" applyFont="1" applyFill="1" applyBorder="1" applyAlignment="1" applyProtection="1">
      <alignment horizontal="center" vertical="center" readingOrder="1"/>
      <protection locked="0"/>
    </xf>
    <xf numFmtId="166" fontId="6" fillId="0" borderId="9" xfId="6" applyNumberFormat="1" applyFont="1" applyFill="1" applyBorder="1" applyAlignment="1" applyProtection="1">
      <alignment horizontal="center" vertical="center" readingOrder="1"/>
      <protection locked="0"/>
    </xf>
    <xf numFmtId="166" fontId="5" fillId="3" borderId="18" xfId="2" applyNumberFormat="1" applyFont="1" applyFill="1" applyBorder="1" applyAlignment="1" applyProtection="1">
      <alignment horizontal="center" vertical="center" readingOrder="1"/>
    </xf>
    <xf numFmtId="166" fontId="5" fillId="3" borderId="14" xfId="2" applyNumberFormat="1" applyFont="1" applyFill="1" applyBorder="1" applyAlignment="1" applyProtection="1">
      <alignment horizontal="center" vertical="center" readingOrder="1"/>
    </xf>
    <xf numFmtId="166" fontId="10" fillId="3" borderId="9" xfId="0" applyNumberFormat="1" applyFont="1" applyFill="1" applyBorder="1" applyAlignment="1">
      <alignment horizontal="center" vertical="center"/>
    </xf>
    <xf numFmtId="166" fontId="9" fillId="2" borderId="9" xfId="6" applyNumberFormat="1" applyFont="1" applyFill="1" applyBorder="1" applyAlignment="1" applyProtection="1">
      <alignment horizontal="center" vertical="center"/>
      <protection locked="0"/>
    </xf>
    <xf numFmtId="166" fontId="9" fillId="2" borderId="9" xfId="6" applyNumberFormat="1" applyFont="1" applyFill="1" applyBorder="1" applyAlignment="1" applyProtection="1">
      <alignment horizontal="center" vertical="center"/>
    </xf>
    <xf numFmtId="166" fontId="6" fillId="3" borderId="7" xfId="0" applyNumberFormat="1" applyFont="1" applyFill="1" applyBorder="1" applyAlignment="1" applyProtection="1">
      <alignment horizontal="center" vertical="center"/>
    </xf>
    <xf numFmtId="166" fontId="6" fillId="3" borderId="9" xfId="0" applyNumberFormat="1" applyFont="1" applyFill="1" applyBorder="1" applyAlignment="1" applyProtection="1">
      <alignment horizontal="center" vertical="center"/>
    </xf>
    <xf numFmtId="166" fontId="5" fillId="3" borderId="7" xfId="0" applyNumberFormat="1" applyFont="1" applyFill="1" applyBorder="1" applyAlignment="1" applyProtection="1">
      <alignment horizontal="center" vertical="center"/>
    </xf>
    <xf numFmtId="0" fontId="2" fillId="0" borderId="15" xfId="0" applyFont="1" applyBorder="1"/>
    <xf numFmtId="0" fontId="2" fillId="2" borderId="13" xfId="2" applyFont="1" applyFill="1" applyBorder="1" applyProtection="1"/>
    <xf numFmtId="0" fontId="9" fillId="2" borderId="0" xfId="0" applyFont="1" applyFill="1" applyBorder="1" applyAlignment="1">
      <alignment vertical="center" wrapText="1"/>
    </xf>
    <xf numFmtId="0" fontId="2" fillId="12" borderId="39" xfId="0" applyFont="1" applyFill="1" applyBorder="1" applyAlignment="1">
      <alignment horizontal="center" vertical="center" textRotation="255"/>
    </xf>
    <xf numFmtId="0" fontId="2" fillId="12" borderId="41" xfId="0" applyFont="1" applyFill="1" applyBorder="1" applyAlignment="1">
      <alignment horizontal="center" vertical="center" textRotation="255"/>
    </xf>
    <xf numFmtId="0" fontId="2" fillId="14" borderId="44" xfId="0" applyFont="1" applyFill="1" applyBorder="1" applyAlignment="1">
      <alignment horizontal="center" vertical="center" textRotation="255"/>
    </xf>
    <xf numFmtId="0" fontId="2" fillId="14" borderId="45" xfId="0" applyFont="1" applyFill="1" applyBorder="1" applyAlignment="1">
      <alignment horizontal="center" vertical="center" textRotation="255"/>
    </xf>
    <xf numFmtId="0" fontId="2" fillId="14" borderId="46" xfId="0" applyFont="1" applyFill="1" applyBorder="1" applyAlignment="1">
      <alignment horizontal="center" vertical="center" textRotation="255"/>
    </xf>
    <xf numFmtId="0" fontId="10" fillId="3" borderId="47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center" vertical="center"/>
    </xf>
    <xf numFmtId="0" fontId="10" fillId="2" borderId="47" xfId="2" applyFont="1" applyFill="1" applyBorder="1" applyAlignment="1" applyProtection="1">
      <alignment horizontal="center" vertical="center"/>
    </xf>
    <xf numFmtId="0" fontId="10" fillId="2" borderId="48" xfId="2" applyFont="1" applyFill="1" applyBorder="1" applyAlignment="1" applyProtection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" fillId="4" borderId="32" xfId="2" applyFont="1" applyFill="1" applyBorder="1" applyAlignment="1" applyProtection="1">
      <alignment horizontal="center" vertical="center" textRotation="255"/>
    </xf>
    <xf numFmtId="0" fontId="2" fillId="4" borderId="33" xfId="2" applyFont="1" applyFill="1" applyBorder="1" applyAlignment="1" applyProtection="1">
      <alignment horizontal="center" vertical="center" textRotation="255"/>
    </xf>
    <xf numFmtId="0" fontId="2" fillId="4" borderId="34" xfId="2" applyFont="1" applyFill="1" applyBorder="1" applyAlignment="1" applyProtection="1">
      <alignment horizontal="center" vertical="center" textRotation="255"/>
    </xf>
    <xf numFmtId="0" fontId="2" fillId="10" borderId="35" xfId="0" applyFont="1" applyFill="1" applyBorder="1" applyAlignment="1" applyProtection="1">
      <alignment horizontal="center" vertical="center" textRotation="255"/>
    </xf>
    <xf numFmtId="0" fontId="2" fillId="10" borderId="36" xfId="0" applyFont="1" applyFill="1" applyBorder="1" applyAlignment="1" applyProtection="1">
      <alignment horizontal="center" vertical="center" textRotation="255"/>
    </xf>
    <xf numFmtId="0" fontId="2" fillId="10" borderId="37" xfId="0" applyFont="1" applyFill="1" applyBorder="1" applyAlignment="1" applyProtection="1">
      <alignment horizontal="center" vertical="center" textRotation="255"/>
    </xf>
    <xf numFmtId="0" fontId="2" fillId="5" borderId="26" xfId="2" applyFont="1" applyFill="1" applyBorder="1" applyAlignment="1" applyProtection="1">
      <alignment horizontal="center" vertical="center" textRotation="255"/>
    </xf>
    <xf numFmtId="0" fontId="2" fillId="5" borderId="27" xfId="2" applyFont="1" applyFill="1" applyBorder="1" applyAlignment="1" applyProtection="1">
      <alignment horizontal="center" vertical="center" textRotation="255"/>
    </xf>
    <xf numFmtId="0" fontId="2" fillId="5" borderId="28" xfId="2" applyFont="1" applyFill="1" applyBorder="1" applyAlignment="1" applyProtection="1">
      <alignment horizontal="center" vertical="center" textRotation="255"/>
    </xf>
    <xf numFmtId="0" fontId="2" fillId="7" borderId="29" xfId="2" applyFont="1" applyFill="1" applyBorder="1" applyAlignment="1" applyProtection="1">
      <alignment horizontal="center" vertical="center" textRotation="255"/>
    </xf>
    <xf numFmtId="0" fontId="2" fillId="7" borderId="30" xfId="2" applyFont="1" applyFill="1" applyBorder="1" applyAlignment="1" applyProtection="1">
      <alignment horizontal="center" vertical="center" textRotation="255"/>
    </xf>
    <xf numFmtId="0" fontId="2" fillId="7" borderId="31" xfId="2" applyFont="1" applyFill="1" applyBorder="1" applyAlignment="1" applyProtection="1">
      <alignment horizontal="center" vertical="center" textRotation="255"/>
    </xf>
    <xf numFmtId="0" fontId="9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</cellXfs>
  <cellStyles count="7">
    <cellStyle name="Moeda 2" xfId="1" xr:uid="{2300CC47-CE10-42D4-9D77-CEB2CBA0C6B3}"/>
    <cellStyle name="Normal" xfId="0" builtinId="0"/>
    <cellStyle name="Normal 2" xfId="2" xr:uid="{E8B6D643-8725-4B63-8164-8D7A18B95042}"/>
    <cellStyle name="Porcentagem 2" xfId="3" xr:uid="{47F7CF41-D139-483B-ADB5-AF4D819A3269}"/>
    <cellStyle name="Separador de milhares 2" xfId="5" xr:uid="{6B0C7452-0904-465C-A1B6-E9EBAB1C59A0}"/>
    <cellStyle name="Vírgula 2" xfId="4" xr:uid="{AE3C8D24-1722-4625-843F-5EE78D722B9D}"/>
    <cellStyle name="Vírgula 3" xfId="6" xr:uid="{11EF4BA5-923F-46AB-ABB9-032A6979A789}"/>
  </cellStyles>
  <dxfs count="0"/>
  <tableStyles count="0" defaultTableStyle="TableStyleMedium2" defaultPivotStyle="PivotStyleLight16"/>
  <colors>
    <mruColors>
      <color rgb="FFF9F9F9"/>
      <color rgb="FF5CB917"/>
      <color rgb="FFAD00EA"/>
      <color rgb="FF9100C4"/>
      <color rgb="FF4FA7FF"/>
      <color rgb="FF2793ED"/>
      <color rgb="FF66CCFF"/>
      <color rgb="FFEAEAEA"/>
      <color rgb="FFFFCB25"/>
      <color rgb="FFD620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  <a:round/>
              </a:ln>
              <a:effectLst/>
            </c:spPr>
          </c:marker>
          <c:cat>
            <c:strLit>
              <c:ptCount val="1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'Fluxo de Caixa'!$D$69:$P$69</c15:sqref>
                  </c15:fullRef>
                </c:ext>
              </c:extLst>
              <c:f>'Fluxo de Caixa'!$D$69:$O$69</c:f>
              <c:numCache>
                <c:formatCode>"R$"\ #,##0.00</c:formatCode>
                <c:ptCount val="12"/>
                <c:pt idx="0">
                  <c:v>167850</c:v>
                </c:pt>
                <c:pt idx="1">
                  <c:v>199350</c:v>
                </c:pt>
                <c:pt idx="2">
                  <c:v>199350</c:v>
                </c:pt>
                <c:pt idx="3">
                  <c:v>199350</c:v>
                </c:pt>
                <c:pt idx="4">
                  <c:v>199350</c:v>
                </c:pt>
                <c:pt idx="5">
                  <c:v>199350</c:v>
                </c:pt>
                <c:pt idx="6">
                  <c:v>199350</c:v>
                </c:pt>
                <c:pt idx="7">
                  <c:v>199350</c:v>
                </c:pt>
                <c:pt idx="8">
                  <c:v>199350</c:v>
                </c:pt>
                <c:pt idx="9">
                  <c:v>199350</c:v>
                </c:pt>
                <c:pt idx="10">
                  <c:v>199350</c:v>
                </c:pt>
                <c:pt idx="11">
                  <c:v>199350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3-4A13-8EF0-099FB39F1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984040"/>
        <c:axId val="602984696"/>
      </c:lineChart>
      <c:catAx>
        <c:axId val="602984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2984696"/>
        <c:crosses val="autoZero"/>
        <c:auto val="1"/>
        <c:lblAlgn val="ctr"/>
        <c:lblOffset val="100"/>
        <c:noMultiLvlLbl val="0"/>
      </c:catAx>
      <c:valAx>
        <c:axId val="602984696"/>
        <c:scaling>
          <c:orientation val="minMax"/>
        </c:scaling>
        <c:delete val="0"/>
        <c:axPos val="l"/>
        <c:numFmt formatCode="&quot;R$&quot;\ 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2984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pt-BR">
                <a:solidFill>
                  <a:schemeClr val="tx1">
                    <a:lumMod val="50000"/>
                    <a:lumOff val="50000"/>
                  </a:schemeClr>
                </a:solidFill>
                <a:latin typeface="Arial Black" panose="020B0A04020102020204" pitchFamily="34" charset="0"/>
              </a:rPr>
              <a:t>Despesas Operacionais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50000"/>
                  <a:lumOff val="50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025-4113-88E2-07628871C63B}"/>
              </c:ext>
            </c:extLst>
          </c:dPt>
          <c:dPt>
            <c:idx val="1"/>
            <c:bubble3D val="0"/>
            <c:spPr>
              <a:solidFill>
                <a:schemeClr val="accent1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025-4113-88E2-07628871C63B}"/>
              </c:ext>
            </c:extLst>
          </c:dPt>
          <c:dPt>
            <c:idx val="2"/>
            <c:bubble3D val="0"/>
            <c:spPr>
              <a:solidFill>
                <a:schemeClr val="accent1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025-4113-88E2-07628871C63B}"/>
              </c:ext>
            </c:extLst>
          </c:dPt>
          <c:dPt>
            <c:idx val="3"/>
            <c:bubble3D val="0"/>
            <c:spPr>
              <a:solidFill>
                <a:schemeClr val="accent1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025-4113-88E2-07628871C63B}"/>
              </c:ext>
            </c:extLst>
          </c:dPt>
          <c:dPt>
            <c:idx val="4"/>
            <c:bubble3D val="0"/>
            <c:spPr>
              <a:solidFill>
                <a:schemeClr val="accent1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025-4113-88E2-07628871C63B}"/>
              </c:ext>
            </c:extLst>
          </c:dPt>
          <c:dPt>
            <c:idx val="5"/>
            <c:bubble3D val="0"/>
            <c:spPr>
              <a:solidFill>
                <a:schemeClr val="accent1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025-4113-88E2-07628871C63B}"/>
              </c:ext>
            </c:extLst>
          </c:dPt>
          <c:cat>
            <c:strRef>
              <c:f>'Fluxo de Caixa'!$C$21:$C$26</c:f>
              <c:strCache>
                <c:ptCount val="6"/>
                <c:pt idx="0">
                  <c:v>Banco de imagens</c:v>
                </c:pt>
                <c:pt idx="1">
                  <c:v>Serviços Terceiros</c:v>
                </c:pt>
                <c:pt idx="2">
                  <c:v>Salários</c:v>
                </c:pt>
                <c:pt idx="3">
                  <c:v>Equipamentos</c:v>
                </c:pt>
                <c:pt idx="4">
                  <c:v>Pacote Adobe</c:v>
                </c:pt>
                <c:pt idx="5">
                  <c:v>Outros Custos</c:v>
                </c:pt>
              </c:strCache>
            </c:strRef>
          </c:cat>
          <c:val>
            <c:numRef>
              <c:f>'Fluxo de Caixa'!$P$21:$P$26</c:f>
              <c:numCache>
                <c:formatCode>"R$"\ #,##0.00</c:formatCode>
                <c:ptCount val="6"/>
                <c:pt idx="0">
                  <c:v>27000</c:v>
                </c:pt>
                <c:pt idx="1">
                  <c:v>150</c:v>
                </c:pt>
                <c:pt idx="2">
                  <c:v>5000</c:v>
                </c:pt>
                <c:pt idx="3">
                  <c:v>15000</c:v>
                </c:pt>
                <c:pt idx="4">
                  <c:v>2500</c:v>
                </c:pt>
                <c:pt idx="5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E8-4FF6-8D72-EB03854E5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9F9F9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pt-BR" sz="1200">
                <a:solidFill>
                  <a:schemeClr val="tx1">
                    <a:lumMod val="50000"/>
                    <a:lumOff val="50000"/>
                  </a:schemeClr>
                </a:solidFill>
                <a:latin typeface="Arial Black" panose="020B0A04020102020204" pitchFamily="34" charset="0"/>
              </a:rPr>
              <a:t>Despesas Administrativas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50000"/>
                  <a:lumOff val="50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464-4F3A-848C-16ECE2932D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464-4F3A-848C-16ECE2932D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464-4F3A-848C-16ECE2932D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464-4F3A-848C-16ECE2932D7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464-4F3A-848C-16ECE2932D7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464-4F3A-848C-16ECE2932D7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464-4F3A-848C-16ECE2932D72}"/>
              </c:ext>
            </c:extLst>
          </c:dPt>
          <c:cat>
            <c:strRef>
              <c:f>'Fluxo de Caixa'!$C$30:$C$36</c:f>
              <c:strCache>
                <c:ptCount val="7"/>
                <c:pt idx="0">
                  <c:v>Aluguel</c:v>
                </c:pt>
                <c:pt idx="1">
                  <c:v>Material escritório</c:v>
                </c:pt>
                <c:pt idx="2">
                  <c:v>Serviços Juridicos</c:v>
                </c:pt>
                <c:pt idx="3">
                  <c:v>Serviços Contábeis</c:v>
                </c:pt>
                <c:pt idx="4">
                  <c:v>Serviços Financeiros</c:v>
                </c:pt>
                <c:pt idx="5">
                  <c:v>Outros Serviços</c:v>
                </c:pt>
                <c:pt idx="6">
                  <c:v>Outras Despesas</c:v>
                </c:pt>
              </c:strCache>
            </c:strRef>
          </c:cat>
          <c:val>
            <c:numRef>
              <c:f>'Fluxo de Caixa'!$P$30:$P$36</c:f>
              <c:numCache>
                <c:formatCode>"R$"\ #,##0.00</c:formatCode>
                <c:ptCount val="7"/>
                <c:pt idx="0">
                  <c:v>44500</c:v>
                </c:pt>
                <c:pt idx="1">
                  <c:v>2000</c:v>
                </c:pt>
                <c:pt idx="2">
                  <c:v>1500</c:v>
                </c:pt>
                <c:pt idx="3">
                  <c:v>500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D-48D6-AC9E-2556B671D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9F9F9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pt-BR" sz="1200">
                <a:solidFill>
                  <a:schemeClr val="tx1">
                    <a:lumMod val="50000"/>
                    <a:lumOff val="50000"/>
                  </a:schemeClr>
                </a:solidFill>
                <a:latin typeface="Arial Black" panose="020B0A04020102020204" pitchFamily="34" charset="0"/>
              </a:rPr>
              <a:t>Despesas Operacionais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50000"/>
                  <a:lumOff val="50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'Fluxo de Caixa'!$D$27:$O$27</c:f>
              <c:numCache>
                <c:formatCode>"R$"\ #,##0.00</c:formatCode>
                <c:ptCount val="12"/>
                <c:pt idx="0">
                  <c:v>53150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D-4014-9DC6-5DD3B6D14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2977808"/>
        <c:axId val="602978136"/>
      </c:lineChart>
      <c:catAx>
        <c:axId val="6029778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2978136"/>
        <c:crosses val="autoZero"/>
        <c:auto val="1"/>
        <c:lblAlgn val="ctr"/>
        <c:lblOffset val="100"/>
        <c:noMultiLvlLbl val="0"/>
      </c:catAx>
      <c:valAx>
        <c:axId val="602978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2977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9F9F9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chemeClr val="tx1">
                    <a:lumMod val="50000"/>
                    <a:lumOff val="50000"/>
                  </a:schemeClr>
                </a:solidFill>
                <a:latin typeface="Arial Black" panose="020B0A04020102020204" pitchFamily="34" charset="0"/>
              </a:rPr>
              <a:t>Despesas Administrativas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50000"/>
                  <a:lumOff val="50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'Fluxo de Caixa'!$D$37:$O$37</c:f>
              <c:numCache>
                <c:formatCode>"R$"\ #,##0.00</c:formatCode>
                <c:ptCount val="12"/>
                <c:pt idx="0">
                  <c:v>48500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0-41BA-A655-0FD9BD1B9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8999704"/>
        <c:axId val="488989536"/>
      </c:lineChart>
      <c:catAx>
        <c:axId val="4889997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989536"/>
        <c:crosses val="autoZero"/>
        <c:auto val="1"/>
        <c:lblAlgn val="ctr"/>
        <c:lblOffset val="100"/>
        <c:noMultiLvlLbl val="0"/>
      </c:catAx>
      <c:valAx>
        <c:axId val="48898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999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9F9F9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pt-BR" sz="1200">
                <a:solidFill>
                  <a:schemeClr val="tx1">
                    <a:lumMod val="50000"/>
                    <a:lumOff val="50000"/>
                  </a:schemeClr>
                </a:solidFill>
                <a:latin typeface="Arial Black" panose="020B0A04020102020204" pitchFamily="34" charset="0"/>
              </a:rPr>
              <a:t>Impostos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50000"/>
                  <a:lumOff val="50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'Fluxo de Caixa'!$D$47:$O$47</c:f>
              <c:numCache>
                <c:formatCode>"R$"\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1-42EE-BD25-F45FC2009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8993472"/>
        <c:axId val="488995112"/>
      </c:lineChart>
      <c:catAx>
        <c:axId val="48899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995112"/>
        <c:crosses val="autoZero"/>
        <c:auto val="1"/>
        <c:lblAlgn val="ctr"/>
        <c:lblOffset val="100"/>
        <c:noMultiLvlLbl val="0"/>
      </c:catAx>
      <c:valAx>
        <c:axId val="488995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993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9F9F9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pt-BR" sz="1200">
                <a:solidFill>
                  <a:schemeClr val="tx1">
                    <a:lumMod val="50000"/>
                    <a:lumOff val="50000"/>
                  </a:schemeClr>
                </a:solidFill>
                <a:latin typeface="Arial Black" panose="020B0A04020102020204" pitchFamily="34" charset="0"/>
              </a:rPr>
              <a:t>Retirada de Sócios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50000"/>
                  <a:lumOff val="50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'Fluxo de Caixa'!$D$61:$O$61</c:f>
              <c:numCache>
                <c:formatCode>"R$"\ #,##0.00</c:formatCode>
                <c:ptCount val="12"/>
                <c:pt idx="0">
                  <c:v>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0-4002-BAC7-FBCEA391C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5844560"/>
        <c:axId val="605843248"/>
      </c:lineChart>
      <c:catAx>
        <c:axId val="60584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5843248"/>
        <c:crosses val="autoZero"/>
        <c:auto val="1"/>
        <c:lblAlgn val="ctr"/>
        <c:lblOffset val="100"/>
        <c:noMultiLvlLbl val="0"/>
      </c:catAx>
      <c:valAx>
        <c:axId val="605843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5844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9F9F9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</xdr:row>
      <xdr:rowOff>85482</xdr:rowOff>
    </xdr:from>
    <xdr:to>
      <xdr:col>15</xdr:col>
      <xdr:colOff>304801</xdr:colOff>
      <xdr:row>18</xdr:row>
      <xdr:rowOff>95006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60090D-A33B-4633-8937-7232D5436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4762</xdr:rowOff>
    </xdr:from>
    <xdr:to>
      <xdr:col>7</xdr:col>
      <xdr:colOff>447675</xdr:colOff>
      <xdr:row>36</xdr:row>
      <xdr:rowOff>188164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6AA73FA-3E88-47B4-B66F-BE6461150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4762</xdr:colOff>
      <xdr:row>23</xdr:row>
      <xdr:rowOff>4762</xdr:rowOff>
    </xdr:from>
    <xdr:to>
      <xdr:col>15</xdr:col>
      <xdr:colOff>309562</xdr:colOff>
      <xdr:row>36</xdr:row>
      <xdr:rowOff>188164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1525D2C-36AF-4F37-BFAD-BCEA44CC2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38</xdr:row>
      <xdr:rowOff>4762</xdr:rowOff>
    </xdr:from>
    <xdr:to>
      <xdr:col>7</xdr:col>
      <xdr:colOff>447675</xdr:colOff>
      <xdr:row>53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04A3DB2-3EDA-4569-BB13-F11160721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38</xdr:row>
      <xdr:rowOff>4762</xdr:rowOff>
    </xdr:from>
    <xdr:to>
      <xdr:col>15</xdr:col>
      <xdr:colOff>304800</xdr:colOff>
      <xdr:row>53</xdr:row>
      <xdr:rowOff>95250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A0422FF-3F7E-4CE5-90D9-1C702A76F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54</xdr:row>
      <xdr:rowOff>138112</xdr:rowOff>
    </xdr:from>
    <xdr:to>
      <xdr:col>7</xdr:col>
      <xdr:colOff>447675</xdr:colOff>
      <xdr:row>69</xdr:row>
      <xdr:rowOff>23812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D572C9A-8D61-45D0-A9A7-A82E75943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54</xdr:row>
      <xdr:rowOff>138112</xdr:rowOff>
    </xdr:from>
    <xdr:to>
      <xdr:col>15</xdr:col>
      <xdr:colOff>304800</xdr:colOff>
      <xdr:row>69</xdr:row>
      <xdr:rowOff>23812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5F74B66-6ADD-4CB6-8226-10805465B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87490-1FB0-443A-979C-90166795E6CD}">
  <dimension ref="A1:Q70"/>
  <sheetViews>
    <sheetView tabSelected="1" zoomScale="106" zoomScaleNormal="106" workbookViewId="0">
      <selection activeCell="A3" sqref="A3:XFD3"/>
    </sheetView>
  </sheetViews>
  <sheetFormatPr defaultRowHeight="15" x14ac:dyDescent="0.25"/>
  <cols>
    <col min="1" max="1" width="6.28515625" style="40" customWidth="1"/>
    <col min="2" max="2" width="6.28515625" style="37" customWidth="1"/>
    <col min="3" max="3" width="41.140625" style="1" customWidth="1"/>
    <col min="4" max="4" width="20.7109375" style="3" bestFit="1" customWidth="1"/>
    <col min="5" max="15" width="19.28515625" style="3" bestFit="1" customWidth="1"/>
    <col min="16" max="16" width="20.7109375" style="6" bestFit="1" customWidth="1"/>
    <col min="17" max="16384" width="9.140625" style="1"/>
  </cols>
  <sheetData>
    <row r="1" spans="1:17" ht="45.75" customHeight="1" x14ac:dyDescent="0.25"/>
    <row r="2" spans="1:17" ht="42" customHeight="1" x14ac:dyDescent="0.25">
      <c r="B2" s="99" t="s">
        <v>58</v>
      </c>
      <c r="C2" s="99"/>
      <c r="D2" s="99"/>
      <c r="E2" s="99"/>
      <c r="F2" s="99"/>
      <c r="G2" s="100"/>
    </row>
    <row r="3" spans="1:17" ht="24" customHeight="1" x14ac:dyDescent="0.25">
      <c r="B3" s="87"/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</row>
    <row r="4" spans="1:17" s="2" customFormat="1" ht="35.25" customHeight="1" x14ac:dyDescent="0.25">
      <c r="A4" s="41"/>
      <c r="B4" s="95" t="s">
        <v>15</v>
      </c>
      <c r="C4" s="96"/>
      <c r="D4" s="81" t="s">
        <v>3</v>
      </c>
      <c r="E4" s="81" t="s">
        <v>4</v>
      </c>
      <c r="F4" s="81" t="s">
        <v>5</v>
      </c>
      <c r="G4" s="81" t="s">
        <v>6</v>
      </c>
      <c r="H4" s="81" t="s">
        <v>7</v>
      </c>
      <c r="I4" s="81" t="s">
        <v>8</v>
      </c>
      <c r="J4" s="81" t="s">
        <v>9</v>
      </c>
      <c r="K4" s="81" t="s">
        <v>10</v>
      </c>
      <c r="L4" s="81" t="s">
        <v>11</v>
      </c>
      <c r="M4" s="81" t="s">
        <v>12</v>
      </c>
      <c r="N4" s="81" t="s">
        <v>13</v>
      </c>
      <c r="O4" s="81" t="s">
        <v>14</v>
      </c>
      <c r="P4" s="81" t="s">
        <v>30</v>
      </c>
      <c r="Q4" s="13"/>
    </row>
    <row r="5" spans="1:17" ht="37.5" customHeight="1" x14ac:dyDescent="0.25">
      <c r="B5" s="97" t="s">
        <v>0</v>
      </c>
      <c r="C5" s="98"/>
      <c r="D5" s="82">
        <v>150000</v>
      </c>
      <c r="E5" s="83">
        <f t="shared" ref="E5:P5" si="0">D69</f>
        <v>167850</v>
      </c>
      <c r="F5" s="83">
        <f t="shared" si="0"/>
        <v>199350</v>
      </c>
      <c r="G5" s="83">
        <f t="shared" si="0"/>
        <v>199350</v>
      </c>
      <c r="H5" s="83">
        <f t="shared" si="0"/>
        <v>199350</v>
      </c>
      <c r="I5" s="83">
        <f t="shared" si="0"/>
        <v>199350</v>
      </c>
      <c r="J5" s="83">
        <f t="shared" si="0"/>
        <v>199350</v>
      </c>
      <c r="K5" s="83">
        <f t="shared" si="0"/>
        <v>199350</v>
      </c>
      <c r="L5" s="83">
        <f t="shared" si="0"/>
        <v>199350</v>
      </c>
      <c r="M5" s="83">
        <f t="shared" si="0"/>
        <v>199350</v>
      </c>
      <c r="N5" s="83">
        <f t="shared" si="0"/>
        <v>199350</v>
      </c>
      <c r="O5" s="83">
        <f t="shared" si="0"/>
        <v>199350</v>
      </c>
      <c r="P5" s="83">
        <f t="shared" si="0"/>
        <v>199350</v>
      </c>
      <c r="Q5" s="4"/>
    </row>
    <row r="6" spans="1:17" ht="21.75" customHeight="1" x14ac:dyDescent="0.25">
      <c r="B6" s="88"/>
      <c r="C6" s="1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5"/>
    </row>
    <row r="7" spans="1:17" ht="30" customHeight="1" x14ac:dyDescent="0.25">
      <c r="B7" s="107" t="s">
        <v>1</v>
      </c>
      <c r="C7" s="26" t="s">
        <v>18</v>
      </c>
      <c r="D7" s="18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17" ht="30" customHeight="1" x14ac:dyDescent="0.25">
      <c r="B8" s="108"/>
      <c r="C8" s="23" t="s">
        <v>60</v>
      </c>
      <c r="D8" s="74">
        <v>25000</v>
      </c>
      <c r="E8" s="75">
        <v>5000</v>
      </c>
      <c r="F8" s="75"/>
      <c r="G8" s="75"/>
      <c r="H8" s="75"/>
      <c r="I8" s="75"/>
      <c r="J8" s="75"/>
      <c r="K8" s="75"/>
      <c r="L8" s="75"/>
      <c r="M8" s="75"/>
      <c r="N8" s="75"/>
      <c r="O8" s="75"/>
      <c r="P8" s="76">
        <f>SUM(D8:O8)</f>
        <v>30000</v>
      </c>
      <c r="Q8" s="4"/>
    </row>
    <row r="9" spans="1:17" ht="30" customHeight="1" x14ac:dyDescent="0.25">
      <c r="B9" s="108"/>
      <c r="C9" s="21" t="s">
        <v>59</v>
      </c>
      <c r="D9" s="77">
        <v>40000</v>
      </c>
      <c r="E9" s="78">
        <v>12000</v>
      </c>
      <c r="F9" s="78"/>
      <c r="G9" s="78"/>
      <c r="H9" s="78"/>
      <c r="I9" s="78"/>
      <c r="J9" s="78"/>
      <c r="K9" s="78"/>
      <c r="L9" s="78"/>
      <c r="M9" s="78"/>
      <c r="N9" s="78"/>
      <c r="O9" s="78"/>
      <c r="P9" s="76">
        <f t="shared" ref="P9:P12" si="1">SUM(D9:O9)</f>
        <v>52000</v>
      </c>
      <c r="Q9" s="4"/>
    </row>
    <row r="10" spans="1:17" ht="30" customHeight="1" x14ac:dyDescent="0.25">
      <c r="B10" s="108"/>
      <c r="C10" s="21" t="s">
        <v>63</v>
      </c>
      <c r="D10" s="77">
        <v>22000</v>
      </c>
      <c r="E10" s="78">
        <v>6000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6">
        <f t="shared" si="1"/>
        <v>28000</v>
      </c>
      <c r="Q10" s="4"/>
    </row>
    <row r="11" spans="1:17" ht="30" customHeight="1" x14ac:dyDescent="0.25">
      <c r="B11" s="108"/>
      <c r="C11" s="21" t="s">
        <v>62</v>
      </c>
      <c r="D11" s="77">
        <v>35000</v>
      </c>
      <c r="E11" s="78">
        <v>8000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6">
        <f t="shared" si="1"/>
        <v>43000</v>
      </c>
      <c r="Q11" s="4"/>
    </row>
    <row r="12" spans="1:17" ht="30" customHeight="1" x14ac:dyDescent="0.25">
      <c r="B12" s="108"/>
      <c r="C12" s="21" t="s">
        <v>56</v>
      </c>
      <c r="D12" s="77">
        <v>2000</v>
      </c>
      <c r="E12" s="78">
        <v>500</v>
      </c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6">
        <f t="shared" si="1"/>
        <v>2500</v>
      </c>
      <c r="Q12" s="4"/>
    </row>
    <row r="13" spans="1:17" ht="30" customHeight="1" x14ac:dyDescent="0.25">
      <c r="B13" s="108"/>
      <c r="C13" s="24" t="s">
        <v>43</v>
      </c>
      <c r="D13" s="79">
        <f t="shared" ref="D13:P13" si="2">SUM(D8:D12)</f>
        <v>124000</v>
      </c>
      <c r="E13" s="80">
        <f t="shared" si="2"/>
        <v>31500</v>
      </c>
      <c r="F13" s="80">
        <f t="shared" si="2"/>
        <v>0</v>
      </c>
      <c r="G13" s="80">
        <f t="shared" si="2"/>
        <v>0</v>
      </c>
      <c r="H13" s="80">
        <f t="shared" si="2"/>
        <v>0</v>
      </c>
      <c r="I13" s="80">
        <f t="shared" si="2"/>
        <v>0</v>
      </c>
      <c r="J13" s="80">
        <f t="shared" si="2"/>
        <v>0</v>
      </c>
      <c r="K13" s="80">
        <f t="shared" si="2"/>
        <v>0</v>
      </c>
      <c r="L13" s="80">
        <f t="shared" si="2"/>
        <v>0</v>
      </c>
      <c r="M13" s="80">
        <f t="shared" si="2"/>
        <v>0</v>
      </c>
      <c r="N13" s="80">
        <f t="shared" si="2"/>
        <v>0</v>
      </c>
      <c r="O13" s="80">
        <f t="shared" si="2"/>
        <v>0</v>
      </c>
      <c r="P13" s="80">
        <f t="shared" si="2"/>
        <v>155500</v>
      </c>
      <c r="Q13" s="4"/>
    </row>
    <row r="14" spans="1:17" ht="30" customHeight="1" x14ac:dyDescent="0.25">
      <c r="B14" s="108"/>
      <c r="C14" s="25"/>
      <c r="D14" s="20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5"/>
    </row>
    <row r="15" spans="1:17" ht="30" customHeight="1" x14ac:dyDescent="0.25">
      <c r="B15" s="108"/>
      <c r="C15" s="27" t="s">
        <v>31</v>
      </c>
      <c r="D15" s="18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7" ht="30" customHeight="1" x14ac:dyDescent="0.25">
      <c r="B16" s="108"/>
      <c r="C16" s="22" t="s">
        <v>32</v>
      </c>
      <c r="D16" s="70">
        <v>1500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85">
        <f t="shared" ref="P16:P17" si="3">SUM(D16:O16)</f>
        <v>1500</v>
      </c>
      <c r="Q16" s="4"/>
    </row>
    <row r="17" spans="2:17" ht="30" customHeight="1" x14ac:dyDescent="0.25">
      <c r="B17" s="108"/>
      <c r="C17" s="22" t="s">
        <v>61</v>
      </c>
      <c r="D17" s="70">
        <v>3000</v>
      </c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85">
        <f t="shared" si="3"/>
        <v>3000</v>
      </c>
      <c r="Q17" s="4"/>
    </row>
    <row r="18" spans="2:17" ht="30" customHeight="1" x14ac:dyDescent="0.25">
      <c r="B18" s="109"/>
      <c r="C18" s="24" t="s">
        <v>43</v>
      </c>
      <c r="D18" s="72">
        <f t="shared" ref="D18:P18" si="4">SUM(D16:D17)</f>
        <v>4500</v>
      </c>
      <c r="E18" s="73">
        <f t="shared" si="4"/>
        <v>0</v>
      </c>
      <c r="F18" s="73">
        <f t="shared" si="4"/>
        <v>0</v>
      </c>
      <c r="G18" s="73">
        <f t="shared" si="4"/>
        <v>0</v>
      </c>
      <c r="H18" s="73">
        <f t="shared" si="4"/>
        <v>0</v>
      </c>
      <c r="I18" s="73">
        <f t="shared" si="4"/>
        <v>0</v>
      </c>
      <c r="J18" s="73">
        <f t="shared" si="4"/>
        <v>0</v>
      </c>
      <c r="K18" s="73">
        <f t="shared" si="4"/>
        <v>0</v>
      </c>
      <c r="L18" s="73">
        <f t="shared" si="4"/>
        <v>0</v>
      </c>
      <c r="M18" s="73">
        <f t="shared" si="4"/>
        <v>0</v>
      </c>
      <c r="N18" s="73">
        <f t="shared" si="4"/>
        <v>0</v>
      </c>
      <c r="O18" s="73">
        <f t="shared" si="4"/>
        <v>0</v>
      </c>
      <c r="P18" s="73">
        <f t="shared" si="4"/>
        <v>4500</v>
      </c>
      <c r="Q18" s="4"/>
    </row>
    <row r="19" spans="2:17" ht="30" customHeight="1" x14ac:dyDescent="0.25">
      <c r="B19" s="38"/>
      <c r="C19" s="1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5"/>
    </row>
    <row r="20" spans="2:17" ht="30" customHeight="1" x14ac:dyDescent="0.25">
      <c r="B20" s="110" t="s">
        <v>2</v>
      </c>
      <c r="C20" s="29" t="s">
        <v>55</v>
      </c>
      <c r="D20" s="30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</row>
    <row r="21" spans="2:17" ht="30" customHeight="1" x14ac:dyDescent="0.25">
      <c r="B21" s="111"/>
      <c r="C21" s="32" t="s">
        <v>65</v>
      </c>
      <c r="D21" s="64">
        <v>27000</v>
      </c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84">
        <f t="shared" ref="P21:P26" si="5">SUM(D21:O21)</f>
        <v>27000</v>
      </c>
      <c r="Q21" s="4"/>
    </row>
    <row r="22" spans="2:17" ht="30" customHeight="1" x14ac:dyDescent="0.25">
      <c r="B22" s="111"/>
      <c r="C22" s="22" t="s">
        <v>33</v>
      </c>
      <c r="D22" s="65">
        <v>150</v>
      </c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84">
        <f t="shared" si="5"/>
        <v>150</v>
      </c>
      <c r="Q22" s="4"/>
    </row>
    <row r="23" spans="2:17" ht="30" customHeight="1" x14ac:dyDescent="0.25">
      <c r="B23" s="111"/>
      <c r="C23" s="22" t="s">
        <v>19</v>
      </c>
      <c r="D23" s="65">
        <v>5000</v>
      </c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84">
        <f t="shared" si="5"/>
        <v>5000</v>
      </c>
      <c r="Q23" s="4"/>
    </row>
    <row r="24" spans="2:17" ht="30" customHeight="1" x14ac:dyDescent="0.25">
      <c r="B24" s="111"/>
      <c r="C24" s="22" t="s">
        <v>34</v>
      </c>
      <c r="D24" s="65">
        <v>15000</v>
      </c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84">
        <f t="shared" si="5"/>
        <v>15000</v>
      </c>
      <c r="Q24" s="4"/>
    </row>
    <row r="25" spans="2:17" ht="30" customHeight="1" x14ac:dyDescent="0.25">
      <c r="B25" s="111"/>
      <c r="C25" s="22" t="s">
        <v>64</v>
      </c>
      <c r="D25" s="65">
        <v>2500</v>
      </c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84">
        <f t="shared" si="5"/>
        <v>2500</v>
      </c>
      <c r="Q25" s="4"/>
    </row>
    <row r="26" spans="2:17" ht="30" customHeight="1" x14ac:dyDescent="0.25">
      <c r="B26" s="111"/>
      <c r="C26" s="22" t="s">
        <v>20</v>
      </c>
      <c r="D26" s="65">
        <v>3500</v>
      </c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84">
        <f t="shared" si="5"/>
        <v>3500</v>
      </c>
      <c r="Q26" s="4"/>
    </row>
    <row r="27" spans="2:17" ht="30" customHeight="1" x14ac:dyDescent="0.25">
      <c r="B27" s="111"/>
      <c r="C27" s="24" t="s">
        <v>43</v>
      </c>
      <c r="D27" s="67">
        <f t="shared" ref="D27:P27" si="6">SUM(D21:D26)</f>
        <v>53150</v>
      </c>
      <c r="E27" s="67">
        <f t="shared" si="6"/>
        <v>0</v>
      </c>
      <c r="F27" s="67">
        <f t="shared" si="6"/>
        <v>0</v>
      </c>
      <c r="G27" s="67">
        <f t="shared" si="6"/>
        <v>0</v>
      </c>
      <c r="H27" s="67">
        <f t="shared" si="6"/>
        <v>0</v>
      </c>
      <c r="I27" s="67">
        <f t="shared" si="6"/>
        <v>0</v>
      </c>
      <c r="J27" s="67">
        <f t="shared" si="6"/>
        <v>0</v>
      </c>
      <c r="K27" s="67">
        <f t="shared" si="6"/>
        <v>0</v>
      </c>
      <c r="L27" s="67">
        <f t="shared" si="6"/>
        <v>0</v>
      </c>
      <c r="M27" s="67">
        <f t="shared" si="6"/>
        <v>0</v>
      </c>
      <c r="N27" s="67">
        <f t="shared" si="6"/>
        <v>0</v>
      </c>
      <c r="O27" s="67">
        <f t="shared" si="6"/>
        <v>0</v>
      </c>
      <c r="P27" s="67">
        <f t="shared" si="6"/>
        <v>53150</v>
      </c>
      <c r="Q27" s="4"/>
    </row>
    <row r="28" spans="2:17" ht="30" customHeight="1" x14ac:dyDescent="0.25">
      <c r="B28" s="111"/>
      <c r="C28" s="2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9"/>
    </row>
    <row r="29" spans="2:17" ht="30" customHeight="1" x14ac:dyDescent="0.25">
      <c r="B29" s="111"/>
      <c r="C29" s="29" t="s">
        <v>66</v>
      </c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</row>
    <row r="30" spans="2:17" ht="30" customHeight="1" x14ac:dyDescent="0.25">
      <c r="B30" s="111"/>
      <c r="C30" s="32" t="s">
        <v>23</v>
      </c>
      <c r="D30" s="64">
        <v>44500</v>
      </c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84">
        <f t="shared" ref="P30:P36" si="7">SUM(D30:O30)</f>
        <v>44500</v>
      </c>
      <c r="Q30" s="4"/>
    </row>
    <row r="31" spans="2:17" ht="30" customHeight="1" x14ac:dyDescent="0.25">
      <c r="B31" s="111"/>
      <c r="C31" s="22" t="s">
        <v>35</v>
      </c>
      <c r="D31" s="65">
        <v>2000</v>
      </c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84">
        <f t="shared" si="7"/>
        <v>2000</v>
      </c>
      <c r="Q31" s="4"/>
    </row>
    <row r="32" spans="2:17" ht="30" customHeight="1" x14ac:dyDescent="0.25">
      <c r="B32" s="111"/>
      <c r="C32" s="22" t="s">
        <v>21</v>
      </c>
      <c r="D32" s="65">
        <v>1500</v>
      </c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84">
        <f t="shared" si="7"/>
        <v>1500</v>
      </c>
      <c r="Q32" s="4"/>
    </row>
    <row r="33" spans="2:17" ht="30" customHeight="1" x14ac:dyDescent="0.25">
      <c r="B33" s="111"/>
      <c r="C33" s="22" t="s">
        <v>22</v>
      </c>
      <c r="D33" s="65">
        <v>500</v>
      </c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84">
        <f t="shared" si="7"/>
        <v>500</v>
      </c>
      <c r="Q33" s="4"/>
    </row>
    <row r="34" spans="2:17" ht="30" customHeight="1" x14ac:dyDescent="0.25">
      <c r="B34" s="111"/>
      <c r="C34" s="22" t="s">
        <v>36</v>
      </c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84">
        <f t="shared" si="7"/>
        <v>0</v>
      </c>
      <c r="Q34" s="4"/>
    </row>
    <row r="35" spans="2:17" ht="30" customHeight="1" x14ac:dyDescent="0.25">
      <c r="B35" s="111"/>
      <c r="C35" s="22" t="s">
        <v>38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84">
        <f t="shared" si="7"/>
        <v>0</v>
      </c>
      <c r="Q35" s="4"/>
    </row>
    <row r="36" spans="2:17" ht="30" customHeight="1" x14ac:dyDescent="0.25">
      <c r="B36" s="111"/>
      <c r="C36" s="22" t="s">
        <v>37</v>
      </c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84">
        <f t="shared" si="7"/>
        <v>0</v>
      </c>
      <c r="Q36" s="4"/>
    </row>
    <row r="37" spans="2:17" ht="30" customHeight="1" x14ac:dyDescent="0.25">
      <c r="B37" s="112"/>
      <c r="C37" s="24" t="s">
        <v>43</v>
      </c>
      <c r="D37" s="67">
        <f t="shared" ref="D37:P37" si="8">SUM(D30:D36)</f>
        <v>48500</v>
      </c>
      <c r="E37" s="67">
        <f t="shared" si="8"/>
        <v>0</v>
      </c>
      <c r="F37" s="67">
        <f t="shared" si="8"/>
        <v>0</v>
      </c>
      <c r="G37" s="67">
        <f t="shared" si="8"/>
        <v>0</v>
      </c>
      <c r="H37" s="67">
        <f t="shared" si="8"/>
        <v>0</v>
      </c>
      <c r="I37" s="67">
        <f t="shared" si="8"/>
        <v>0</v>
      </c>
      <c r="J37" s="67">
        <f t="shared" si="8"/>
        <v>0</v>
      </c>
      <c r="K37" s="67">
        <f t="shared" si="8"/>
        <v>0</v>
      </c>
      <c r="L37" s="67">
        <f t="shared" si="8"/>
        <v>0</v>
      </c>
      <c r="M37" s="67">
        <f t="shared" si="8"/>
        <v>0</v>
      </c>
      <c r="N37" s="67">
        <f t="shared" si="8"/>
        <v>0</v>
      </c>
      <c r="O37" s="67">
        <f t="shared" si="8"/>
        <v>0</v>
      </c>
      <c r="P37" s="67">
        <f t="shared" si="8"/>
        <v>48500</v>
      </c>
      <c r="Q37" s="4"/>
    </row>
    <row r="38" spans="2:17" ht="30" customHeight="1" x14ac:dyDescent="0.25">
      <c r="B38" s="38"/>
      <c r="C38" s="1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5"/>
    </row>
    <row r="39" spans="2:17" ht="30" customHeight="1" x14ac:dyDescent="0.25">
      <c r="B39" s="101" t="s">
        <v>16</v>
      </c>
      <c r="C39" s="34" t="s">
        <v>16</v>
      </c>
      <c r="D39" s="35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</row>
    <row r="40" spans="2:17" ht="30" customHeight="1" x14ac:dyDescent="0.25">
      <c r="B40" s="102"/>
      <c r="C40" s="32" t="s">
        <v>25</v>
      </c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86">
        <f t="shared" ref="P40:P46" si="9">SUM(D40:O40)</f>
        <v>0</v>
      </c>
      <c r="Q40" s="4"/>
    </row>
    <row r="41" spans="2:17" ht="30" customHeight="1" x14ac:dyDescent="0.25">
      <c r="B41" s="102"/>
      <c r="C41" s="33" t="s">
        <v>39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86">
        <f t="shared" si="9"/>
        <v>0</v>
      </c>
      <c r="Q41" s="4"/>
    </row>
    <row r="42" spans="2:17" ht="30" customHeight="1" x14ac:dyDescent="0.25">
      <c r="B42" s="102"/>
      <c r="C42" s="33" t="s">
        <v>40</v>
      </c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86">
        <f t="shared" si="9"/>
        <v>0</v>
      </c>
      <c r="Q42" s="4"/>
    </row>
    <row r="43" spans="2:17" ht="30" customHeight="1" x14ac:dyDescent="0.25">
      <c r="B43" s="102"/>
      <c r="C43" s="33" t="s">
        <v>41</v>
      </c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86">
        <f t="shared" si="9"/>
        <v>0</v>
      </c>
      <c r="Q43" s="4"/>
    </row>
    <row r="44" spans="2:17" ht="30" customHeight="1" x14ac:dyDescent="0.25">
      <c r="B44" s="102"/>
      <c r="C44" s="33" t="s">
        <v>42</v>
      </c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86">
        <f t="shared" si="9"/>
        <v>0</v>
      </c>
      <c r="Q44" s="4"/>
    </row>
    <row r="45" spans="2:17" ht="30" customHeight="1" x14ac:dyDescent="0.25">
      <c r="B45" s="102"/>
      <c r="C45" s="33" t="s">
        <v>24</v>
      </c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86">
        <f t="shared" si="9"/>
        <v>0</v>
      </c>
      <c r="Q45" s="4"/>
    </row>
    <row r="46" spans="2:17" ht="30" customHeight="1" x14ac:dyDescent="0.25">
      <c r="B46" s="102"/>
      <c r="C46" s="22" t="s">
        <v>26</v>
      </c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86">
        <f t="shared" si="9"/>
        <v>0</v>
      </c>
      <c r="Q46" s="4"/>
    </row>
    <row r="47" spans="2:17" ht="30" customHeight="1" x14ac:dyDescent="0.25">
      <c r="B47" s="103"/>
      <c r="C47" s="24" t="s">
        <v>43</v>
      </c>
      <c r="D47" s="67">
        <f t="shared" ref="D47:P47" si="10">SUM(D40:D46)</f>
        <v>0</v>
      </c>
      <c r="E47" s="67">
        <f t="shared" si="10"/>
        <v>0</v>
      </c>
      <c r="F47" s="67">
        <f t="shared" si="10"/>
        <v>0</v>
      </c>
      <c r="G47" s="67">
        <f t="shared" si="10"/>
        <v>0</v>
      </c>
      <c r="H47" s="67">
        <f t="shared" si="10"/>
        <v>0</v>
      </c>
      <c r="I47" s="67">
        <f t="shared" si="10"/>
        <v>0</v>
      </c>
      <c r="J47" s="67">
        <f t="shared" si="10"/>
        <v>0</v>
      </c>
      <c r="K47" s="67">
        <f t="shared" si="10"/>
        <v>0</v>
      </c>
      <c r="L47" s="67">
        <f t="shared" si="10"/>
        <v>0</v>
      </c>
      <c r="M47" s="67">
        <f t="shared" si="10"/>
        <v>0</v>
      </c>
      <c r="N47" s="67">
        <f t="shared" si="10"/>
        <v>0</v>
      </c>
      <c r="O47" s="67">
        <f t="shared" si="10"/>
        <v>0</v>
      </c>
      <c r="P47" s="67">
        <f t="shared" si="10"/>
        <v>0</v>
      </c>
      <c r="Q47" s="4"/>
    </row>
    <row r="48" spans="2:17" ht="30" customHeight="1" x14ac:dyDescent="0.25">
      <c r="B48" s="38"/>
      <c r="C48" s="1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5"/>
    </row>
    <row r="49" spans="1:17" ht="30" customHeight="1" x14ac:dyDescent="0.25">
      <c r="B49" s="104" t="s">
        <v>28</v>
      </c>
      <c r="C49" s="44" t="s">
        <v>27</v>
      </c>
      <c r="D49" s="45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</row>
    <row r="50" spans="1:17" ht="30" customHeight="1" x14ac:dyDescent="0.25">
      <c r="B50" s="105"/>
      <c r="C50" s="32" t="s">
        <v>50</v>
      </c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86">
        <f t="shared" ref="P50:P51" si="11">SUM(D50:O50)</f>
        <v>0</v>
      </c>
      <c r="Q50" s="4"/>
    </row>
    <row r="51" spans="1:17" ht="30" customHeight="1" x14ac:dyDescent="0.25">
      <c r="B51" s="105"/>
      <c r="C51" s="22" t="s">
        <v>51</v>
      </c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86">
        <f t="shared" si="11"/>
        <v>0</v>
      </c>
      <c r="Q51" s="4"/>
    </row>
    <row r="52" spans="1:17" ht="30" customHeight="1" x14ac:dyDescent="0.25">
      <c r="B52" s="105"/>
      <c r="C52" s="24" t="s">
        <v>43</v>
      </c>
      <c r="D52" s="67">
        <f>D50-D51</f>
        <v>0</v>
      </c>
      <c r="E52" s="67">
        <f t="shared" ref="E52:P52" si="12">E50-E51</f>
        <v>0</v>
      </c>
      <c r="F52" s="67">
        <f t="shared" si="12"/>
        <v>0</v>
      </c>
      <c r="G52" s="67">
        <f t="shared" si="12"/>
        <v>0</v>
      </c>
      <c r="H52" s="67">
        <f t="shared" si="12"/>
        <v>0</v>
      </c>
      <c r="I52" s="67">
        <f t="shared" si="12"/>
        <v>0</v>
      </c>
      <c r="J52" s="67">
        <f t="shared" si="12"/>
        <v>0</v>
      </c>
      <c r="K52" s="67">
        <f t="shared" si="12"/>
        <v>0</v>
      </c>
      <c r="L52" s="67">
        <f t="shared" si="12"/>
        <v>0</v>
      </c>
      <c r="M52" s="67">
        <f t="shared" si="12"/>
        <v>0</v>
      </c>
      <c r="N52" s="67">
        <f t="shared" si="12"/>
        <v>0</v>
      </c>
      <c r="O52" s="67">
        <f t="shared" si="12"/>
        <v>0</v>
      </c>
      <c r="P52" s="67">
        <f t="shared" si="12"/>
        <v>0</v>
      </c>
      <c r="Q52" s="4"/>
    </row>
    <row r="53" spans="1:17" ht="30" customHeight="1" x14ac:dyDescent="0.25">
      <c r="B53" s="105"/>
      <c r="C53" s="43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9"/>
    </row>
    <row r="54" spans="1:17" ht="30" customHeight="1" x14ac:dyDescent="0.25">
      <c r="B54" s="105"/>
      <c r="C54" s="44" t="s">
        <v>28</v>
      </c>
      <c r="D54" s="45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</row>
    <row r="55" spans="1:17" ht="30" customHeight="1" x14ac:dyDescent="0.25">
      <c r="B55" s="105"/>
      <c r="C55" s="32" t="s">
        <v>52</v>
      </c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86">
        <f t="shared" ref="P55:P56" si="13">SUM(D55:O55)</f>
        <v>0</v>
      </c>
      <c r="Q55" s="4"/>
    </row>
    <row r="56" spans="1:17" ht="30" customHeight="1" x14ac:dyDescent="0.25">
      <c r="B56" s="105"/>
      <c r="C56" s="22" t="s">
        <v>53</v>
      </c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86">
        <f t="shared" si="13"/>
        <v>0</v>
      </c>
      <c r="Q56" s="4"/>
    </row>
    <row r="57" spans="1:17" ht="30" customHeight="1" x14ac:dyDescent="0.25">
      <c r="B57" s="106"/>
      <c r="C57" s="24" t="s">
        <v>43</v>
      </c>
      <c r="D57" s="67">
        <f>D55-D56</f>
        <v>0</v>
      </c>
      <c r="E57" s="67">
        <f t="shared" ref="E57:P57" si="14">E55-E56</f>
        <v>0</v>
      </c>
      <c r="F57" s="67">
        <f t="shared" si="14"/>
        <v>0</v>
      </c>
      <c r="G57" s="67">
        <f t="shared" si="14"/>
        <v>0</v>
      </c>
      <c r="H57" s="67">
        <f t="shared" si="14"/>
        <v>0</v>
      </c>
      <c r="I57" s="67">
        <f t="shared" si="14"/>
        <v>0</v>
      </c>
      <c r="J57" s="67">
        <f t="shared" si="14"/>
        <v>0</v>
      </c>
      <c r="K57" s="67">
        <f t="shared" si="14"/>
        <v>0</v>
      </c>
      <c r="L57" s="67">
        <f t="shared" si="14"/>
        <v>0</v>
      </c>
      <c r="M57" s="67">
        <f t="shared" si="14"/>
        <v>0</v>
      </c>
      <c r="N57" s="67">
        <f t="shared" si="14"/>
        <v>0</v>
      </c>
      <c r="O57" s="67">
        <f t="shared" si="14"/>
        <v>0</v>
      </c>
      <c r="P57" s="67">
        <f t="shared" si="14"/>
        <v>0</v>
      </c>
      <c r="Q57" s="4"/>
    </row>
    <row r="58" spans="1:17" ht="30" customHeight="1" x14ac:dyDescent="0.25">
      <c r="B58" s="46"/>
      <c r="C58" s="42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9"/>
    </row>
    <row r="59" spans="1:17" ht="30" customHeight="1" x14ac:dyDescent="0.25">
      <c r="B59" s="90" t="s">
        <v>46</v>
      </c>
      <c r="C59" s="47" t="s">
        <v>46</v>
      </c>
      <c r="D59" s="45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</row>
    <row r="60" spans="1:17" ht="30" customHeight="1" x14ac:dyDescent="0.25">
      <c r="B60" s="91"/>
      <c r="C60" s="32" t="s">
        <v>54</v>
      </c>
      <c r="D60" s="64">
        <v>5000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86">
        <f t="shared" ref="P60:P61" si="15">SUM(D60:O60)</f>
        <v>5000</v>
      </c>
      <c r="Q60" s="4"/>
    </row>
    <row r="61" spans="1:17" ht="30" customHeight="1" x14ac:dyDescent="0.25">
      <c r="B61" s="91"/>
      <c r="C61" s="22" t="s">
        <v>57</v>
      </c>
      <c r="D61" s="65">
        <v>5000</v>
      </c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86">
        <f t="shared" si="15"/>
        <v>5000</v>
      </c>
      <c r="Q61" s="4"/>
    </row>
    <row r="62" spans="1:17" s="11" customFormat="1" ht="30" customHeight="1" x14ac:dyDescent="0.25">
      <c r="A62" s="40"/>
      <c r="B62" s="91"/>
      <c r="C62" s="48" t="s">
        <v>67</v>
      </c>
      <c r="D62" s="66">
        <f>D60-D61</f>
        <v>0</v>
      </c>
      <c r="E62" s="66">
        <f t="shared" ref="E62:P62" si="16">E60-E61</f>
        <v>0</v>
      </c>
      <c r="F62" s="66">
        <f t="shared" si="16"/>
        <v>0</v>
      </c>
      <c r="G62" s="66">
        <f t="shared" si="16"/>
        <v>0</v>
      </c>
      <c r="H62" s="66">
        <f t="shared" si="16"/>
        <v>0</v>
      </c>
      <c r="I62" s="66">
        <f t="shared" si="16"/>
        <v>0</v>
      </c>
      <c r="J62" s="66">
        <f t="shared" si="16"/>
        <v>0</v>
      </c>
      <c r="K62" s="66">
        <f t="shared" si="16"/>
        <v>0</v>
      </c>
      <c r="L62" s="66">
        <f t="shared" si="16"/>
        <v>0</v>
      </c>
      <c r="M62" s="66">
        <f t="shared" si="16"/>
        <v>0</v>
      </c>
      <c r="N62" s="66">
        <f t="shared" si="16"/>
        <v>0</v>
      </c>
      <c r="O62" s="66">
        <f t="shared" si="16"/>
        <v>0</v>
      </c>
      <c r="P62" s="66">
        <f t="shared" si="16"/>
        <v>0</v>
      </c>
      <c r="Q62" s="49"/>
    </row>
    <row r="63" spans="1:17" s="40" customFormat="1" ht="30" customHeight="1" x14ac:dyDescent="0.25">
      <c r="B63" s="51"/>
      <c r="C63" s="52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</row>
    <row r="64" spans="1:17" s="12" customFormat="1" ht="30" customHeight="1" x14ac:dyDescent="0.25">
      <c r="A64" s="40"/>
      <c r="B64" s="92" t="s">
        <v>17</v>
      </c>
      <c r="C64" s="61" t="s">
        <v>47</v>
      </c>
      <c r="D64" s="59">
        <f t="shared" ref="D64:O64" si="17">D13-D18</f>
        <v>119500</v>
      </c>
      <c r="E64" s="54">
        <f t="shared" si="17"/>
        <v>31500</v>
      </c>
      <c r="F64" s="54">
        <f t="shared" si="17"/>
        <v>0</v>
      </c>
      <c r="G64" s="54">
        <f t="shared" si="17"/>
        <v>0</v>
      </c>
      <c r="H64" s="54">
        <f t="shared" si="17"/>
        <v>0</v>
      </c>
      <c r="I64" s="54">
        <f t="shared" si="17"/>
        <v>0</v>
      </c>
      <c r="J64" s="54">
        <f t="shared" si="17"/>
        <v>0</v>
      </c>
      <c r="K64" s="54">
        <f t="shared" si="17"/>
        <v>0</v>
      </c>
      <c r="L64" s="54">
        <f t="shared" si="17"/>
        <v>0</v>
      </c>
      <c r="M64" s="54">
        <f t="shared" si="17"/>
        <v>0</v>
      </c>
      <c r="N64" s="54">
        <f t="shared" si="17"/>
        <v>0</v>
      </c>
      <c r="O64" s="54">
        <f t="shared" si="17"/>
        <v>0</v>
      </c>
      <c r="P64" s="54">
        <f>SUM(D64:O64)</f>
        <v>151000</v>
      </c>
      <c r="Q64" s="50"/>
    </row>
    <row r="65" spans="2:17" ht="30" customHeight="1" x14ac:dyDescent="0.25">
      <c r="B65" s="93"/>
      <c r="C65" s="60" t="s">
        <v>45</v>
      </c>
      <c r="D65" s="62">
        <f t="shared" ref="D65:O65" si="18">D64-D27-D37</f>
        <v>17850</v>
      </c>
      <c r="E65" s="62">
        <f t="shared" si="18"/>
        <v>31500</v>
      </c>
      <c r="F65" s="62">
        <f t="shared" si="18"/>
        <v>0</v>
      </c>
      <c r="G65" s="62">
        <f t="shared" si="18"/>
        <v>0</v>
      </c>
      <c r="H65" s="62">
        <f t="shared" si="18"/>
        <v>0</v>
      </c>
      <c r="I65" s="62">
        <f t="shared" si="18"/>
        <v>0</v>
      </c>
      <c r="J65" s="62">
        <f t="shared" si="18"/>
        <v>0</v>
      </c>
      <c r="K65" s="62">
        <f t="shared" si="18"/>
        <v>0</v>
      </c>
      <c r="L65" s="62">
        <f t="shared" si="18"/>
        <v>0</v>
      </c>
      <c r="M65" s="62">
        <f t="shared" si="18"/>
        <v>0</v>
      </c>
      <c r="N65" s="62">
        <f t="shared" si="18"/>
        <v>0</v>
      </c>
      <c r="O65" s="62">
        <f t="shared" si="18"/>
        <v>0</v>
      </c>
      <c r="P65" s="62">
        <f t="shared" ref="P65:P68" si="19">SUM(D65:O65)</f>
        <v>49350</v>
      </c>
      <c r="Q65" s="4"/>
    </row>
    <row r="66" spans="2:17" ht="30" customHeight="1" x14ac:dyDescent="0.25">
      <c r="B66" s="93"/>
      <c r="C66" s="57" t="s">
        <v>44</v>
      </c>
      <c r="D66" s="62">
        <f>D65-D47</f>
        <v>17850</v>
      </c>
      <c r="E66" s="62">
        <f t="shared" ref="E66:O66" si="20">E65-E47</f>
        <v>31500</v>
      </c>
      <c r="F66" s="62">
        <f t="shared" si="20"/>
        <v>0</v>
      </c>
      <c r="G66" s="62">
        <f t="shared" si="20"/>
        <v>0</v>
      </c>
      <c r="H66" s="62">
        <f t="shared" si="20"/>
        <v>0</v>
      </c>
      <c r="I66" s="62">
        <f t="shared" si="20"/>
        <v>0</v>
      </c>
      <c r="J66" s="62">
        <f t="shared" si="20"/>
        <v>0</v>
      </c>
      <c r="K66" s="62">
        <f t="shared" si="20"/>
        <v>0</v>
      </c>
      <c r="L66" s="62">
        <f t="shared" si="20"/>
        <v>0</v>
      </c>
      <c r="M66" s="62">
        <f t="shared" si="20"/>
        <v>0</v>
      </c>
      <c r="N66" s="62">
        <f t="shared" si="20"/>
        <v>0</v>
      </c>
      <c r="O66" s="62">
        <f t="shared" si="20"/>
        <v>0</v>
      </c>
      <c r="P66" s="62">
        <f t="shared" si="19"/>
        <v>49350</v>
      </c>
      <c r="Q66" s="4"/>
    </row>
    <row r="67" spans="2:17" ht="30" customHeight="1" x14ac:dyDescent="0.25">
      <c r="B67" s="93"/>
      <c r="C67" s="57" t="s">
        <v>48</v>
      </c>
      <c r="D67" s="62">
        <f>D66+D52+D57</f>
        <v>17850</v>
      </c>
      <c r="E67" s="62">
        <f t="shared" ref="E67:O67" si="21">E66+E52+E57</f>
        <v>31500</v>
      </c>
      <c r="F67" s="62">
        <f t="shared" si="21"/>
        <v>0</v>
      </c>
      <c r="G67" s="62">
        <f t="shared" si="21"/>
        <v>0</v>
      </c>
      <c r="H67" s="62">
        <f t="shared" si="21"/>
        <v>0</v>
      </c>
      <c r="I67" s="62">
        <f t="shared" si="21"/>
        <v>0</v>
      </c>
      <c r="J67" s="62">
        <f t="shared" si="21"/>
        <v>0</v>
      </c>
      <c r="K67" s="62">
        <f t="shared" si="21"/>
        <v>0</v>
      </c>
      <c r="L67" s="62">
        <f t="shared" si="21"/>
        <v>0</v>
      </c>
      <c r="M67" s="62">
        <f t="shared" si="21"/>
        <v>0</v>
      </c>
      <c r="N67" s="62">
        <f t="shared" si="21"/>
        <v>0</v>
      </c>
      <c r="O67" s="62">
        <f t="shared" si="21"/>
        <v>0</v>
      </c>
      <c r="P67" s="62">
        <f t="shared" si="19"/>
        <v>49350</v>
      </c>
      <c r="Q67" s="4"/>
    </row>
    <row r="68" spans="2:17" ht="30" customHeight="1" x14ac:dyDescent="0.25">
      <c r="B68" s="93"/>
      <c r="C68" s="57" t="s">
        <v>49</v>
      </c>
      <c r="D68" s="62">
        <f>D67+D62</f>
        <v>17850</v>
      </c>
      <c r="E68" s="62">
        <f t="shared" ref="E68:O68" si="22">E67+E62</f>
        <v>31500</v>
      </c>
      <c r="F68" s="62">
        <f t="shared" si="22"/>
        <v>0</v>
      </c>
      <c r="G68" s="62">
        <f t="shared" si="22"/>
        <v>0</v>
      </c>
      <c r="H68" s="62">
        <f t="shared" si="22"/>
        <v>0</v>
      </c>
      <c r="I68" s="62">
        <f t="shared" si="22"/>
        <v>0</v>
      </c>
      <c r="J68" s="62">
        <f t="shared" si="22"/>
        <v>0</v>
      </c>
      <c r="K68" s="62">
        <f t="shared" si="22"/>
        <v>0</v>
      </c>
      <c r="L68" s="62">
        <f t="shared" si="22"/>
        <v>0</v>
      </c>
      <c r="M68" s="62">
        <f t="shared" si="22"/>
        <v>0</v>
      </c>
      <c r="N68" s="62">
        <f t="shared" si="22"/>
        <v>0</v>
      </c>
      <c r="O68" s="62">
        <f t="shared" si="22"/>
        <v>0</v>
      </c>
      <c r="P68" s="62">
        <f t="shared" si="19"/>
        <v>49350</v>
      </c>
      <c r="Q68" s="4"/>
    </row>
    <row r="69" spans="2:17" ht="30" customHeight="1" x14ac:dyDescent="0.25">
      <c r="B69" s="94"/>
      <c r="C69" s="58" t="s">
        <v>29</v>
      </c>
      <c r="D69" s="63">
        <f t="shared" ref="D69:O69" si="23">D5+D68</f>
        <v>167850</v>
      </c>
      <c r="E69" s="63">
        <f t="shared" si="23"/>
        <v>199350</v>
      </c>
      <c r="F69" s="63">
        <f t="shared" si="23"/>
        <v>199350</v>
      </c>
      <c r="G69" s="63">
        <f t="shared" si="23"/>
        <v>199350</v>
      </c>
      <c r="H69" s="63">
        <f t="shared" si="23"/>
        <v>199350</v>
      </c>
      <c r="I69" s="63">
        <f t="shared" si="23"/>
        <v>199350</v>
      </c>
      <c r="J69" s="63">
        <f t="shared" si="23"/>
        <v>199350</v>
      </c>
      <c r="K69" s="63">
        <f t="shared" si="23"/>
        <v>199350</v>
      </c>
      <c r="L69" s="63">
        <f t="shared" si="23"/>
        <v>199350</v>
      </c>
      <c r="M69" s="63">
        <f t="shared" si="23"/>
        <v>199350</v>
      </c>
      <c r="N69" s="63">
        <f t="shared" si="23"/>
        <v>199350</v>
      </c>
      <c r="O69" s="63">
        <f t="shared" si="23"/>
        <v>199350</v>
      </c>
      <c r="P69" s="63">
        <f>SUM(D69:O69)</f>
        <v>2360700</v>
      </c>
      <c r="Q69" s="4"/>
    </row>
    <row r="70" spans="2:17" x14ac:dyDescent="0.25">
      <c r="B70" s="39"/>
      <c r="C70" s="12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6"/>
    </row>
  </sheetData>
  <mergeCells count="9">
    <mergeCell ref="B59:B62"/>
    <mergeCell ref="B64:B69"/>
    <mergeCell ref="B4:C4"/>
    <mergeCell ref="B5:C5"/>
    <mergeCell ref="B2:G2"/>
    <mergeCell ref="B39:B47"/>
    <mergeCell ref="B49:B57"/>
    <mergeCell ref="B7:B18"/>
    <mergeCell ref="B20:B3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C4FC0-CDC7-42CD-B7E5-A631F57FF2D6}">
  <dimension ref="B1:L23"/>
  <sheetViews>
    <sheetView topLeftCell="A55" zoomScale="115" zoomScaleNormal="115" workbookViewId="0">
      <selection activeCell="A3" sqref="A3:XFD3"/>
    </sheetView>
  </sheetViews>
  <sheetFormatPr defaultRowHeight="15" x14ac:dyDescent="0.25"/>
  <cols>
    <col min="1" max="1" width="4.85546875" style="10" customWidth="1"/>
    <col min="2" max="4" width="9.140625" style="10"/>
    <col min="5" max="5" width="11.85546875" style="10" customWidth="1"/>
    <col min="6" max="6" width="9.140625" style="10"/>
    <col min="7" max="7" width="17.5703125" style="10" customWidth="1"/>
    <col min="8" max="8" width="12.85546875" style="10" customWidth="1"/>
    <col min="9" max="9" width="9.140625" style="10" customWidth="1"/>
    <col min="10" max="10" width="12" style="10" customWidth="1"/>
    <col min="11" max="11" width="14.140625" style="10" customWidth="1"/>
    <col min="12" max="16384" width="9.140625" style="10"/>
  </cols>
  <sheetData>
    <row r="1" spans="2:12" ht="37.5" customHeight="1" x14ac:dyDescent="0.25"/>
    <row r="2" spans="2:12" ht="34.5" customHeight="1" x14ac:dyDescent="0.25">
      <c r="B2" s="114" t="s">
        <v>68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21" spans="2:12" ht="21" customHeight="1" x14ac:dyDescent="0.25">
      <c r="B21" s="115" t="s">
        <v>69</v>
      </c>
      <c r="C21" s="115"/>
      <c r="D21" s="115"/>
      <c r="E21" s="115"/>
      <c r="F21" s="115"/>
      <c r="G21" s="115"/>
      <c r="H21" s="115"/>
      <c r="I21" s="115"/>
      <c r="J21" s="115"/>
      <c r="K21" s="115"/>
      <c r="L21" s="115"/>
    </row>
    <row r="22" spans="2:12" x14ac:dyDescent="0.25">
      <c r="B22" s="113" t="s">
        <v>70</v>
      </c>
      <c r="C22" s="113"/>
      <c r="D22" s="113"/>
      <c r="E22" s="113"/>
      <c r="F22" s="113"/>
      <c r="G22" s="113"/>
      <c r="H22" s="113"/>
      <c r="I22" s="113"/>
      <c r="J22" s="113"/>
      <c r="K22" s="113"/>
      <c r="L22" s="89"/>
    </row>
    <row r="23" spans="2:12" ht="21" customHeight="1" x14ac:dyDescent="0.25"/>
  </sheetData>
  <mergeCells count="3">
    <mergeCell ref="B22:K22"/>
    <mergeCell ref="B2:L2"/>
    <mergeCell ref="B21:L2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Fluxo de Caixa</vt:lpstr>
      <vt:lpstr>Relatórios Gerais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Beatriz de Mesquita</dc:creator>
  <cp:lastModifiedBy>Vico</cp:lastModifiedBy>
  <cp:lastPrinted>2019-11-24T23:36:09Z</cp:lastPrinted>
  <dcterms:created xsi:type="dcterms:W3CDTF">2019-09-24T12:37:10Z</dcterms:created>
  <dcterms:modified xsi:type="dcterms:W3CDTF">2020-06-06T03:16:35Z</dcterms:modified>
</cp:coreProperties>
</file>