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4BD45056-C98F-4FA8-B560-8B1DE3C7EF7A}" xr6:coauthVersionLast="47" xr6:coauthVersionMax="47" xr10:uidLastSave="{00000000-0000-0000-0000-000000000000}"/>
  <bookViews>
    <workbookView xWindow="-108" yWindow="-108" windowWidth="23256" windowHeight="13176" activeTab="2" xr2:uid="{0322BD8E-D3E0-441F-A5C2-0334950B3236}"/>
  </bookViews>
  <sheets>
    <sheet name="Base de Dados" sheetId="1" r:id="rId1"/>
    <sheet name="Tabela Dinâmica" sheetId="2" r:id="rId2"/>
    <sheet name="Dashboard" sheetId="3" r:id="rId3"/>
  </sheets>
  <definedNames>
    <definedName name="SegmentaçãodeDados_Estado">#N/A</definedName>
    <definedName name="SegmentaçãodeDados_Gênero">#N/A</definedName>
  </definedNames>
  <calcPr calcId="191029"/>
  <pivotCaches>
    <pivotCache cacheId="11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J6" i="2"/>
  <c r="J5" i="2"/>
  <c r="J4" i="2"/>
  <c r="J3" i="2"/>
</calcChain>
</file>

<file path=xl/sharedStrings.xml><?xml version="1.0" encoding="utf-8"?>
<sst xmlns="http://schemas.openxmlformats.org/spreadsheetml/2006/main" count="218" uniqueCount="68">
  <si>
    <t>Código RH</t>
  </si>
  <si>
    <t>Nome</t>
  </si>
  <si>
    <t>Gênero</t>
  </si>
  <si>
    <t>Data de Nascimento</t>
  </si>
  <si>
    <t>Data de Contratação</t>
  </si>
  <si>
    <t>Estado</t>
  </si>
  <si>
    <t>Setor</t>
  </si>
  <si>
    <t>Cargo</t>
  </si>
  <si>
    <t>Salário</t>
  </si>
  <si>
    <t>Nota do Funcionário</t>
  </si>
  <si>
    <t>Amanda Dutra</t>
  </si>
  <si>
    <t>Mulher</t>
  </si>
  <si>
    <t>São Paulo</t>
  </si>
  <si>
    <t>Comercial</t>
  </si>
  <si>
    <t>Analista</t>
  </si>
  <si>
    <t>Alex Pereira</t>
  </si>
  <si>
    <t>Homem</t>
  </si>
  <si>
    <t>Goiás</t>
  </si>
  <si>
    <t>Financeiro</t>
  </si>
  <si>
    <t>Gerente</t>
  </si>
  <si>
    <t>Alek Siqueira</t>
  </si>
  <si>
    <t>Mato Grosso</t>
  </si>
  <si>
    <t>Logística</t>
  </si>
  <si>
    <t>Estagiário</t>
  </si>
  <si>
    <t>Afonso Valente</t>
  </si>
  <si>
    <t>Rio de Janeiro</t>
  </si>
  <si>
    <t>Administração</t>
  </si>
  <si>
    <t>Supervisor</t>
  </si>
  <si>
    <t>Bruna Nogueira</t>
  </si>
  <si>
    <t>Santa Catarina</t>
  </si>
  <si>
    <t>Diretor</t>
  </si>
  <si>
    <t>Beatriz Regina</t>
  </si>
  <si>
    <t>Barbara Jesus</t>
  </si>
  <si>
    <t>Carolina Silva</t>
  </si>
  <si>
    <t>Carlos Santos</t>
  </si>
  <si>
    <t>Cleber Lucas</t>
  </si>
  <si>
    <t>Diana Alencar</t>
  </si>
  <si>
    <t>Eduardo José</t>
  </si>
  <si>
    <t>Falcão Gomes</t>
  </si>
  <si>
    <t>Gabriel Dimitri</t>
  </si>
  <si>
    <t>Gabriela Silva</t>
  </si>
  <si>
    <t>Iago Moreira</t>
  </si>
  <si>
    <t>Joana Mendes</t>
  </si>
  <si>
    <t>Julia Jansen</t>
  </si>
  <si>
    <t>Matheus Aleixo</t>
  </si>
  <si>
    <t>Morgana Aquen</t>
  </si>
  <si>
    <t>Rodrigo Liberio</t>
  </si>
  <si>
    <t>Rafaela Silva</t>
  </si>
  <si>
    <t>Sandro Sorezio</t>
  </si>
  <si>
    <t>Taina Helena</t>
  </si>
  <si>
    <t>Tania Miranda</t>
  </si>
  <si>
    <t>Victor Pedro</t>
  </si>
  <si>
    <t>Vinicius Seixas</t>
  </si>
  <si>
    <t>Welliton Marques</t>
  </si>
  <si>
    <t>Wilson Cruz</t>
  </si>
  <si>
    <t>Zuleica Freitas</t>
  </si>
  <si>
    <t>Rótulos de Linha</t>
  </si>
  <si>
    <t>Total Geral</t>
  </si>
  <si>
    <t>Soma de Salário</t>
  </si>
  <si>
    <t>Setores e Cargos</t>
  </si>
  <si>
    <t>Salário Total</t>
  </si>
  <si>
    <t>Nota Funcionário</t>
  </si>
  <si>
    <t>Contagem de Código RH</t>
  </si>
  <si>
    <t>Maior Salário =</t>
  </si>
  <si>
    <t>Menor Salário =</t>
  </si>
  <si>
    <t>Média Salarial =</t>
  </si>
  <si>
    <t>Gasto Salarial Total =</t>
  </si>
  <si>
    <t>Total de Funcionários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</si>
</sst>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44" fontId="0" fillId="0" borderId="0" xfId="0" applyNumberFormat="1"/>
    <xf numFmtId="0" fontId="0" fillId="0" borderId="0" xfId="0" applyNumberFormat="1" applyAlignment="1">
      <alignment horizontal="center"/>
    </xf>
    <xf numFmtId="10" fontId="0" fillId="0" borderId="0" xfId="0" applyNumberFormat="1"/>
    <xf numFmtId="0" fontId="0" fillId="2" borderId="0" xfId="0" applyFill="1"/>
  </cellXfs>
  <cellStyles count="2">
    <cellStyle name="Moeda" xfId="1" builtinId="4"/>
    <cellStyle name="Normal" xfId="0" builtinId="0"/>
  </cellStyles>
  <dxfs count="79"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font>
        <color theme="0"/>
      </font>
      <border>
        <bottom style="thin">
          <color theme="5"/>
        </bottom>
        <vertical/>
        <horizontal/>
      </border>
    </dxf>
    <dxf>
      <font>
        <color theme="1"/>
      </font>
      <fill>
        <patternFill>
          <bgColor theme="5" tint="-0.499984740745262"/>
        </patternFill>
      </fill>
      <border diagonalUp="0" diagonalDown="0">
        <left/>
        <right/>
        <top/>
        <bottom/>
        <vertical/>
        <horizontal/>
      </border>
    </dxf>
    <dxf>
      <alignment horizontal="center"/>
    </dxf>
    <dxf>
      <alignment horizontal="center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</dxfs>
  <tableStyles count="1" defaultTableStyle="TableStyleMedium2" defaultPivotStyle="PivotStyleLight16">
    <tableStyle name="Estilo 1" pivot="0" table="0" count="10" xr9:uid="{79AD61C9-DFED-4F9D-A6E7-520F451941BC}">
      <tableStyleElement type="wholeTable" dxfId="67"/>
      <tableStyleElement type="headerRow" dxfId="66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5" tint="0.79998168889431442"/>
              <bgColor theme="5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Estilo 1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38 - Dashboard RH.Funcionários.xlsx]Tabela Dinâmica!Tabela dinâmica2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'Tabela Dinâmica'!$B$26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'Tabela Dinâmica'!$A$27:$A$29</c:f>
              <c:strCache>
                <c:ptCount val="2"/>
                <c:pt idx="0">
                  <c:v>Homem</c:v>
                </c:pt>
                <c:pt idx="1">
                  <c:v>Mulher</c:v>
                </c:pt>
              </c:strCache>
            </c:strRef>
          </c:cat>
          <c:val>
            <c:numRef>
              <c:f>'Tabela Dinâmica'!$B$27:$B$29</c:f>
              <c:numCache>
                <c:formatCode>0.00%</c:formatCode>
                <c:ptCount val="2"/>
                <c:pt idx="0">
                  <c:v>0.53333333333333333</c:v>
                </c:pt>
                <c:pt idx="1">
                  <c:v>0.46666666666666667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F-4075-917B-1F3D96BD9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38 - Dashboard RH.Funcionários.xlsx]Tabela Dinâmica!Tabela dinâmica2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bg1"/>
                </a:solidFill>
              </a:rPr>
              <a:t>Gênero</a:t>
            </a:r>
          </a:p>
        </c:rich>
      </c:tx>
      <c:layout>
        <c:manualLayout>
          <c:xMode val="edge"/>
          <c:yMode val="edge"/>
          <c:x val="2.4325014722342473E-2"/>
          <c:y val="4.2872454448017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C00000"/>
          </a:solidFill>
          <a:ln w="19050">
            <a:noFill/>
          </a:ln>
          <a:effectLst/>
        </c:spPr>
      </c:pivotFmt>
      <c:pivotFmt>
        <c:idx val="6"/>
        <c:spPr>
          <a:solidFill>
            <a:schemeClr val="accent2">
              <a:lumMod val="60000"/>
              <a:lumOff val="40000"/>
            </a:schemeClr>
          </a:solidFill>
          <a:ln w="19050">
            <a:noFill/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'Tabela Dinâmica'!$B$26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1E-4794-B17D-E5369C994959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1E-4794-B17D-E5369C9949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Dinâmica'!$A$27:$A$29</c:f>
              <c:strCache>
                <c:ptCount val="2"/>
                <c:pt idx="0">
                  <c:v>Homem</c:v>
                </c:pt>
                <c:pt idx="1">
                  <c:v>Mulher</c:v>
                </c:pt>
              </c:strCache>
            </c:strRef>
          </c:cat>
          <c:val>
            <c:numRef>
              <c:f>'Tabela Dinâmica'!$B$27:$B$29</c:f>
              <c:numCache>
                <c:formatCode>0.00%</c:formatCode>
                <c:ptCount val="2"/>
                <c:pt idx="0">
                  <c:v>0.53333333333333333</c:v>
                </c:pt>
                <c:pt idx="1">
                  <c:v>0.46666666666666667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1E-4794-B17D-E5369C9949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5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1028700</xdr:colOff>
      <xdr:row>24</xdr:row>
      <xdr:rowOff>179070</xdr:rowOff>
    </xdr:from>
    <xdr:to>
      <xdr:col>8</xdr:col>
      <xdr:colOff>15240</xdr:colOff>
      <xdr:row>36</xdr:row>
      <xdr:rowOff>60960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48D7E-35B9-BFCE-0A80-9BB8DF458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266700</xdr:colOff>
      <xdr:row>5</xdr:row>
      <xdr:rowOff>128565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914E4C6-EDA4-8FF5-8FFB-4CC0A9B53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3080" cy="1042965"/>
        </a:xfrm>
        <a:prstGeom prst="rect">
          <a:avLst/>
        </a:prstGeom>
      </xdr:spPr>
    </xdr:pic>
    <xdr:clientData/>
  </xdr:twoCellAnchor>
  <xdr:twoCellAnchor>
    <xdr:from>
      <xdr:col>4</xdr:col>
      <xdr:colOff>167640</xdr:colOff>
      <xdr:row>13</xdr:row>
      <xdr:rowOff>175260</xdr:rowOff>
    </xdr:from>
    <xdr:to>
      <xdr:col>12</xdr:col>
      <xdr:colOff>419100</xdr:colOff>
      <xdr:row>26</xdr:row>
      <xdr:rowOff>167640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1BE3959-13CB-4230-A9BE-70156A144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297180</xdr:colOff>
      <xdr:row>1</xdr:row>
      <xdr:rowOff>91441</xdr:rowOff>
    </xdr:from>
    <xdr:to>
      <xdr:col>4</xdr:col>
      <xdr:colOff>91440</xdr:colOff>
      <xdr:row>5</xdr:row>
      <xdr:rowOff>30480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Gênero">
              <a:extLst>
                <a:ext uri="{FF2B5EF4-FFF2-40B4-BE49-F238E27FC236}">
                  <a16:creationId xmlns:a16="http://schemas.microsoft.com/office/drawing/2014/main" id="{B18C5D77-4449-20E2-3832-A6F8F44FE6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êner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13560" y="274321"/>
              <a:ext cx="1828800" cy="6705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76200</xdr:colOff>
      <xdr:row>1</xdr:row>
      <xdr:rowOff>83821</xdr:rowOff>
    </xdr:from>
    <xdr:to>
      <xdr:col>12</xdr:col>
      <xdr:colOff>449580</xdr:colOff>
      <xdr:row>5</xdr:row>
      <xdr:rowOff>53341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Estado">
              <a:extLst>
                <a:ext uri="{FF2B5EF4-FFF2-40B4-BE49-F238E27FC236}">
                  <a16:creationId xmlns:a16="http://schemas.microsoft.com/office/drawing/2014/main" id="{F1B52FF3-01E5-727F-85BC-BC9828A307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tad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27120" y="266701"/>
              <a:ext cx="5250180" cy="7010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4</xdr:col>
      <xdr:colOff>320040</xdr:colOff>
      <xdr:row>6</xdr:row>
      <xdr:rowOff>7620</xdr:rowOff>
    </xdr:from>
    <xdr:to>
      <xdr:col>7</xdr:col>
      <xdr:colOff>3240</xdr:colOff>
      <xdr:row>9</xdr:row>
      <xdr:rowOff>60960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D5E9FBBF-3FC0-4484-3373-085F48C2FA9A}"/>
            </a:ext>
          </a:extLst>
        </xdr:cNvPr>
        <xdr:cNvSpPr/>
      </xdr:nvSpPr>
      <xdr:spPr>
        <a:xfrm>
          <a:off x="3870960" y="1104900"/>
          <a:ext cx="1512000" cy="601980"/>
        </a:xfrm>
        <a:prstGeom prst="roundRect">
          <a:avLst/>
        </a:prstGeom>
        <a:noFill/>
        <a:ln>
          <a:solidFill>
            <a:schemeClr val="accent2">
              <a:lumMod val="40000"/>
              <a:lumOff val="60000"/>
            </a:schemeClr>
          </a:solidFill>
        </a:ln>
        <a:effectLst>
          <a:glow rad="635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533400</xdr:colOff>
      <xdr:row>7</xdr:row>
      <xdr:rowOff>114300</xdr:rowOff>
    </xdr:from>
    <xdr:to>
      <xdr:col>6</xdr:col>
      <xdr:colOff>396240</xdr:colOff>
      <xdr:row>9</xdr:row>
      <xdr:rowOff>30480</xdr:rowOff>
    </xdr:to>
    <xdr:sp macro="" textlink="'Tabela Dinâmica'!J3">
      <xdr:nvSpPr>
        <xdr:cNvPr id="12" name="CaixaDeTexto 11">
          <a:extLst>
            <a:ext uri="{FF2B5EF4-FFF2-40B4-BE49-F238E27FC236}">
              <a16:creationId xmlns:a16="http://schemas.microsoft.com/office/drawing/2014/main" id="{9112D925-4477-1B45-0145-61BA1DD3B81F}"/>
            </a:ext>
          </a:extLst>
        </xdr:cNvPr>
        <xdr:cNvSpPr txBox="1"/>
      </xdr:nvSpPr>
      <xdr:spPr>
        <a:xfrm>
          <a:off x="4084320" y="1394460"/>
          <a:ext cx="108204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77FF367-52E5-42EA-9891-AAE9C768791F}" type="TxLink">
            <a:rPr lang="en-US" sz="16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30</a:t>
          </a:fld>
          <a:endParaRPr lang="pt-BR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320040</xdr:colOff>
      <xdr:row>6</xdr:row>
      <xdr:rowOff>53340</xdr:rowOff>
    </xdr:from>
    <xdr:to>
      <xdr:col>7</xdr:col>
      <xdr:colOff>7620</xdr:colOff>
      <xdr:row>7</xdr:row>
      <xdr:rowOff>144780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A62021C4-4381-F948-72C2-60B0C1BC55AA}"/>
            </a:ext>
          </a:extLst>
        </xdr:cNvPr>
        <xdr:cNvSpPr txBox="1"/>
      </xdr:nvSpPr>
      <xdr:spPr>
        <a:xfrm>
          <a:off x="3870960" y="1150620"/>
          <a:ext cx="151638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solidFill>
                <a:schemeClr val="bg1"/>
              </a:solidFill>
            </a:rPr>
            <a:t>Total de </a:t>
          </a:r>
          <a:r>
            <a:rPr lang="pt-BR" sz="1200" b="0">
              <a:solidFill>
                <a:schemeClr val="bg1"/>
              </a:solidFill>
            </a:rPr>
            <a:t>Funcionários</a:t>
          </a:r>
        </a:p>
      </xdr:txBody>
    </xdr:sp>
    <xdr:clientData/>
  </xdr:twoCellAnchor>
  <xdr:twoCellAnchor>
    <xdr:from>
      <xdr:col>7</xdr:col>
      <xdr:colOff>198120</xdr:colOff>
      <xdr:row>6</xdr:row>
      <xdr:rowOff>0</xdr:rowOff>
    </xdr:from>
    <xdr:to>
      <xdr:col>9</xdr:col>
      <xdr:colOff>490920</xdr:colOff>
      <xdr:row>9</xdr:row>
      <xdr:rowOff>53340</xdr:rowOff>
    </xdr:to>
    <xdr:sp macro="" textlink="">
      <xdr:nvSpPr>
        <xdr:cNvPr id="14" name="Retângulo: Cantos Arredondados 13">
          <a:extLst>
            <a:ext uri="{FF2B5EF4-FFF2-40B4-BE49-F238E27FC236}">
              <a16:creationId xmlns:a16="http://schemas.microsoft.com/office/drawing/2014/main" id="{56CAE414-BA76-4E1E-9C05-CBDCCEA4A832}"/>
            </a:ext>
          </a:extLst>
        </xdr:cNvPr>
        <xdr:cNvSpPr/>
      </xdr:nvSpPr>
      <xdr:spPr>
        <a:xfrm>
          <a:off x="5577840" y="1097280"/>
          <a:ext cx="1512000" cy="601980"/>
        </a:xfrm>
        <a:prstGeom prst="roundRect">
          <a:avLst/>
        </a:prstGeom>
        <a:noFill/>
        <a:ln>
          <a:solidFill>
            <a:schemeClr val="accent2">
              <a:lumMod val="40000"/>
              <a:lumOff val="60000"/>
            </a:schemeClr>
          </a:solidFill>
        </a:ln>
        <a:effectLst>
          <a:glow rad="635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251460</xdr:colOff>
      <xdr:row>7</xdr:row>
      <xdr:rowOff>106680</xdr:rowOff>
    </xdr:from>
    <xdr:to>
      <xdr:col>9</xdr:col>
      <xdr:colOff>396240</xdr:colOff>
      <xdr:row>9</xdr:row>
      <xdr:rowOff>22860</xdr:rowOff>
    </xdr:to>
    <xdr:sp macro="" textlink="'Tabela Dinâmica'!J4">
      <xdr:nvSpPr>
        <xdr:cNvPr id="15" name="CaixaDeTexto 14">
          <a:extLst>
            <a:ext uri="{FF2B5EF4-FFF2-40B4-BE49-F238E27FC236}">
              <a16:creationId xmlns:a16="http://schemas.microsoft.com/office/drawing/2014/main" id="{313928F3-6CA1-4D77-AC40-170946C99017}"/>
            </a:ext>
          </a:extLst>
        </xdr:cNvPr>
        <xdr:cNvSpPr txBox="1"/>
      </xdr:nvSpPr>
      <xdr:spPr>
        <a:xfrm>
          <a:off x="5631180" y="1386840"/>
          <a:ext cx="136398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E8E933-0C36-4D01-A3C3-43C959D4110C}" type="TxLink">
            <a:rPr lang="en-US" sz="1600" b="1" i="0" u="none" strike="noStrike">
              <a:solidFill>
                <a:schemeClr val="bg1"/>
              </a:solidFill>
              <a:latin typeface="Calibri"/>
              <a:cs typeface="Calibri"/>
            </a:rPr>
            <a:t> R$ 21.000,00 </a:t>
          </a:fld>
          <a:endParaRPr lang="pt-BR" sz="2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198120</xdr:colOff>
      <xdr:row>6</xdr:row>
      <xdr:rowOff>45720</xdr:rowOff>
    </xdr:from>
    <xdr:to>
      <xdr:col>9</xdr:col>
      <xdr:colOff>495300</xdr:colOff>
      <xdr:row>7</xdr:row>
      <xdr:rowOff>137160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5E9C8677-8FFA-45F1-9419-62D3313F57E1}"/>
            </a:ext>
          </a:extLst>
        </xdr:cNvPr>
        <xdr:cNvSpPr txBox="1"/>
      </xdr:nvSpPr>
      <xdr:spPr>
        <a:xfrm>
          <a:off x="5577840" y="1143000"/>
          <a:ext cx="151638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solidFill>
                <a:schemeClr val="bg1"/>
              </a:solidFill>
            </a:rPr>
            <a:t>Maior Salário</a:t>
          </a:r>
          <a:endParaRPr lang="pt-BR" sz="1200" b="0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68580</xdr:colOff>
      <xdr:row>5</xdr:row>
      <xdr:rowOff>175260</xdr:rowOff>
    </xdr:from>
    <xdr:to>
      <xdr:col>12</xdr:col>
      <xdr:colOff>361380</xdr:colOff>
      <xdr:row>9</xdr:row>
      <xdr:rowOff>45720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B4CD76C9-745D-4576-96A5-7B5BA213DEA9}"/>
            </a:ext>
          </a:extLst>
        </xdr:cNvPr>
        <xdr:cNvSpPr/>
      </xdr:nvSpPr>
      <xdr:spPr>
        <a:xfrm>
          <a:off x="7277100" y="1089660"/>
          <a:ext cx="1512000" cy="601980"/>
        </a:xfrm>
        <a:prstGeom prst="roundRect">
          <a:avLst/>
        </a:prstGeom>
        <a:noFill/>
        <a:ln>
          <a:solidFill>
            <a:schemeClr val="accent2">
              <a:lumMod val="40000"/>
              <a:lumOff val="60000"/>
            </a:schemeClr>
          </a:solidFill>
        </a:ln>
        <a:effectLst>
          <a:glow rad="635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175260</xdr:colOff>
      <xdr:row>7</xdr:row>
      <xdr:rowOff>99060</xdr:rowOff>
    </xdr:from>
    <xdr:to>
      <xdr:col>12</xdr:col>
      <xdr:colOff>266700</xdr:colOff>
      <xdr:row>9</xdr:row>
      <xdr:rowOff>15240</xdr:rowOff>
    </xdr:to>
    <xdr:sp macro="" textlink="'Tabela Dinâmica'!J5">
      <xdr:nvSpPr>
        <xdr:cNvPr id="18" name="CaixaDeTexto 17">
          <a:extLst>
            <a:ext uri="{FF2B5EF4-FFF2-40B4-BE49-F238E27FC236}">
              <a16:creationId xmlns:a16="http://schemas.microsoft.com/office/drawing/2014/main" id="{017ADDD9-9AE8-46BB-9B8F-E0B46F226E45}"/>
            </a:ext>
          </a:extLst>
        </xdr:cNvPr>
        <xdr:cNvSpPr txBox="1"/>
      </xdr:nvSpPr>
      <xdr:spPr>
        <a:xfrm>
          <a:off x="7383780" y="1379220"/>
          <a:ext cx="131064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C90826F-6918-4702-A582-AC001CDF718C}" type="TxLink">
            <a:rPr lang="en-US" sz="1600" b="1" i="0" u="none" strike="noStrike">
              <a:solidFill>
                <a:schemeClr val="bg1"/>
              </a:solidFill>
              <a:latin typeface="Calibri"/>
              <a:cs typeface="Calibri"/>
            </a:rPr>
            <a:t> R$ 1.800,00 </a:t>
          </a:fld>
          <a:endParaRPr lang="pt-BR" sz="24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68580</xdr:colOff>
      <xdr:row>6</xdr:row>
      <xdr:rowOff>38100</xdr:rowOff>
    </xdr:from>
    <xdr:to>
      <xdr:col>12</xdr:col>
      <xdr:colOff>365760</xdr:colOff>
      <xdr:row>7</xdr:row>
      <xdr:rowOff>129540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16B7EB06-DBB6-45F8-9BDD-38F0B057941F}"/>
            </a:ext>
          </a:extLst>
        </xdr:cNvPr>
        <xdr:cNvSpPr txBox="1"/>
      </xdr:nvSpPr>
      <xdr:spPr>
        <a:xfrm>
          <a:off x="7277100" y="1135380"/>
          <a:ext cx="151638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solidFill>
                <a:schemeClr val="bg1"/>
              </a:solidFill>
            </a:rPr>
            <a:t>Menor Salário</a:t>
          </a:r>
          <a:endParaRPr lang="pt-BR" sz="1200" b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571500</xdr:colOff>
      <xdr:row>10</xdr:row>
      <xdr:rowOff>38100</xdr:rowOff>
    </xdr:from>
    <xdr:to>
      <xdr:col>8</xdr:col>
      <xdr:colOff>254700</xdr:colOff>
      <xdr:row>13</xdr:row>
      <xdr:rowOff>91440</xdr:rowOff>
    </xdr:to>
    <xdr:sp macro="" textlink="">
      <xdr:nvSpPr>
        <xdr:cNvPr id="20" name="Retângulo: Cantos Arredondados 19">
          <a:extLst>
            <a:ext uri="{FF2B5EF4-FFF2-40B4-BE49-F238E27FC236}">
              <a16:creationId xmlns:a16="http://schemas.microsoft.com/office/drawing/2014/main" id="{DFE8383A-2454-4EB4-84F4-41210E661A51}"/>
            </a:ext>
          </a:extLst>
        </xdr:cNvPr>
        <xdr:cNvSpPr/>
      </xdr:nvSpPr>
      <xdr:spPr>
        <a:xfrm>
          <a:off x="4732020" y="1866900"/>
          <a:ext cx="1512000" cy="601980"/>
        </a:xfrm>
        <a:prstGeom prst="roundRect">
          <a:avLst/>
        </a:prstGeom>
        <a:noFill/>
        <a:ln>
          <a:solidFill>
            <a:schemeClr val="accent2">
              <a:lumMod val="40000"/>
              <a:lumOff val="60000"/>
            </a:schemeClr>
          </a:solidFill>
        </a:ln>
        <a:effectLst>
          <a:glow rad="635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53340</xdr:colOff>
      <xdr:row>11</xdr:row>
      <xdr:rowOff>137160</xdr:rowOff>
    </xdr:from>
    <xdr:to>
      <xdr:col>8</xdr:col>
      <xdr:colOff>160020</xdr:colOff>
      <xdr:row>13</xdr:row>
      <xdr:rowOff>53340</xdr:rowOff>
    </xdr:to>
    <xdr:sp macro="" textlink="'Tabela Dinâmica'!J6">
      <xdr:nvSpPr>
        <xdr:cNvPr id="21" name="CaixaDeTexto 20">
          <a:extLst>
            <a:ext uri="{FF2B5EF4-FFF2-40B4-BE49-F238E27FC236}">
              <a16:creationId xmlns:a16="http://schemas.microsoft.com/office/drawing/2014/main" id="{90B6BA00-92E0-49A1-B409-AD7EBAFCDC4B}"/>
            </a:ext>
          </a:extLst>
        </xdr:cNvPr>
        <xdr:cNvSpPr txBox="1"/>
      </xdr:nvSpPr>
      <xdr:spPr>
        <a:xfrm>
          <a:off x="4823460" y="2148840"/>
          <a:ext cx="132588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EAE15BA-8BD0-4994-836B-6940E7316018}" type="TxLink">
            <a:rPr lang="en-US" sz="1600" b="1" i="0" u="none" strike="noStrike">
              <a:solidFill>
                <a:schemeClr val="bg1"/>
              </a:solidFill>
              <a:latin typeface="Calibri"/>
              <a:cs typeface="Calibri"/>
            </a:rPr>
            <a:t> R$ 7.756,67 </a:t>
          </a:fld>
          <a:endParaRPr lang="pt-BR" sz="2400" b="1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571500</xdr:colOff>
      <xdr:row>10</xdr:row>
      <xdr:rowOff>83820</xdr:rowOff>
    </xdr:from>
    <xdr:to>
      <xdr:col>8</xdr:col>
      <xdr:colOff>259080</xdr:colOff>
      <xdr:row>11</xdr:row>
      <xdr:rowOff>175260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2285C21A-BEC5-4222-8536-0468D040A0AE}"/>
            </a:ext>
          </a:extLst>
        </xdr:cNvPr>
        <xdr:cNvSpPr txBox="1"/>
      </xdr:nvSpPr>
      <xdr:spPr>
        <a:xfrm>
          <a:off x="4732020" y="1912620"/>
          <a:ext cx="151638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solidFill>
                <a:schemeClr val="bg1"/>
              </a:solidFill>
            </a:rPr>
            <a:t>Média Salarial</a:t>
          </a:r>
          <a:endParaRPr lang="pt-BR" sz="1200" b="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472440</xdr:colOff>
      <xdr:row>10</xdr:row>
      <xdr:rowOff>53340</xdr:rowOff>
    </xdr:from>
    <xdr:to>
      <xdr:col>11</xdr:col>
      <xdr:colOff>155640</xdr:colOff>
      <xdr:row>13</xdr:row>
      <xdr:rowOff>106680</xdr:rowOff>
    </xdr:to>
    <xdr:sp macro="" textlink="">
      <xdr:nvSpPr>
        <xdr:cNvPr id="23" name="Retângulo: Cantos Arredondados 22">
          <a:extLst>
            <a:ext uri="{FF2B5EF4-FFF2-40B4-BE49-F238E27FC236}">
              <a16:creationId xmlns:a16="http://schemas.microsoft.com/office/drawing/2014/main" id="{ECC99358-7142-44ED-9F12-C5A1710AEA00}"/>
            </a:ext>
          </a:extLst>
        </xdr:cNvPr>
        <xdr:cNvSpPr/>
      </xdr:nvSpPr>
      <xdr:spPr>
        <a:xfrm>
          <a:off x="6461760" y="1882140"/>
          <a:ext cx="1512000" cy="601980"/>
        </a:xfrm>
        <a:prstGeom prst="roundRect">
          <a:avLst/>
        </a:prstGeom>
        <a:noFill/>
        <a:ln>
          <a:solidFill>
            <a:schemeClr val="accent2">
              <a:lumMod val="40000"/>
              <a:lumOff val="60000"/>
            </a:schemeClr>
          </a:solidFill>
        </a:ln>
        <a:effectLst>
          <a:glow rad="635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464820</xdr:colOff>
      <xdr:row>11</xdr:row>
      <xdr:rowOff>160020</xdr:rowOff>
    </xdr:from>
    <xdr:to>
      <xdr:col>11</xdr:col>
      <xdr:colOff>106680</xdr:colOff>
      <xdr:row>13</xdr:row>
      <xdr:rowOff>76200</xdr:rowOff>
    </xdr:to>
    <xdr:sp macro="" textlink="'Tabela Dinâmica'!J7">
      <xdr:nvSpPr>
        <xdr:cNvPr id="24" name="CaixaDeTexto 23">
          <a:extLst>
            <a:ext uri="{FF2B5EF4-FFF2-40B4-BE49-F238E27FC236}">
              <a16:creationId xmlns:a16="http://schemas.microsoft.com/office/drawing/2014/main" id="{C98F7B33-0CA6-487C-AB71-599400AA9C77}"/>
            </a:ext>
          </a:extLst>
        </xdr:cNvPr>
        <xdr:cNvSpPr txBox="1"/>
      </xdr:nvSpPr>
      <xdr:spPr>
        <a:xfrm>
          <a:off x="6454140" y="2171700"/>
          <a:ext cx="147066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7702834-3489-4CA4-AF61-51CAEDA46EA3}" type="TxLink">
            <a:rPr lang="en-US" sz="1600" b="1" i="0" u="none" strike="noStrike">
              <a:solidFill>
                <a:schemeClr val="bg1"/>
              </a:solidFill>
              <a:latin typeface="Calibri"/>
              <a:cs typeface="Calibri"/>
            </a:rPr>
            <a:t> R$ 232.700,00 </a:t>
          </a:fld>
          <a:endParaRPr lang="pt-BR" sz="24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472440</xdr:colOff>
      <xdr:row>10</xdr:row>
      <xdr:rowOff>99060</xdr:rowOff>
    </xdr:from>
    <xdr:to>
      <xdr:col>11</xdr:col>
      <xdr:colOff>160020</xdr:colOff>
      <xdr:row>12</xdr:row>
      <xdr:rowOff>7620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792F9D90-D1EA-4AAB-9279-1DB95A13DC2C}"/>
            </a:ext>
          </a:extLst>
        </xdr:cNvPr>
        <xdr:cNvSpPr txBox="1"/>
      </xdr:nvSpPr>
      <xdr:spPr>
        <a:xfrm>
          <a:off x="6461760" y="1927860"/>
          <a:ext cx="151638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solidFill>
                <a:schemeClr val="bg1"/>
              </a:solidFill>
            </a:rPr>
            <a:t>Gasto Salarial</a:t>
          </a:r>
          <a:r>
            <a:rPr lang="pt-BR" sz="1200" baseline="0">
              <a:solidFill>
                <a:schemeClr val="bg1"/>
              </a:solidFill>
            </a:rPr>
            <a:t> Total</a:t>
          </a:r>
          <a:endParaRPr lang="pt-BR" sz="1200" b="0">
            <a:solidFill>
              <a:schemeClr val="bg1"/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" refreshedDate="45398.641937962966" createdVersion="8" refreshedVersion="8" minRefreshableVersion="3" recordCount="30" xr:uid="{1A9AA47B-F179-44B0-93E7-0DA84347D93D}">
  <cacheSource type="worksheet">
    <worksheetSource ref="A1:J31" sheet="Base de Dados"/>
  </cacheSource>
  <cacheFields count="10">
    <cacheField name="Código RH" numFmtId="0">
      <sharedItems containsSemiMixedTypes="0" containsString="0" containsNumber="1" containsInteger="1" minValue="1" maxValue="30" count="3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</sharedItems>
    </cacheField>
    <cacheField name="Nome" numFmtId="0">
      <sharedItems/>
    </cacheField>
    <cacheField name="Gênero" numFmtId="0">
      <sharedItems count="2">
        <s v="Mulher"/>
        <s v="Homem"/>
      </sharedItems>
    </cacheField>
    <cacheField name="Data de Nascimento" numFmtId="14">
      <sharedItems containsSemiMixedTypes="0" containsNonDate="0" containsDate="1" containsString="0" minDate="1985-05-14T00:00:00" maxDate="2003-09-06T00:00:00"/>
    </cacheField>
    <cacheField name="Data de Contratação" numFmtId="14">
      <sharedItems containsSemiMixedTypes="0" containsNonDate="0" containsDate="1" containsString="0" minDate="2015-05-04T00:00:00" maxDate="2022-02-02T00:00:00"/>
    </cacheField>
    <cacheField name="Estado" numFmtId="0">
      <sharedItems count="5">
        <s v="São Paulo"/>
        <s v="Goiás"/>
        <s v="Mato Grosso"/>
        <s v="Rio de Janeiro"/>
        <s v="Santa Catarina"/>
      </sharedItems>
    </cacheField>
    <cacheField name="Setor" numFmtId="0">
      <sharedItems count="4">
        <s v="Comercial"/>
        <s v="Financeiro"/>
        <s v="Logística"/>
        <s v="Administração"/>
      </sharedItems>
    </cacheField>
    <cacheField name="Cargo" numFmtId="0">
      <sharedItems count="5">
        <s v="Analista"/>
        <s v="Gerente"/>
        <s v="Estagiário"/>
        <s v="Supervisor"/>
        <s v="Diretor"/>
      </sharedItems>
    </cacheField>
    <cacheField name="Salário" numFmtId="44">
      <sharedItems containsSemiMixedTypes="0" containsString="0" containsNumber="1" containsInteger="1" minValue="1800" maxValue="21000"/>
    </cacheField>
    <cacheField name="Nota do Funcionário" numFmtId="0">
      <sharedItems containsSemiMixedTypes="0" containsString="0" containsNumber="1" containsInteger="1" minValue="5" maxValue="10"/>
    </cacheField>
  </cacheFields>
  <extLst>
    <ext xmlns:x14="http://schemas.microsoft.com/office/spreadsheetml/2009/9/main" uri="{725AE2AE-9491-48be-B2B4-4EB974FC3084}">
      <x14:pivotCacheDefinition pivotCacheId="135409898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s v="Amanda Dutra"/>
    <x v="0"/>
    <d v="2000-08-15T00:00:00"/>
    <d v="2020-02-18T00:00:00"/>
    <x v="0"/>
    <x v="0"/>
    <x v="0"/>
    <n v="7500"/>
    <n v="8"/>
  </r>
  <r>
    <x v="1"/>
    <s v="Alex Pereira"/>
    <x v="1"/>
    <d v="1996-02-25T00:00:00"/>
    <d v="2015-05-04T00:00:00"/>
    <x v="1"/>
    <x v="1"/>
    <x v="1"/>
    <n v="12000"/>
    <n v="7"/>
  </r>
  <r>
    <x v="2"/>
    <s v="Alek Siqueira"/>
    <x v="1"/>
    <d v="1995-11-30T00:00:00"/>
    <d v="2018-12-08T00:00:00"/>
    <x v="2"/>
    <x v="2"/>
    <x v="2"/>
    <n v="1800"/>
    <n v="8"/>
  </r>
  <r>
    <x v="3"/>
    <s v="Afonso Valente"/>
    <x v="1"/>
    <d v="2001-01-01T00:00:00"/>
    <d v="2022-02-01T00:00:00"/>
    <x v="3"/>
    <x v="3"/>
    <x v="3"/>
    <n v="9100"/>
    <n v="5"/>
  </r>
  <r>
    <x v="4"/>
    <s v="Bruna Nogueira"/>
    <x v="0"/>
    <d v="2003-09-05T00:00:00"/>
    <d v="2015-07-07T00:00:00"/>
    <x v="4"/>
    <x v="3"/>
    <x v="4"/>
    <n v="21000"/>
    <n v="8"/>
  </r>
  <r>
    <x v="5"/>
    <s v="Beatriz Regina"/>
    <x v="0"/>
    <d v="1990-07-18T00:00:00"/>
    <d v="2015-05-05T00:00:00"/>
    <x v="2"/>
    <x v="0"/>
    <x v="1"/>
    <n v="13800"/>
    <n v="9"/>
  </r>
  <r>
    <x v="6"/>
    <s v="Barbara Jesus"/>
    <x v="0"/>
    <d v="1985-05-14T00:00:00"/>
    <d v="2016-03-08T00:00:00"/>
    <x v="1"/>
    <x v="2"/>
    <x v="2"/>
    <n v="1800"/>
    <n v="8"/>
  </r>
  <r>
    <x v="7"/>
    <s v="Carolina Silva"/>
    <x v="0"/>
    <d v="1992-07-24T00:00:00"/>
    <d v="2018-12-04T00:00:00"/>
    <x v="1"/>
    <x v="3"/>
    <x v="1"/>
    <n v="11400"/>
    <n v="9"/>
  </r>
  <r>
    <x v="8"/>
    <s v="Carlos Santos"/>
    <x v="1"/>
    <d v="2000-10-21T00:00:00"/>
    <d v="2020-02-19T00:00:00"/>
    <x v="0"/>
    <x v="0"/>
    <x v="0"/>
    <n v="7500"/>
    <n v="5"/>
  </r>
  <r>
    <x v="9"/>
    <s v="Cleber Lucas"/>
    <x v="1"/>
    <d v="1994-12-30T00:00:00"/>
    <d v="2022-02-01T00:00:00"/>
    <x v="4"/>
    <x v="2"/>
    <x v="3"/>
    <n v="9200"/>
    <n v="8"/>
  </r>
  <r>
    <x v="10"/>
    <s v="Diana Alencar"/>
    <x v="0"/>
    <d v="1993-07-07T00:00:00"/>
    <d v="2018-12-04T00:00:00"/>
    <x v="0"/>
    <x v="3"/>
    <x v="2"/>
    <n v="1800"/>
    <n v="7"/>
  </r>
  <r>
    <x v="11"/>
    <s v="Eduardo José"/>
    <x v="1"/>
    <d v="2001-12-08T00:00:00"/>
    <d v="2018-12-08T00:00:00"/>
    <x v="2"/>
    <x v="0"/>
    <x v="2"/>
    <n v="1800"/>
    <n v="9"/>
  </r>
  <r>
    <x v="12"/>
    <s v="Falcão Gomes"/>
    <x v="1"/>
    <d v="1990-06-17T00:00:00"/>
    <d v="2022-02-01T00:00:00"/>
    <x v="4"/>
    <x v="1"/>
    <x v="0"/>
    <n v="7800"/>
    <n v="8"/>
  </r>
  <r>
    <x v="13"/>
    <s v="Gabriel Dimitri"/>
    <x v="1"/>
    <d v="1996-11-26T00:00:00"/>
    <d v="2015-07-07T00:00:00"/>
    <x v="2"/>
    <x v="1"/>
    <x v="0"/>
    <n v="7800"/>
    <n v="6"/>
  </r>
  <r>
    <x v="14"/>
    <s v="Gabriela Silva"/>
    <x v="0"/>
    <d v="1999-10-14T00:00:00"/>
    <d v="2016-03-08T00:00:00"/>
    <x v="0"/>
    <x v="2"/>
    <x v="3"/>
    <n v="9300"/>
    <n v="9"/>
  </r>
  <r>
    <x v="15"/>
    <s v="Iago Moreira"/>
    <x v="1"/>
    <d v="1999-01-02T00:00:00"/>
    <d v="2018-12-04T00:00:00"/>
    <x v="3"/>
    <x v="3"/>
    <x v="0"/>
    <n v="7400"/>
    <n v="7"/>
  </r>
  <r>
    <x v="16"/>
    <s v="Joana Mendes"/>
    <x v="0"/>
    <d v="1997-07-27T00:00:00"/>
    <d v="2022-02-01T00:00:00"/>
    <x v="2"/>
    <x v="2"/>
    <x v="0"/>
    <n v="7600"/>
    <n v="10"/>
  </r>
  <r>
    <x v="17"/>
    <s v="Julia Jansen"/>
    <x v="0"/>
    <d v="2000-08-20T00:00:00"/>
    <d v="2015-07-07T00:00:00"/>
    <x v="0"/>
    <x v="2"/>
    <x v="0"/>
    <n v="7600"/>
    <n v="5"/>
  </r>
  <r>
    <x v="18"/>
    <s v="Matheus Aleixo"/>
    <x v="1"/>
    <d v="1989-04-03T00:00:00"/>
    <d v="2015-05-05T00:00:00"/>
    <x v="4"/>
    <x v="0"/>
    <x v="2"/>
    <n v="1800"/>
    <n v="10"/>
  </r>
  <r>
    <x v="19"/>
    <s v="Morgana Aquen"/>
    <x v="0"/>
    <d v="1992-05-18T00:00:00"/>
    <d v="2022-02-01T00:00:00"/>
    <x v="1"/>
    <x v="3"/>
    <x v="0"/>
    <n v="7400"/>
    <n v="6"/>
  </r>
  <r>
    <x v="20"/>
    <s v="Rodrigo Liberio"/>
    <x v="1"/>
    <d v="1998-08-28T00:00:00"/>
    <d v="2020-02-19T00:00:00"/>
    <x v="3"/>
    <x v="1"/>
    <x v="0"/>
    <n v="7800"/>
    <n v="6"/>
  </r>
  <r>
    <x v="21"/>
    <s v="Rafaela Silva"/>
    <x v="0"/>
    <d v="2000-01-20T00:00:00"/>
    <d v="2022-02-01T00:00:00"/>
    <x v="0"/>
    <x v="0"/>
    <x v="0"/>
    <n v="7500"/>
    <n v="6"/>
  </r>
  <r>
    <x v="22"/>
    <s v="Sandro Sorezio"/>
    <x v="1"/>
    <d v="1991-03-29T00:00:00"/>
    <d v="2015-07-07T00:00:00"/>
    <x v="0"/>
    <x v="3"/>
    <x v="0"/>
    <n v="7400"/>
    <n v="5"/>
  </r>
  <r>
    <x v="23"/>
    <s v="Taina Helena"/>
    <x v="0"/>
    <d v="1989-12-06T00:00:00"/>
    <d v="2015-05-05T00:00:00"/>
    <x v="1"/>
    <x v="3"/>
    <x v="0"/>
    <n v="7400"/>
    <n v="9"/>
  </r>
  <r>
    <x v="24"/>
    <s v="Tania Miranda"/>
    <x v="0"/>
    <d v="2001-09-10T00:00:00"/>
    <d v="2015-07-07T00:00:00"/>
    <x v="0"/>
    <x v="0"/>
    <x v="3"/>
    <n v="9500"/>
    <n v="8"/>
  </r>
  <r>
    <x v="25"/>
    <s v="Victor Pedro"/>
    <x v="1"/>
    <d v="1997-02-02T00:00:00"/>
    <d v="2022-02-01T00:00:00"/>
    <x v="2"/>
    <x v="1"/>
    <x v="0"/>
    <n v="7800"/>
    <n v="5"/>
  </r>
  <r>
    <x v="26"/>
    <s v="Vinicius Seixas"/>
    <x v="1"/>
    <d v="1995-06-08T00:00:00"/>
    <d v="2020-02-19T00:00:00"/>
    <x v="3"/>
    <x v="2"/>
    <x v="1"/>
    <n v="13100"/>
    <n v="7"/>
  </r>
  <r>
    <x v="27"/>
    <s v="Welliton Marques"/>
    <x v="1"/>
    <d v="2001-10-27T00:00:00"/>
    <d v="2018-12-08T00:00:00"/>
    <x v="0"/>
    <x v="0"/>
    <x v="0"/>
    <n v="7500"/>
    <n v="6"/>
  </r>
  <r>
    <x v="28"/>
    <s v="Wilson Cruz"/>
    <x v="1"/>
    <d v="1998-09-24T00:00:00"/>
    <d v="2022-02-01T00:00:00"/>
    <x v="2"/>
    <x v="3"/>
    <x v="2"/>
    <n v="1800"/>
    <n v="6"/>
  </r>
  <r>
    <x v="29"/>
    <s v="Zuleica Freitas"/>
    <x v="0"/>
    <d v="2000-12-12T00:00:00"/>
    <d v="2015-07-07T00:00:00"/>
    <x v="1"/>
    <x v="0"/>
    <x v="0"/>
    <n v="7500"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760D18-9CDD-41C5-A58E-9E18737AB168}" name="Tabela dinâmica3" cacheId="11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>
  <location ref="A40:B70" firstHeaderRow="1" firstDataRow="1" firstDataCol="1"/>
  <pivotFields count="10">
    <pivotField axis="axisRow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/>
    <pivotField showAll="0">
      <items count="3">
        <item x="1"/>
        <item x="0"/>
        <item t="default"/>
      </items>
    </pivotField>
    <pivotField numFmtId="14" showAll="0"/>
    <pivotField numFmtId="14" showAll="0"/>
    <pivotField showAll="0">
      <items count="6">
        <item x="1"/>
        <item x="2"/>
        <item x="3"/>
        <item x="4"/>
        <item x="0"/>
        <item t="default"/>
      </items>
    </pivotField>
    <pivotField showAll="0"/>
    <pivotField showAll="0"/>
    <pivotField dataField="1" numFmtId="44" showAll="0"/>
    <pivotField showAll="0"/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Items count="1">
    <i/>
  </colItems>
  <dataFields count="1">
    <dataField name="Soma de Salário" fld="8" baseField="0" baseItem="0"/>
  </dataFields>
  <formats count="1">
    <format dxfId="73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A0CB2E-6017-4C21-B0C1-E599F2B5BCF2}" name="Tabela dinâmica2" cacheId="1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26:B29" firstHeaderRow="1" firstDataRow="1" firstDataCol="1"/>
  <pivotFields count="10">
    <pivotField dataField="1" showAll="0"/>
    <pivotField showAll="0"/>
    <pivotField axis="axisRow" showAll="0">
      <items count="3">
        <item x="1"/>
        <item x="0"/>
        <item t="default"/>
      </items>
    </pivotField>
    <pivotField numFmtId="14" showAll="0"/>
    <pivotField numFmtId="14" showAll="0"/>
    <pivotField showAll="0">
      <items count="6">
        <item x="1"/>
        <item x="2"/>
        <item x="3"/>
        <item x="4"/>
        <item x="0"/>
        <item t="default"/>
      </items>
    </pivotField>
    <pivotField showAll="0"/>
    <pivotField showAll="0"/>
    <pivotField numFmtId="44" showAll="0"/>
    <pivotField showAll="0"/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Contagem de Código RH" fld="0" subtotal="count" showDataAs="percentOfTotal" baseField="0" baseItem="0" numFmtId="1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FBFB68-0E22-46B9-B25A-9724B1B76C80}" name="Tabela dinâmica1" cacheId="1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Setores e Cargos">
  <location ref="A3:C23" firstHeaderRow="0" firstDataRow="1" firstDataCol="1"/>
  <pivotFields count="10">
    <pivotField showAll="0"/>
    <pivotField showAll="0"/>
    <pivotField showAll="0">
      <items count="3">
        <item x="1"/>
        <item x="0"/>
        <item t="default"/>
      </items>
    </pivotField>
    <pivotField numFmtId="14" showAll="0"/>
    <pivotField numFmtId="14" showAll="0"/>
    <pivotField showAll="0">
      <items count="6">
        <item x="1"/>
        <item x="2"/>
        <item x="3"/>
        <item x="4"/>
        <item x="0"/>
        <item t="default"/>
      </items>
    </pivotField>
    <pivotField axis="axisRow" showAll="0">
      <items count="5">
        <item x="3"/>
        <item x="0"/>
        <item x="1"/>
        <item x="2"/>
        <item t="default"/>
      </items>
    </pivotField>
    <pivotField axis="axisRow" showAll="0">
      <items count="6">
        <item x="0"/>
        <item x="4"/>
        <item x="2"/>
        <item x="1"/>
        <item x="3"/>
        <item t="default"/>
      </items>
    </pivotField>
    <pivotField dataField="1" numFmtId="44" showAll="0"/>
    <pivotField dataField="1" showAll="0"/>
  </pivotFields>
  <rowFields count="2">
    <field x="6"/>
    <field x="7"/>
  </rowFields>
  <rowItems count="20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2"/>
    </i>
    <i r="1">
      <x v="3"/>
    </i>
    <i r="1">
      <x v="4"/>
    </i>
    <i>
      <x v="2"/>
    </i>
    <i r="1">
      <x/>
    </i>
    <i r="1">
      <x v="3"/>
    </i>
    <i>
      <x v="3"/>
    </i>
    <i r="1">
      <x/>
    </i>
    <i r="1">
      <x v="2"/>
    </i>
    <i r="1">
      <x v="3"/>
    </i>
    <i r="1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alário Total" fld="8" baseField="0" baseItem="0" numFmtId="44"/>
    <dataField name="Nota Funcionário" fld="9" baseField="0" baseItem="0"/>
  </dataFields>
  <formats count="5">
    <format dxfId="7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7">
      <pivotArea field="6" type="button" dataOnly="0" labelOnly="1" outline="0" axis="axisRow" fieldPosition="0"/>
    </format>
    <format dxfId="7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7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23A403-F466-497C-9D9A-10D6CF4747B9}" name="Tabela dinâmica5" cacheId="1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Setores e Cargos">
  <location ref="B7:D27" firstHeaderRow="0" firstDataRow="1" firstDataCol="1"/>
  <pivotFields count="10">
    <pivotField showAll="0"/>
    <pivotField showAll="0"/>
    <pivotField showAll="0">
      <items count="3">
        <item x="1"/>
        <item x="0"/>
        <item t="default"/>
      </items>
    </pivotField>
    <pivotField numFmtId="14" showAll="0"/>
    <pivotField numFmtId="14" showAll="0"/>
    <pivotField showAll="0">
      <items count="6">
        <item x="1"/>
        <item x="2"/>
        <item x="3"/>
        <item x="4"/>
        <item x="0"/>
        <item t="default"/>
      </items>
    </pivotField>
    <pivotField axis="axisRow" showAll="0">
      <items count="5">
        <item x="3"/>
        <item x="0"/>
        <item x="1"/>
        <item x="2"/>
        <item t="default"/>
      </items>
    </pivotField>
    <pivotField axis="axisRow" showAll="0">
      <items count="6">
        <item x="0"/>
        <item x="4"/>
        <item x="2"/>
        <item x="1"/>
        <item x="3"/>
        <item t="default"/>
      </items>
    </pivotField>
    <pivotField dataField="1" numFmtId="44" showAll="0"/>
    <pivotField dataField="1" showAll="0"/>
  </pivotFields>
  <rowFields count="2">
    <field x="6"/>
    <field x="7"/>
  </rowFields>
  <rowItems count="20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2"/>
    </i>
    <i r="1">
      <x v="3"/>
    </i>
    <i r="1">
      <x v="4"/>
    </i>
    <i>
      <x v="2"/>
    </i>
    <i r="1">
      <x/>
    </i>
    <i r="1">
      <x v="3"/>
    </i>
    <i>
      <x v="3"/>
    </i>
    <i r="1">
      <x/>
    </i>
    <i r="1">
      <x v="2"/>
    </i>
    <i r="1">
      <x v="3"/>
    </i>
    <i r="1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alário Total" fld="8" baseField="0" baseItem="0" numFmtId="44"/>
    <dataField name="Nota Funcionário" fld="9" baseField="0" baseItem="0"/>
  </dataFields>
  <formats count="5">
    <format dxfId="6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9">
      <pivotArea field="6" type="button" dataOnly="0" labelOnly="1" outline="0" axis="axisRow" fieldPosition="0"/>
    </format>
    <format dxfId="7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7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Gênero" xr10:uid="{B288F935-C872-4995-A363-96AC7671A4EA}" sourceName="Gênero">
  <pivotTables>
    <pivotTable tabId="2" name="Tabela dinâmica2"/>
    <pivotTable tabId="3" name="Tabela dinâmica5"/>
    <pivotTable tabId="2" name="Tabela dinâmica1"/>
    <pivotTable tabId="2" name="Tabela dinâmica3"/>
  </pivotTables>
  <data>
    <tabular pivotCacheId="1354098989">
      <items count="2">
        <i x="1" s="1"/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Estado" xr10:uid="{79EC332E-552F-4200-B957-B943E9F86121}" sourceName="Estado">
  <pivotTables>
    <pivotTable tabId="2" name="Tabela dinâmica2"/>
    <pivotTable tabId="3" name="Tabela dinâmica5"/>
    <pivotTable tabId="2" name="Tabela dinâmica1"/>
    <pivotTable tabId="2" name="Tabela dinâmica3"/>
  </pivotTables>
  <data>
    <tabular pivotCacheId="1354098989">
      <items count="5">
        <i x="1" s="1"/>
        <i x="2" s="1"/>
        <i x="3" s="1"/>
        <i x="4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Gênero" xr10:uid="{219F8A89-6E4A-47E7-BC9A-0C0F9F2CCB9E}" cache="SegmentaçãodeDados_Gênero" caption="Gênero" columnCount="2" style="Estilo 1" rowHeight="234950"/>
  <slicer name="Estado" xr10:uid="{748918A7-415C-42C6-A7AC-CD899B27B702}" cache="SegmentaçãodeDados_Estado" caption="Estado" columnCount="5" style="Estilo 1" rowHeight="23495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4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75E3D-0E0C-4C3B-99BB-4826050EB7CD}">
  <dimension ref="A1:J31"/>
  <sheetViews>
    <sheetView workbookViewId="0">
      <selection sqref="A1:J31"/>
    </sheetView>
  </sheetViews>
  <sheetFormatPr defaultRowHeight="14.4" x14ac:dyDescent="0.3"/>
  <cols>
    <col min="1" max="3" width="15.77734375" customWidth="1"/>
    <col min="4" max="4" width="18.21875" customWidth="1"/>
    <col min="5" max="5" width="19.5546875" customWidth="1"/>
    <col min="6" max="9" width="15.77734375" customWidth="1"/>
    <col min="10" max="10" width="19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1">
        <v>1</v>
      </c>
      <c r="B2" s="1" t="s">
        <v>10</v>
      </c>
      <c r="C2" s="1" t="s">
        <v>11</v>
      </c>
      <c r="D2" s="2">
        <v>36753</v>
      </c>
      <c r="E2" s="2">
        <v>43879</v>
      </c>
      <c r="F2" s="1" t="s">
        <v>12</v>
      </c>
      <c r="G2" s="1" t="s">
        <v>13</v>
      </c>
      <c r="H2" s="1" t="s">
        <v>14</v>
      </c>
      <c r="I2" s="3">
        <v>7500</v>
      </c>
      <c r="J2" s="1">
        <v>8</v>
      </c>
    </row>
    <row r="3" spans="1:10" x14ac:dyDescent="0.3">
      <c r="A3" s="1">
        <v>2</v>
      </c>
      <c r="B3" s="1" t="s">
        <v>15</v>
      </c>
      <c r="C3" s="1" t="s">
        <v>16</v>
      </c>
      <c r="D3" s="2">
        <v>35120</v>
      </c>
      <c r="E3" s="2">
        <v>42128</v>
      </c>
      <c r="F3" s="1" t="s">
        <v>17</v>
      </c>
      <c r="G3" s="1" t="s">
        <v>18</v>
      </c>
      <c r="H3" s="1" t="s">
        <v>19</v>
      </c>
      <c r="I3" s="3">
        <v>12000</v>
      </c>
      <c r="J3" s="1">
        <v>7</v>
      </c>
    </row>
    <row r="4" spans="1:10" x14ac:dyDescent="0.3">
      <c r="A4" s="1">
        <v>3</v>
      </c>
      <c r="B4" s="1" t="s">
        <v>20</v>
      </c>
      <c r="C4" s="1" t="s">
        <v>16</v>
      </c>
      <c r="D4" s="2">
        <v>35033</v>
      </c>
      <c r="E4" s="2">
        <v>43442</v>
      </c>
      <c r="F4" s="1" t="s">
        <v>21</v>
      </c>
      <c r="G4" s="1" t="s">
        <v>22</v>
      </c>
      <c r="H4" s="1" t="s">
        <v>23</v>
      </c>
      <c r="I4" s="3">
        <v>1800</v>
      </c>
      <c r="J4" s="1">
        <v>8</v>
      </c>
    </row>
    <row r="5" spans="1:10" x14ac:dyDescent="0.3">
      <c r="A5" s="1">
        <v>4</v>
      </c>
      <c r="B5" s="1" t="s">
        <v>24</v>
      </c>
      <c r="C5" s="1" t="s">
        <v>16</v>
      </c>
      <c r="D5" s="2">
        <v>36892</v>
      </c>
      <c r="E5" s="2">
        <v>44593</v>
      </c>
      <c r="F5" s="1" t="s">
        <v>25</v>
      </c>
      <c r="G5" s="1" t="s">
        <v>26</v>
      </c>
      <c r="H5" s="1" t="s">
        <v>27</v>
      </c>
      <c r="I5" s="3">
        <v>9100</v>
      </c>
      <c r="J5" s="1">
        <v>5</v>
      </c>
    </row>
    <row r="6" spans="1:10" x14ac:dyDescent="0.3">
      <c r="A6" s="1">
        <v>5</v>
      </c>
      <c r="B6" s="1" t="s">
        <v>28</v>
      </c>
      <c r="C6" s="1" t="s">
        <v>11</v>
      </c>
      <c r="D6" s="2">
        <v>37869</v>
      </c>
      <c r="E6" s="2">
        <v>42192</v>
      </c>
      <c r="F6" s="1" t="s">
        <v>29</v>
      </c>
      <c r="G6" s="1" t="s">
        <v>26</v>
      </c>
      <c r="H6" s="1" t="s">
        <v>30</v>
      </c>
      <c r="I6" s="3">
        <v>21000</v>
      </c>
      <c r="J6" s="1">
        <v>8</v>
      </c>
    </row>
    <row r="7" spans="1:10" x14ac:dyDescent="0.3">
      <c r="A7" s="1">
        <v>6</v>
      </c>
      <c r="B7" s="1" t="s">
        <v>31</v>
      </c>
      <c r="C7" s="1" t="s">
        <v>11</v>
      </c>
      <c r="D7" s="2">
        <v>33072</v>
      </c>
      <c r="E7" s="2">
        <v>42129</v>
      </c>
      <c r="F7" s="1" t="s">
        <v>21</v>
      </c>
      <c r="G7" s="1" t="s">
        <v>13</v>
      </c>
      <c r="H7" s="1" t="s">
        <v>19</v>
      </c>
      <c r="I7" s="3">
        <v>13800</v>
      </c>
      <c r="J7" s="1">
        <v>9</v>
      </c>
    </row>
    <row r="8" spans="1:10" x14ac:dyDescent="0.3">
      <c r="A8" s="1">
        <v>7</v>
      </c>
      <c r="B8" s="1" t="s">
        <v>32</v>
      </c>
      <c r="C8" s="1" t="s">
        <v>11</v>
      </c>
      <c r="D8" s="2">
        <v>31181</v>
      </c>
      <c r="E8" s="2">
        <v>42437</v>
      </c>
      <c r="F8" s="1" t="s">
        <v>17</v>
      </c>
      <c r="G8" s="1" t="s">
        <v>22</v>
      </c>
      <c r="H8" s="1" t="s">
        <v>23</v>
      </c>
      <c r="I8" s="3">
        <v>1800</v>
      </c>
      <c r="J8" s="1">
        <v>8</v>
      </c>
    </row>
    <row r="9" spans="1:10" x14ac:dyDescent="0.3">
      <c r="A9" s="1">
        <v>8</v>
      </c>
      <c r="B9" s="1" t="s">
        <v>33</v>
      </c>
      <c r="C9" s="1" t="s">
        <v>11</v>
      </c>
      <c r="D9" s="2">
        <v>33809</v>
      </c>
      <c r="E9" s="2">
        <v>43438</v>
      </c>
      <c r="F9" s="1" t="s">
        <v>17</v>
      </c>
      <c r="G9" s="1" t="s">
        <v>26</v>
      </c>
      <c r="H9" s="1" t="s">
        <v>19</v>
      </c>
      <c r="I9" s="3">
        <v>11400</v>
      </c>
      <c r="J9" s="1">
        <v>9</v>
      </c>
    </row>
    <row r="10" spans="1:10" x14ac:dyDescent="0.3">
      <c r="A10" s="1">
        <v>9</v>
      </c>
      <c r="B10" s="1" t="s">
        <v>34</v>
      </c>
      <c r="C10" s="1" t="s">
        <v>16</v>
      </c>
      <c r="D10" s="2">
        <v>36820</v>
      </c>
      <c r="E10" s="2">
        <v>43880</v>
      </c>
      <c r="F10" s="1" t="s">
        <v>12</v>
      </c>
      <c r="G10" s="1" t="s">
        <v>13</v>
      </c>
      <c r="H10" s="1" t="s">
        <v>14</v>
      </c>
      <c r="I10" s="3">
        <v>7500</v>
      </c>
      <c r="J10" s="1">
        <v>5</v>
      </c>
    </row>
    <row r="11" spans="1:10" x14ac:dyDescent="0.3">
      <c r="A11" s="1">
        <v>10</v>
      </c>
      <c r="B11" s="1" t="s">
        <v>35</v>
      </c>
      <c r="C11" s="1" t="s">
        <v>16</v>
      </c>
      <c r="D11" s="2">
        <v>34698</v>
      </c>
      <c r="E11" s="2">
        <v>44593</v>
      </c>
      <c r="F11" s="1" t="s">
        <v>29</v>
      </c>
      <c r="G11" s="1" t="s">
        <v>22</v>
      </c>
      <c r="H11" s="1" t="s">
        <v>27</v>
      </c>
      <c r="I11" s="3">
        <v>9200</v>
      </c>
      <c r="J11" s="1">
        <v>8</v>
      </c>
    </row>
    <row r="12" spans="1:10" x14ac:dyDescent="0.3">
      <c r="A12" s="1">
        <v>11</v>
      </c>
      <c r="B12" s="1" t="s">
        <v>36</v>
      </c>
      <c r="C12" s="1" t="s">
        <v>11</v>
      </c>
      <c r="D12" s="2">
        <v>34157</v>
      </c>
      <c r="E12" s="2">
        <v>43438</v>
      </c>
      <c r="F12" s="1" t="s">
        <v>12</v>
      </c>
      <c r="G12" s="1" t="s">
        <v>26</v>
      </c>
      <c r="H12" s="1" t="s">
        <v>23</v>
      </c>
      <c r="I12" s="3">
        <v>1800</v>
      </c>
      <c r="J12" s="1">
        <v>7</v>
      </c>
    </row>
    <row r="13" spans="1:10" x14ac:dyDescent="0.3">
      <c r="A13" s="1">
        <v>12</v>
      </c>
      <c r="B13" s="1" t="s">
        <v>37</v>
      </c>
      <c r="C13" s="1" t="s">
        <v>16</v>
      </c>
      <c r="D13" s="2">
        <v>37233</v>
      </c>
      <c r="E13" s="2">
        <v>43442</v>
      </c>
      <c r="F13" s="1" t="s">
        <v>21</v>
      </c>
      <c r="G13" s="1" t="s">
        <v>13</v>
      </c>
      <c r="H13" s="1" t="s">
        <v>23</v>
      </c>
      <c r="I13" s="3">
        <v>1800</v>
      </c>
      <c r="J13" s="1">
        <v>9</v>
      </c>
    </row>
    <row r="14" spans="1:10" x14ac:dyDescent="0.3">
      <c r="A14" s="1">
        <v>13</v>
      </c>
      <c r="B14" s="1" t="s">
        <v>38</v>
      </c>
      <c r="C14" s="1" t="s">
        <v>16</v>
      </c>
      <c r="D14" s="2">
        <v>33041</v>
      </c>
      <c r="E14" s="2">
        <v>44593</v>
      </c>
      <c r="F14" s="1" t="s">
        <v>29</v>
      </c>
      <c r="G14" s="1" t="s">
        <v>18</v>
      </c>
      <c r="H14" s="1" t="s">
        <v>14</v>
      </c>
      <c r="I14" s="3">
        <v>7800</v>
      </c>
      <c r="J14" s="1">
        <v>8</v>
      </c>
    </row>
    <row r="15" spans="1:10" x14ac:dyDescent="0.3">
      <c r="A15" s="1">
        <v>14</v>
      </c>
      <c r="B15" s="1" t="s">
        <v>39</v>
      </c>
      <c r="C15" s="1" t="s">
        <v>16</v>
      </c>
      <c r="D15" s="2">
        <v>35395</v>
      </c>
      <c r="E15" s="2">
        <v>42192</v>
      </c>
      <c r="F15" s="1" t="s">
        <v>21</v>
      </c>
      <c r="G15" s="1" t="s">
        <v>18</v>
      </c>
      <c r="H15" s="1" t="s">
        <v>14</v>
      </c>
      <c r="I15" s="3">
        <v>7800</v>
      </c>
      <c r="J15" s="1">
        <v>6</v>
      </c>
    </row>
    <row r="16" spans="1:10" x14ac:dyDescent="0.3">
      <c r="A16" s="1">
        <v>15</v>
      </c>
      <c r="B16" s="1" t="s">
        <v>40</v>
      </c>
      <c r="C16" s="1" t="s">
        <v>11</v>
      </c>
      <c r="D16" s="2">
        <v>36447</v>
      </c>
      <c r="E16" s="2">
        <v>42437</v>
      </c>
      <c r="F16" s="1" t="s">
        <v>12</v>
      </c>
      <c r="G16" s="1" t="s">
        <v>22</v>
      </c>
      <c r="H16" s="1" t="s">
        <v>27</v>
      </c>
      <c r="I16" s="3">
        <v>9300</v>
      </c>
      <c r="J16" s="1">
        <v>9</v>
      </c>
    </row>
    <row r="17" spans="1:10" x14ac:dyDescent="0.3">
      <c r="A17" s="1">
        <v>16</v>
      </c>
      <c r="B17" s="1" t="s">
        <v>41</v>
      </c>
      <c r="C17" s="1" t="s">
        <v>16</v>
      </c>
      <c r="D17" s="2">
        <v>36162</v>
      </c>
      <c r="E17" s="2">
        <v>43438</v>
      </c>
      <c r="F17" s="1" t="s">
        <v>25</v>
      </c>
      <c r="G17" s="1" t="s">
        <v>26</v>
      </c>
      <c r="H17" s="1" t="s">
        <v>14</v>
      </c>
      <c r="I17" s="3">
        <v>7400</v>
      </c>
      <c r="J17" s="1">
        <v>7</v>
      </c>
    </row>
    <row r="18" spans="1:10" x14ac:dyDescent="0.3">
      <c r="A18" s="1">
        <v>17</v>
      </c>
      <c r="B18" s="1" t="s">
        <v>42</v>
      </c>
      <c r="C18" s="1" t="s">
        <v>11</v>
      </c>
      <c r="D18" s="2">
        <v>35638</v>
      </c>
      <c r="E18" s="2">
        <v>44593</v>
      </c>
      <c r="F18" s="1" t="s">
        <v>21</v>
      </c>
      <c r="G18" s="1" t="s">
        <v>22</v>
      </c>
      <c r="H18" s="1" t="s">
        <v>14</v>
      </c>
      <c r="I18" s="3">
        <v>7600</v>
      </c>
      <c r="J18" s="1">
        <v>10</v>
      </c>
    </row>
    <row r="19" spans="1:10" x14ac:dyDescent="0.3">
      <c r="A19" s="1">
        <v>18</v>
      </c>
      <c r="B19" s="1" t="s">
        <v>43</v>
      </c>
      <c r="C19" s="1" t="s">
        <v>11</v>
      </c>
      <c r="D19" s="2">
        <v>36758</v>
      </c>
      <c r="E19" s="2">
        <v>42192</v>
      </c>
      <c r="F19" s="1" t="s">
        <v>12</v>
      </c>
      <c r="G19" s="1" t="s">
        <v>22</v>
      </c>
      <c r="H19" s="1" t="s">
        <v>14</v>
      </c>
      <c r="I19" s="3">
        <v>7600</v>
      </c>
      <c r="J19" s="1">
        <v>5</v>
      </c>
    </row>
    <row r="20" spans="1:10" x14ac:dyDescent="0.3">
      <c r="A20" s="1">
        <v>19</v>
      </c>
      <c r="B20" s="1" t="s">
        <v>44</v>
      </c>
      <c r="C20" s="1" t="s">
        <v>16</v>
      </c>
      <c r="D20" s="2">
        <v>32601</v>
      </c>
      <c r="E20" s="2">
        <v>42129</v>
      </c>
      <c r="F20" s="1" t="s">
        <v>29</v>
      </c>
      <c r="G20" s="1" t="s">
        <v>13</v>
      </c>
      <c r="H20" s="1" t="s">
        <v>23</v>
      </c>
      <c r="I20" s="3">
        <v>1800</v>
      </c>
      <c r="J20" s="1">
        <v>10</v>
      </c>
    </row>
    <row r="21" spans="1:10" x14ac:dyDescent="0.3">
      <c r="A21" s="1">
        <v>20</v>
      </c>
      <c r="B21" s="1" t="s">
        <v>45</v>
      </c>
      <c r="C21" s="1" t="s">
        <v>11</v>
      </c>
      <c r="D21" s="2">
        <v>33742</v>
      </c>
      <c r="E21" s="2">
        <v>44593</v>
      </c>
      <c r="F21" s="1" t="s">
        <v>17</v>
      </c>
      <c r="G21" s="1" t="s">
        <v>26</v>
      </c>
      <c r="H21" s="1" t="s">
        <v>14</v>
      </c>
      <c r="I21" s="3">
        <v>7400</v>
      </c>
      <c r="J21" s="1">
        <v>6</v>
      </c>
    </row>
    <row r="22" spans="1:10" x14ac:dyDescent="0.3">
      <c r="A22" s="1">
        <v>21</v>
      </c>
      <c r="B22" s="1" t="s">
        <v>46</v>
      </c>
      <c r="C22" s="1" t="s">
        <v>16</v>
      </c>
      <c r="D22" s="2">
        <v>36035</v>
      </c>
      <c r="E22" s="2">
        <v>43880</v>
      </c>
      <c r="F22" s="1" t="s">
        <v>25</v>
      </c>
      <c r="G22" s="1" t="s">
        <v>18</v>
      </c>
      <c r="H22" s="1" t="s">
        <v>14</v>
      </c>
      <c r="I22" s="3">
        <v>7800</v>
      </c>
      <c r="J22" s="1">
        <v>6</v>
      </c>
    </row>
    <row r="23" spans="1:10" x14ac:dyDescent="0.3">
      <c r="A23" s="1">
        <v>22</v>
      </c>
      <c r="B23" s="1" t="s">
        <v>47</v>
      </c>
      <c r="C23" s="1" t="s">
        <v>11</v>
      </c>
      <c r="D23" s="2">
        <v>36545</v>
      </c>
      <c r="E23" s="2">
        <v>44593</v>
      </c>
      <c r="F23" s="1" t="s">
        <v>12</v>
      </c>
      <c r="G23" s="1" t="s">
        <v>13</v>
      </c>
      <c r="H23" s="1" t="s">
        <v>14</v>
      </c>
      <c r="I23" s="3">
        <v>7500</v>
      </c>
      <c r="J23" s="1">
        <v>6</v>
      </c>
    </row>
    <row r="24" spans="1:10" x14ac:dyDescent="0.3">
      <c r="A24" s="1">
        <v>23</v>
      </c>
      <c r="B24" s="1" t="s">
        <v>48</v>
      </c>
      <c r="C24" s="1" t="s">
        <v>16</v>
      </c>
      <c r="D24" s="2">
        <v>33326</v>
      </c>
      <c r="E24" s="2">
        <v>42192</v>
      </c>
      <c r="F24" s="1" t="s">
        <v>12</v>
      </c>
      <c r="G24" s="1" t="s">
        <v>26</v>
      </c>
      <c r="H24" s="1" t="s">
        <v>14</v>
      </c>
      <c r="I24" s="3">
        <v>7400</v>
      </c>
      <c r="J24" s="1">
        <v>5</v>
      </c>
    </row>
    <row r="25" spans="1:10" x14ac:dyDescent="0.3">
      <c r="A25" s="1">
        <v>24</v>
      </c>
      <c r="B25" s="1" t="s">
        <v>49</v>
      </c>
      <c r="C25" s="1" t="s">
        <v>11</v>
      </c>
      <c r="D25" s="2">
        <v>32848</v>
      </c>
      <c r="E25" s="2">
        <v>42129</v>
      </c>
      <c r="F25" s="1" t="s">
        <v>17</v>
      </c>
      <c r="G25" s="1" t="s">
        <v>26</v>
      </c>
      <c r="H25" s="1" t="s">
        <v>14</v>
      </c>
      <c r="I25" s="3">
        <v>7400</v>
      </c>
      <c r="J25" s="1">
        <v>9</v>
      </c>
    </row>
    <row r="26" spans="1:10" x14ac:dyDescent="0.3">
      <c r="A26" s="1">
        <v>25</v>
      </c>
      <c r="B26" s="1" t="s">
        <v>50</v>
      </c>
      <c r="C26" s="1" t="s">
        <v>11</v>
      </c>
      <c r="D26" s="2">
        <v>37144</v>
      </c>
      <c r="E26" s="2">
        <v>42192</v>
      </c>
      <c r="F26" s="1" t="s">
        <v>12</v>
      </c>
      <c r="G26" s="1" t="s">
        <v>13</v>
      </c>
      <c r="H26" s="1" t="s">
        <v>27</v>
      </c>
      <c r="I26" s="3">
        <v>9500</v>
      </c>
      <c r="J26" s="1">
        <v>8</v>
      </c>
    </row>
    <row r="27" spans="1:10" x14ac:dyDescent="0.3">
      <c r="A27" s="1">
        <v>26</v>
      </c>
      <c r="B27" s="1" t="s">
        <v>51</v>
      </c>
      <c r="C27" s="1" t="s">
        <v>16</v>
      </c>
      <c r="D27" s="2">
        <v>35463</v>
      </c>
      <c r="E27" s="2">
        <v>44593</v>
      </c>
      <c r="F27" s="1" t="s">
        <v>21</v>
      </c>
      <c r="G27" s="1" t="s">
        <v>18</v>
      </c>
      <c r="H27" s="1" t="s">
        <v>14</v>
      </c>
      <c r="I27" s="3">
        <v>7800</v>
      </c>
      <c r="J27" s="1">
        <v>5</v>
      </c>
    </row>
    <row r="28" spans="1:10" x14ac:dyDescent="0.3">
      <c r="A28" s="1">
        <v>27</v>
      </c>
      <c r="B28" s="1" t="s">
        <v>52</v>
      </c>
      <c r="C28" s="1" t="s">
        <v>16</v>
      </c>
      <c r="D28" s="2">
        <v>34858</v>
      </c>
      <c r="E28" s="2">
        <v>43880</v>
      </c>
      <c r="F28" s="1" t="s">
        <v>25</v>
      </c>
      <c r="G28" s="1" t="s">
        <v>22</v>
      </c>
      <c r="H28" s="1" t="s">
        <v>19</v>
      </c>
      <c r="I28" s="3">
        <v>13100</v>
      </c>
      <c r="J28" s="1">
        <v>7</v>
      </c>
    </row>
    <row r="29" spans="1:10" x14ac:dyDescent="0.3">
      <c r="A29" s="1">
        <v>28</v>
      </c>
      <c r="B29" s="1" t="s">
        <v>53</v>
      </c>
      <c r="C29" s="1" t="s">
        <v>16</v>
      </c>
      <c r="D29" s="2">
        <v>37191</v>
      </c>
      <c r="E29" s="2">
        <v>43442</v>
      </c>
      <c r="F29" s="1" t="s">
        <v>12</v>
      </c>
      <c r="G29" s="1" t="s">
        <v>13</v>
      </c>
      <c r="H29" s="1" t="s">
        <v>14</v>
      </c>
      <c r="I29" s="3">
        <v>7500</v>
      </c>
      <c r="J29" s="1">
        <v>6</v>
      </c>
    </row>
    <row r="30" spans="1:10" x14ac:dyDescent="0.3">
      <c r="A30" s="1">
        <v>29</v>
      </c>
      <c r="B30" s="1" t="s">
        <v>54</v>
      </c>
      <c r="C30" s="1" t="s">
        <v>16</v>
      </c>
      <c r="D30" s="2">
        <v>36062</v>
      </c>
      <c r="E30" s="2">
        <v>44593</v>
      </c>
      <c r="F30" s="1" t="s">
        <v>21</v>
      </c>
      <c r="G30" s="1" t="s">
        <v>26</v>
      </c>
      <c r="H30" s="1" t="s">
        <v>23</v>
      </c>
      <c r="I30" s="3">
        <v>1800</v>
      </c>
      <c r="J30" s="1">
        <v>6</v>
      </c>
    </row>
    <row r="31" spans="1:10" x14ac:dyDescent="0.3">
      <c r="A31" s="1">
        <v>30</v>
      </c>
      <c r="B31" s="1" t="s">
        <v>55</v>
      </c>
      <c r="C31" s="1" t="s">
        <v>11</v>
      </c>
      <c r="D31" s="2">
        <v>36872</v>
      </c>
      <c r="E31" s="2">
        <v>42192</v>
      </c>
      <c r="F31" s="1" t="s">
        <v>17</v>
      </c>
      <c r="G31" s="1" t="s">
        <v>13</v>
      </c>
      <c r="H31" s="1" t="s">
        <v>14</v>
      </c>
      <c r="I31" s="3">
        <v>7500</v>
      </c>
      <c r="J31" s="1">
        <v>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566D-4380-4C84-8BAC-D708953BB9E0}">
  <dimension ref="A3:J70"/>
  <sheetViews>
    <sheetView workbookViewId="0">
      <selection activeCell="G12" sqref="G12"/>
    </sheetView>
  </sheetViews>
  <sheetFormatPr defaultRowHeight="14.4" x14ac:dyDescent="0.3"/>
  <cols>
    <col min="1" max="1" width="17.21875" bestFit="1" customWidth="1"/>
    <col min="2" max="2" width="14.5546875" bestFit="1" customWidth="1"/>
    <col min="3" max="3" width="15.5546875" bestFit="1" customWidth="1"/>
    <col min="9" max="9" width="22.44140625" customWidth="1"/>
    <col min="10" max="10" width="19.21875" customWidth="1"/>
  </cols>
  <sheetData>
    <row r="3" spans="1:10" x14ac:dyDescent="0.3">
      <c r="A3" s="8" t="s">
        <v>59</v>
      </c>
      <c r="B3" s="7" t="s">
        <v>60</v>
      </c>
      <c r="C3" s="7" t="s">
        <v>61</v>
      </c>
      <c r="I3" t="s">
        <v>67</v>
      </c>
      <c r="J3" s="7">
        <f>COUNTA(A41:A70)</f>
        <v>30</v>
      </c>
    </row>
    <row r="4" spans="1:10" x14ac:dyDescent="0.3">
      <c r="A4" s="5" t="s">
        <v>26</v>
      </c>
      <c r="B4" s="9">
        <v>74700</v>
      </c>
      <c r="C4" s="10">
        <v>62</v>
      </c>
      <c r="I4" t="s">
        <v>63</v>
      </c>
      <c r="J4" s="9">
        <f>MAX(B41:B70)</f>
        <v>21000</v>
      </c>
    </row>
    <row r="5" spans="1:10" x14ac:dyDescent="0.3">
      <c r="A5" s="6" t="s">
        <v>14</v>
      </c>
      <c r="B5" s="9">
        <v>29600</v>
      </c>
      <c r="C5" s="10">
        <v>27</v>
      </c>
      <c r="I5" t="s">
        <v>64</v>
      </c>
      <c r="J5" s="9">
        <f>MIN(B41:B70)</f>
        <v>1800</v>
      </c>
    </row>
    <row r="6" spans="1:10" x14ac:dyDescent="0.3">
      <c r="A6" s="6" t="s">
        <v>30</v>
      </c>
      <c r="B6" s="9">
        <v>21000</v>
      </c>
      <c r="C6" s="10">
        <v>8</v>
      </c>
      <c r="I6" t="s">
        <v>65</v>
      </c>
      <c r="J6" s="9">
        <f>AVERAGE(B41:B70)</f>
        <v>7756.666666666667</v>
      </c>
    </row>
    <row r="7" spans="1:10" x14ac:dyDescent="0.3">
      <c r="A7" s="6" t="s">
        <v>23</v>
      </c>
      <c r="B7" s="9">
        <v>3600</v>
      </c>
      <c r="C7" s="10">
        <v>13</v>
      </c>
      <c r="I7" t="s">
        <v>66</v>
      </c>
      <c r="J7" s="9">
        <f>SUM(B41:B70)</f>
        <v>232700</v>
      </c>
    </row>
    <row r="8" spans="1:10" x14ac:dyDescent="0.3">
      <c r="A8" s="6" t="s">
        <v>19</v>
      </c>
      <c r="B8" s="9">
        <v>11400</v>
      </c>
      <c r="C8" s="10">
        <v>9</v>
      </c>
    </row>
    <row r="9" spans="1:10" x14ac:dyDescent="0.3">
      <c r="A9" s="6" t="s">
        <v>27</v>
      </c>
      <c r="B9" s="9">
        <v>9100</v>
      </c>
      <c r="C9" s="10">
        <v>5</v>
      </c>
    </row>
    <row r="10" spans="1:10" x14ac:dyDescent="0.3">
      <c r="A10" s="5" t="s">
        <v>13</v>
      </c>
      <c r="B10" s="9">
        <v>64400</v>
      </c>
      <c r="C10" s="10">
        <v>69</v>
      </c>
    </row>
    <row r="11" spans="1:10" x14ac:dyDescent="0.3">
      <c r="A11" s="6" t="s">
        <v>14</v>
      </c>
      <c r="B11" s="9">
        <v>37500</v>
      </c>
      <c r="C11" s="10">
        <v>33</v>
      </c>
    </row>
    <row r="12" spans="1:10" x14ac:dyDescent="0.3">
      <c r="A12" s="6" t="s">
        <v>23</v>
      </c>
      <c r="B12" s="9">
        <v>3600</v>
      </c>
      <c r="C12" s="10">
        <v>19</v>
      </c>
    </row>
    <row r="13" spans="1:10" x14ac:dyDescent="0.3">
      <c r="A13" s="6" t="s">
        <v>19</v>
      </c>
      <c r="B13" s="9">
        <v>13800</v>
      </c>
      <c r="C13" s="10">
        <v>9</v>
      </c>
    </row>
    <row r="14" spans="1:10" x14ac:dyDescent="0.3">
      <c r="A14" s="6" t="s">
        <v>27</v>
      </c>
      <c r="B14" s="9">
        <v>9500</v>
      </c>
      <c r="C14" s="10">
        <v>8</v>
      </c>
    </row>
    <row r="15" spans="1:10" x14ac:dyDescent="0.3">
      <c r="A15" s="5" t="s">
        <v>18</v>
      </c>
      <c r="B15" s="9">
        <v>43200</v>
      </c>
      <c r="C15" s="10">
        <v>32</v>
      </c>
    </row>
    <row r="16" spans="1:10" x14ac:dyDescent="0.3">
      <c r="A16" s="6" t="s">
        <v>14</v>
      </c>
      <c r="B16" s="9">
        <v>31200</v>
      </c>
      <c r="C16" s="10">
        <v>25</v>
      </c>
    </row>
    <row r="17" spans="1:3" x14ac:dyDescent="0.3">
      <c r="A17" s="6" t="s">
        <v>19</v>
      </c>
      <c r="B17" s="9">
        <v>12000</v>
      </c>
      <c r="C17" s="10">
        <v>7</v>
      </c>
    </row>
    <row r="18" spans="1:3" x14ac:dyDescent="0.3">
      <c r="A18" s="5" t="s">
        <v>22</v>
      </c>
      <c r="B18" s="9">
        <v>50400</v>
      </c>
      <c r="C18" s="10">
        <v>55</v>
      </c>
    </row>
    <row r="19" spans="1:3" x14ac:dyDescent="0.3">
      <c r="A19" s="6" t="s">
        <v>14</v>
      </c>
      <c r="B19" s="9">
        <v>15200</v>
      </c>
      <c r="C19" s="10">
        <v>15</v>
      </c>
    </row>
    <row r="20" spans="1:3" x14ac:dyDescent="0.3">
      <c r="A20" s="6" t="s">
        <v>23</v>
      </c>
      <c r="B20" s="9">
        <v>3600</v>
      </c>
      <c r="C20" s="10">
        <v>16</v>
      </c>
    </row>
    <row r="21" spans="1:3" x14ac:dyDescent="0.3">
      <c r="A21" s="6" t="s">
        <v>19</v>
      </c>
      <c r="B21" s="9">
        <v>13100</v>
      </c>
      <c r="C21" s="10">
        <v>7</v>
      </c>
    </row>
    <row r="22" spans="1:3" x14ac:dyDescent="0.3">
      <c r="A22" s="6" t="s">
        <v>27</v>
      </c>
      <c r="B22" s="9">
        <v>18500</v>
      </c>
      <c r="C22" s="10">
        <v>17</v>
      </c>
    </row>
    <row r="23" spans="1:3" x14ac:dyDescent="0.3">
      <c r="A23" s="5" t="s">
        <v>57</v>
      </c>
      <c r="B23" s="9">
        <v>232700</v>
      </c>
      <c r="C23" s="10">
        <v>218</v>
      </c>
    </row>
    <row r="26" spans="1:3" x14ac:dyDescent="0.3">
      <c r="A26" s="4" t="s">
        <v>56</v>
      </c>
      <c r="B26" t="s">
        <v>62</v>
      </c>
    </row>
    <row r="27" spans="1:3" x14ac:dyDescent="0.3">
      <c r="A27" s="5" t="s">
        <v>16</v>
      </c>
      <c r="B27" s="11">
        <v>0.53333333333333333</v>
      </c>
    </row>
    <row r="28" spans="1:3" x14ac:dyDescent="0.3">
      <c r="A28" s="5" t="s">
        <v>11</v>
      </c>
      <c r="B28" s="11">
        <v>0.46666666666666667</v>
      </c>
    </row>
    <row r="29" spans="1:3" x14ac:dyDescent="0.3">
      <c r="A29" s="5" t="s">
        <v>57</v>
      </c>
      <c r="B29" s="11">
        <v>1</v>
      </c>
    </row>
    <row r="40" spans="1:2" x14ac:dyDescent="0.3">
      <c r="A40" s="4" t="s">
        <v>56</v>
      </c>
      <c r="B40" t="s">
        <v>58</v>
      </c>
    </row>
    <row r="41" spans="1:2" x14ac:dyDescent="0.3">
      <c r="A41" s="5">
        <v>1</v>
      </c>
      <c r="B41" s="9">
        <v>7500</v>
      </c>
    </row>
    <row r="42" spans="1:2" x14ac:dyDescent="0.3">
      <c r="A42" s="5">
        <v>2</v>
      </c>
      <c r="B42" s="9">
        <v>12000</v>
      </c>
    </row>
    <row r="43" spans="1:2" x14ac:dyDescent="0.3">
      <c r="A43" s="5">
        <v>3</v>
      </c>
      <c r="B43" s="9">
        <v>1800</v>
      </c>
    </row>
    <row r="44" spans="1:2" x14ac:dyDescent="0.3">
      <c r="A44" s="5">
        <v>4</v>
      </c>
      <c r="B44" s="9">
        <v>9100</v>
      </c>
    </row>
    <row r="45" spans="1:2" x14ac:dyDescent="0.3">
      <c r="A45" s="5">
        <v>5</v>
      </c>
      <c r="B45" s="9">
        <v>21000</v>
      </c>
    </row>
    <row r="46" spans="1:2" x14ac:dyDescent="0.3">
      <c r="A46" s="5">
        <v>6</v>
      </c>
      <c r="B46" s="9">
        <v>13800</v>
      </c>
    </row>
    <row r="47" spans="1:2" x14ac:dyDescent="0.3">
      <c r="A47" s="5">
        <v>7</v>
      </c>
      <c r="B47" s="9">
        <v>1800</v>
      </c>
    </row>
    <row r="48" spans="1:2" x14ac:dyDescent="0.3">
      <c r="A48" s="5">
        <v>8</v>
      </c>
      <c r="B48" s="9">
        <v>11400</v>
      </c>
    </row>
    <row r="49" spans="1:2" x14ac:dyDescent="0.3">
      <c r="A49" s="5">
        <v>9</v>
      </c>
      <c r="B49" s="9">
        <v>7500</v>
      </c>
    </row>
    <row r="50" spans="1:2" x14ac:dyDescent="0.3">
      <c r="A50" s="5">
        <v>10</v>
      </c>
      <c r="B50" s="9">
        <v>9200</v>
      </c>
    </row>
    <row r="51" spans="1:2" x14ac:dyDescent="0.3">
      <c r="A51" s="5">
        <v>11</v>
      </c>
      <c r="B51" s="9">
        <v>1800</v>
      </c>
    </row>
    <row r="52" spans="1:2" x14ac:dyDescent="0.3">
      <c r="A52" s="5">
        <v>12</v>
      </c>
      <c r="B52" s="9">
        <v>1800</v>
      </c>
    </row>
    <row r="53" spans="1:2" x14ac:dyDescent="0.3">
      <c r="A53" s="5">
        <v>13</v>
      </c>
      <c r="B53" s="9">
        <v>7800</v>
      </c>
    </row>
    <row r="54" spans="1:2" x14ac:dyDescent="0.3">
      <c r="A54" s="5">
        <v>14</v>
      </c>
      <c r="B54" s="9">
        <v>7800</v>
      </c>
    </row>
    <row r="55" spans="1:2" x14ac:dyDescent="0.3">
      <c r="A55" s="5">
        <v>15</v>
      </c>
      <c r="B55" s="9">
        <v>9300</v>
      </c>
    </row>
    <row r="56" spans="1:2" x14ac:dyDescent="0.3">
      <c r="A56" s="5">
        <v>16</v>
      </c>
      <c r="B56" s="9">
        <v>7400</v>
      </c>
    </row>
    <row r="57" spans="1:2" x14ac:dyDescent="0.3">
      <c r="A57" s="5">
        <v>17</v>
      </c>
      <c r="B57" s="9">
        <v>7600</v>
      </c>
    </row>
    <row r="58" spans="1:2" x14ac:dyDescent="0.3">
      <c r="A58" s="5">
        <v>18</v>
      </c>
      <c r="B58" s="9">
        <v>7600</v>
      </c>
    </row>
    <row r="59" spans="1:2" x14ac:dyDescent="0.3">
      <c r="A59" s="5">
        <v>19</v>
      </c>
      <c r="B59" s="9">
        <v>1800</v>
      </c>
    </row>
    <row r="60" spans="1:2" x14ac:dyDescent="0.3">
      <c r="A60" s="5">
        <v>20</v>
      </c>
      <c r="B60" s="9">
        <v>7400</v>
      </c>
    </row>
    <row r="61" spans="1:2" x14ac:dyDescent="0.3">
      <c r="A61" s="5">
        <v>21</v>
      </c>
      <c r="B61" s="9">
        <v>7800</v>
      </c>
    </row>
    <row r="62" spans="1:2" x14ac:dyDescent="0.3">
      <c r="A62" s="5">
        <v>22</v>
      </c>
      <c r="B62" s="9">
        <v>7500</v>
      </c>
    </row>
    <row r="63" spans="1:2" x14ac:dyDescent="0.3">
      <c r="A63" s="5">
        <v>23</v>
      </c>
      <c r="B63" s="9">
        <v>7400</v>
      </c>
    </row>
    <row r="64" spans="1:2" x14ac:dyDescent="0.3">
      <c r="A64" s="5">
        <v>24</v>
      </c>
      <c r="B64" s="9">
        <v>7400</v>
      </c>
    </row>
    <row r="65" spans="1:2" x14ac:dyDescent="0.3">
      <c r="A65" s="5">
        <v>25</v>
      </c>
      <c r="B65" s="9">
        <v>9500</v>
      </c>
    </row>
    <row r="66" spans="1:2" x14ac:dyDescent="0.3">
      <c r="A66" s="5">
        <v>26</v>
      </c>
      <c r="B66" s="9">
        <v>7800</v>
      </c>
    </row>
    <row r="67" spans="1:2" x14ac:dyDescent="0.3">
      <c r="A67" s="5">
        <v>27</v>
      </c>
      <c r="B67" s="9">
        <v>13100</v>
      </c>
    </row>
    <row r="68" spans="1:2" x14ac:dyDescent="0.3">
      <c r="A68" s="5">
        <v>28</v>
      </c>
      <c r="B68" s="9">
        <v>7500</v>
      </c>
    </row>
    <row r="69" spans="1:2" x14ac:dyDescent="0.3">
      <c r="A69" s="5">
        <v>29</v>
      </c>
      <c r="B69" s="9">
        <v>1800</v>
      </c>
    </row>
    <row r="70" spans="1:2" x14ac:dyDescent="0.3">
      <c r="A70" s="5">
        <v>30</v>
      </c>
      <c r="B70" s="9">
        <v>7500</v>
      </c>
    </row>
  </sheetData>
  <pageMargins left="0.511811024" right="0.511811024" top="0.78740157499999996" bottom="0.78740157499999996" header="0.31496062000000002" footer="0.31496062000000002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4AA8A-2A94-4277-B626-2A9F39265649}">
  <dimension ref="A1:M58"/>
  <sheetViews>
    <sheetView showGridLines="0" tabSelected="1" workbookViewId="0">
      <selection activeCell="E12" sqref="E12"/>
    </sheetView>
  </sheetViews>
  <sheetFormatPr defaultColWidth="0" defaultRowHeight="14.4" zeroHeight="1" x14ac:dyDescent="0.3"/>
  <cols>
    <col min="1" max="1" width="2.77734375" customWidth="1"/>
    <col min="2" max="2" width="19.33203125" bestFit="1" customWidth="1"/>
    <col min="3" max="3" width="14.109375" bestFit="1" customWidth="1"/>
    <col min="4" max="4" width="15.5546875" bestFit="1" customWidth="1"/>
    <col min="5" max="13" width="8.88671875" customWidth="1"/>
    <col min="14" max="16384" width="8.88671875" hidden="1"/>
  </cols>
  <sheetData>
    <row r="1" spans="1:13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3">
      <c r="A7" s="12"/>
      <c r="B7" s="8" t="s">
        <v>59</v>
      </c>
      <c r="C7" s="7" t="s">
        <v>60</v>
      </c>
      <c r="D7" s="7" t="s">
        <v>61</v>
      </c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3">
      <c r="A8" s="12"/>
      <c r="B8" s="5" t="s">
        <v>26</v>
      </c>
      <c r="C8" s="9">
        <v>74700</v>
      </c>
      <c r="D8" s="10">
        <v>62</v>
      </c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3">
      <c r="A9" s="12"/>
      <c r="B9" s="6" t="s">
        <v>14</v>
      </c>
      <c r="C9" s="9">
        <v>29600</v>
      </c>
      <c r="D9" s="10">
        <v>27</v>
      </c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3">
      <c r="A10" s="12"/>
      <c r="B10" s="6" t="s">
        <v>30</v>
      </c>
      <c r="C10" s="9">
        <v>21000</v>
      </c>
      <c r="D10" s="10">
        <v>8</v>
      </c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3">
      <c r="A11" s="12"/>
      <c r="B11" s="6" t="s">
        <v>23</v>
      </c>
      <c r="C11" s="9">
        <v>3600</v>
      </c>
      <c r="D11" s="10">
        <v>13</v>
      </c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3">
      <c r="A12" s="12"/>
      <c r="B12" s="6" t="s">
        <v>19</v>
      </c>
      <c r="C12" s="9">
        <v>11400</v>
      </c>
      <c r="D12" s="10">
        <v>9</v>
      </c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3">
      <c r="A13" s="12"/>
      <c r="B13" s="6" t="s">
        <v>27</v>
      </c>
      <c r="C13" s="9">
        <v>9100</v>
      </c>
      <c r="D13" s="10">
        <v>5</v>
      </c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3">
      <c r="A14" s="12"/>
      <c r="B14" s="5" t="s">
        <v>13</v>
      </c>
      <c r="C14" s="9">
        <v>64400</v>
      </c>
      <c r="D14" s="10">
        <v>69</v>
      </c>
      <c r="E14" s="12"/>
      <c r="F14" s="12"/>
      <c r="G14" s="12"/>
      <c r="H14" s="12"/>
      <c r="I14" s="12"/>
      <c r="J14" s="12"/>
      <c r="K14" s="12"/>
      <c r="L14" s="12"/>
      <c r="M14" s="12"/>
    </row>
    <row r="15" spans="1:13" x14ac:dyDescent="0.3">
      <c r="A15" s="12"/>
      <c r="B15" s="6" t="s">
        <v>14</v>
      </c>
      <c r="C15" s="9">
        <v>37500</v>
      </c>
      <c r="D15" s="10">
        <v>33</v>
      </c>
      <c r="E15" s="12"/>
      <c r="F15" s="12"/>
      <c r="G15" s="12"/>
      <c r="H15" s="12"/>
      <c r="I15" s="12"/>
      <c r="J15" s="12"/>
      <c r="K15" s="12"/>
      <c r="L15" s="12"/>
      <c r="M15" s="12"/>
    </row>
    <row r="16" spans="1:13" x14ac:dyDescent="0.3">
      <c r="A16" s="12"/>
      <c r="B16" s="6" t="s">
        <v>23</v>
      </c>
      <c r="C16" s="9">
        <v>3600</v>
      </c>
      <c r="D16" s="10">
        <v>19</v>
      </c>
      <c r="E16" s="12"/>
      <c r="F16" s="12"/>
      <c r="G16" s="12"/>
      <c r="H16" s="12"/>
      <c r="I16" s="12"/>
      <c r="J16" s="12"/>
      <c r="K16" s="12"/>
      <c r="L16" s="12"/>
      <c r="M16" s="12"/>
    </row>
    <row r="17" spans="1:13" x14ac:dyDescent="0.3">
      <c r="A17" s="12"/>
      <c r="B17" s="6" t="s">
        <v>19</v>
      </c>
      <c r="C17" s="9">
        <v>13800</v>
      </c>
      <c r="D17" s="10">
        <v>9</v>
      </c>
      <c r="E17" s="12"/>
      <c r="F17" s="12"/>
      <c r="G17" s="12"/>
      <c r="H17" s="12"/>
      <c r="I17" s="12"/>
      <c r="J17" s="12"/>
      <c r="K17" s="12"/>
      <c r="L17" s="12"/>
      <c r="M17" s="12"/>
    </row>
    <row r="18" spans="1:13" x14ac:dyDescent="0.3">
      <c r="A18" s="12"/>
      <c r="B18" s="6" t="s">
        <v>27</v>
      </c>
      <c r="C18" s="9">
        <v>9500</v>
      </c>
      <c r="D18" s="10">
        <v>8</v>
      </c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3">
      <c r="A19" s="12"/>
      <c r="B19" s="5" t="s">
        <v>18</v>
      </c>
      <c r="C19" s="9">
        <v>43200</v>
      </c>
      <c r="D19" s="10">
        <v>32</v>
      </c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3">
      <c r="A20" s="12"/>
      <c r="B20" s="6" t="s">
        <v>14</v>
      </c>
      <c r="C20" s="9">
        <v>31200</v>
      </c>
      <c r="D20" s="10">
        <v>25</v>
      </c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3">
      <c r="A21" s="12"/>
      <c r="B21" s="6" t="s">
        <v>19</v>
      </c>
      <c r="C21" s="9">
        <v>12000</v>
      </c>
      <c r="D21" s="10">
        <v>7</v>
      </c>
      <c r="E21" s="12"/>
      <c r="F21" s="12"/>
      <c r="G21" s="12"/>
      <c r="H21" s="12"/>
      <c r="I21" s="12"/>
      <c r="J21" s="12"/>
      <c r="K21" s="12"/>
      <c r="L21" s="12"/>
      <c r="M21" s="12"/>
    </row>
    <row r="22" spans="1:13" x14ac:dyDescent="0.3">
      <c r="A22" s="12"/>
      <c r="B22" s="5" t="s">
        <v>22</v>
      </c>
      <c r="C22" s="9">
        <v>50400</v>
      </c>
      <c r="D22" s="10">
        <v>55</v>
      </c>
      <c r="E22" s="12"/>
      <c r="F22" s="12"/>
      <c r="G22" s="12"/>
      <c r="H22" s="12"/>
      <c r="I22" s="12"/>
      <c r="J22" s="12"/>
      <c r="K22" s="12"/>
      <c r="L22" s="12"/>
      <c r="M22" s="12"/>
    </row>
    <row r="23" spans="1:13" x14ac:dyDescent="0.3">
      <c r="A23" s="12"/>
      <c r="B23" s="6" t="s">
        <v>14</v>
      </c>
      <c r="C23" s="9">
        <v>15200</v>
      </c>
      <c r="D23" s="10">
        <v>15</v>
      </c>
      <c r="E23" s="12"/>
      <c r="F23" s="12"/>
      <c r="G23" s="12"/>
      <c r="H23" s="12"/>
      <c r="I23" s="12"/>
      <c r="J23" s="12"/>
      <c r="K23" s="12"/>
      <c r="L23" s="12"/>
      <c r="M23" s="12"/>
    </row>
    <row r="24" spans="1:13" x14ac:dyDescent="0.3">
      <c r="A24" s="12"/>
      <c r="B24" s="6" t="s">
        <v>23</v>
      </c>
      <c r="C24" s="9">
        <v>3600</v>
      </c>
      <c r="D24" s="10">
        <v>16</v>
      </c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3">
      <c r="A25" s="12"/>
      <c r="B25" s="6" t="s">
        <v>19</v>
      </c>
      <c r="C25" s="9">
        <v>13100</v>
      </c>
      <c r="D25" s="10">
        <v>7</v>
      </c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3">
      <c r="A26" s="12"/>
      <c r="B26" s="6" t="s">
        <v>27</v>
      </c>
      <c r="C26" s="9">
        <v>18500</v>
      </c>
      <c r="D26" s="10">
        <v>17</v>
      </c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3">
      <c r="A27" s="12"/>
      <c r="B27" s="5" t="s">
        <v>57</v>
      </c>
      <c r="C27" s="9">
        <v>232700</v>
      </c>
      <c r="D27" s="10">
        <v>218</v>
      </c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33" customFormat="1" hidden="1" x14ac:dyDescent="0.3"/>
    <row r="34" customFormat="1" hidden="1" x14ac:dyDescent="0.3"/>
    <row r="35" customFormat="1" hidden="1" x14ac:dyDescent="0.3"/>
    <row r="36" customFormat="1" hidden="1" x14ac:dyDescent="0.3"/>
    <row r="37" customFormat="1" hidden="1" x14ac:dyDescent="0.3"/>
    <row r="38" customFormat="1" hidden="1" x14ac:dyDescent="0.3"/>
    <row r="39" customFormat="1" hidden="1" x14ac:dyDescent="0.3"/>
    <row r="40" customFormat="1" hidden="1" x14ac:dyDescent="0.3"/>
    <row r="41" customFormat="1" hidden="1" x14ac:dyDescent="0.3"/>
    <row r="42" customFormat="1" hidden="1" x14ac:dyDescent="0.3"/>
    <row r="43" customFormat="1" hidden="1" x14ac:dyDescent="0.3"/>
    <row r="44" customFormat="1" hidden="1" x14ac:dyDescent="0.3"/>
    <row r="45" customFormat="1" hidden="1" x14ac:dyDescent="0.3"/>
    <row r="46" customFormat="1" hidden="1" x14ac:dyDescent="0.3"/>
    <row r="47" customFormat="1" hidden="1" x14ac:dyDescent="0.3"/>
    <row r="48" customFormat="1" hidden="1" x14ac:dyDescent="0.3"/>
    <row r="49" customFormat="1" hidden="1" x14ac:dyDescent="0.3"/>
    <row r="50" customFormat="1" hidden="1" x14ac:dyDescent="0.3"/>
    <row r="51" customFormat="1" hidden="1" x14ac:dyDescent="0.3"/>
    <row r="52" customFormat="1" hidden="1" x14ac:dyDescent="0.3"/>
    <row r="53" customFormat="1" hidden="1" x14ac:dyDescent="0.3"/>
    <row r="54" customFormat="1" hidden="1" x14ac:dyDescent="0.3"/>
    <row r="55" customFormat="1" hidden="1" x14ac:dyDescent="0.3"/>
    <row r="56" customFormat="1" hidden="1" x14ac:dyDescent="0.3"/>
    <row r="57" customFormat="1" hidden="1" x14ac:dyDescent="0.3"/>
    <row r="58" customFormat="1" hidden="1" x14ac:dyDescent="0.3"/>
  </sheetData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 de Dados</vt:lpstr>
      <vt:lpstr>Tabela Dinâmica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Victor</cp:lastModifiedBy>
  <dcterms:created xsi:type="dcterms:W3CDTF">2024-04-05T16:27:10Z</dcterms:created>
  <dcterms:modified xsi:type="dcterms:W3CDTF">2024-04-16T19:09:20Z</dcterms:modified>
</cp:coreProperties>
</file>