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uardo\# Me Poupe\Minha Carteira N1\Módulo 4 - Montagem e gestão de carteira\"/>
    </mc:Choice>
  </mc:AlternateContent>
  <xr:revisionPtr revIDLastSave="0" documentId="13_ncr:1_{5EECAB53-5036-44E8-845A-2A7A6A02C46C}" xr6:coauthVersionLast="46" xr6:coauthVersionMax="46" xr10:uidLastSave="{00000000-0000-0000-0000-000000000000}"/>
  <bookViews>
    <workbookView xWindow="-28920" yWindow="-120" windowWidth="29040" windowHeight="16440" xr2:uid="{3DF5C953-779B-4F2C-A274-DD4A8C57C011}"/>
  </bookViews>
  <sheets>
    <sheet name="1 Meta" sheetId="2" r:id="rId1"/>
    <sheet name="Várias Meta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D50" i="1"/>
  <c r="D55" i="1" s="1"/>
  <c r="D54" i="1" s="1"/>
  <c r="D40" i="1"/>
  <c r="D45" i="1" s="1"/>
  <c r="D44" i="1" s="1"/>
  <c r="D30" i="1"/>
  <c r="D35" i="1" s="1"/>
  <c r="D34" i="1" s="1"/>
  <c r="D20" i="1"/>
  <c r="D25" i="1" s="1"/>
  <c r="D24" i="1" s="1"/>
  <c r="D9" i="2"/>
  <c r="D14" i="2" s="1"/>
  <c r="D13" i="2" s="1"/>
  <c r="D10" i="1" l="1"/>
  <c r="D15" i="1" s="1"/>
  <c r="D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eduardo_mira eduardo_mira</author>
  </authors>
  <commentList>
    <comment ref="D14" authorId="0" shapeId="0" xr:uid="{64962A76-9E0A-4E95-8791-734C5AF8E533}">
      <text>
        <r>
          <rPr>
            <sz val="9"/>
            <color indexed="81"/>
            <rFont val="Segoe UI"/>
            <family val="2"/>
          </rPr>
          <t>Não preencher.
Se a taxa ficar negativa, é pq vc não precisa aportar tanto e o valor inicial+aportes é mais do que o necessário.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eduardo_mira eduardo_mira</author>
  </authors>
  <commentList>
    <comment ref="G13" authorId="0" shapeId="0" xr:uid="{A97B4087-5271-4170-81E0-E33EA2E81583}">
      <text>
        <r>
          <rPr>
            <sz val="9"/>
            <color indexed="81"/>
            <rFont val="Segoe UI"/>
            <family val="2"/>
          </rPr>
          <t>Se o somatório de todos os aportes for maior do que a quantidade disponível para aportes, a célula ficará vermelha.
Por isso, essa célula sempre tem de ficar verde, se ficar vermelha é pq você está fazendo alguma coisa errada.</t>
        </r>
      </text>
    </comment>
    <comment ref="D15" authorId="0" shapeId="0" xr:uid="{22D3502A-DCF8-4637-A4DD-31801ADC2DD0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5" authorId="0" shapeId="0" xr:uid="{C2F5B131-D967-4C43-9EE9-F9134408BE5D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5" authorId="0" shapeId="0" xr:uid="{F14F6257-FABD-45A9-BF37-978F3A6163D3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5" authorId="0" shapeId="0" xr:uid="{436D9B89-D1B6-496F-B750-8CB691D2C21A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5" authorId="0" shapeId="0" xr:uid="{101B769E-1C32-484F-97E0-DA6E973B08FE}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<sst xmlns="http://schemas.openxmlformats.org/spreadsheetml/2006/main" count="99" uniqueCount="30">
  <si>
    <t>VALOR FINAL</t>
  </si>
  <si>
    <t>CARRO</t>
  </si>
  <si>
    <t>META 2020</t>
  </si>
  <si>
    <t>TEMPO EM MESES</t>
  </si>
  <si>
    <t>O QUE?</t>
  </si>
  <si>
    <t>ONDE</t>
  </si>
  <si>
    <r>
      <t xml:space="preserve">TAXA </t>
    </r>
    <r>
      <rPr>
        <b/>
        <sz val="11"/>
        <color theme="1"/>
        <rFont val="Calibri"/>
        <family val="2"/>
        <scheme val="minor"/>
      </rPr>
      <t>MENSAL</t>
    </r>
    <r>
      <rPr>
        <sz val="11"/>
        <color theme="1"/>
        <rFont val="Calibri"/>
        <family val="2"/>
        <scheme val="minor"/>
      </rPr>
      <t xml:space="preserve"> NECESSÁRIA</t>
    </r>
  </si>
  <si>
    <t>VIAGEM</t>
  </si>
  <si>
    <t>VALOR INICIAL</t>
  </si>
  <si>
    <t>INDEPENDÊNCIA</t>
  </si>
  <si>
    <t>TOTAL DOS APORTES MENSAIS</t>
  </si>
  <si>
    <t>DATA DE INÍCIO</t>
  </si>
  <si>
    <t>DATA DE TERMINO</t>
  </si>
  <si>
    <r>
      <t xml:space="preserve">TAXA </t>
    </r>
    <r>
      <rPr>
        <b/>
        <sz val="11"/>
        <color theme="1"/>
        <rFont val="Calibri"/>
        <family val="2"/>
        <scheme val="minor"/>
      </rPr>
      <t>ANUAL</t>
    </r>
    <r>
      <rPr>
        <sz val="11"/>
        <color theme="1"/>
        <rFont val="Calibri"/>
        <family val="2"/>
        <scheme val="minor"/>
      </rPr>
      <t xml:space="preserve"> NECESSÁRIA</t>
    </r>
  </si>
  <si>
    <t>QUANDO?</t>
  </si>
  <si>
    <t>QUANTO?</t>
  </si>
  <si>
    <t>COMO?</t>
  </si>
  <si>
    <t>APORTE MENSAL</t>
  </si>
  <si>
    <t>CASA</t>
  </si>
  <si>
    <t>BODAS</t>
  </si>
  <si>
    <t>TOTAL DE INVESTIMENTOS ATUAIS</t>
  </si>
  <si>
    <t>Sugestão:</t>
  </si>
  <si>
    <t>Entre 10 e 15% aa -&gt; FII, mas com estratégias que vamos aprender</t>
  </si>
  <si>
    <t>Entre 15 e 20% aa -&gt; Ações</t>
  </si>
  <si>
    <t>Acima de 20% aa -&gt; Trade</t>
  </si>
  <si>
    <t>Valor total disponível para aporte mensal -&gt;</t>
  </si>
  <si>
    <t>Entre 5 e 10% aa -&gt; FII ou até Renda Fixa (depende do prazo da meta)</t>
  </si>
  <si>
    <t>Até 5% de retorno anual  -&gt; FII ou até Renda Fixa (depende do prazo da meta)</t>
  </si>
  <si>
    <r>
      <t xml:space="preserve">TAXA </t>
    </r>
    <r>
      <rPr>
        <b/>
        <sz val="11"/>
        <color theme="1"/>
        <rFont val="Calibri"/>
        <family val="2"/>
        <scheme val="minor"/>
      </rPr>
      <t>ANUAL</t>
    </r>
    <r>
      <rPr>
        <sz val="11"/>
        <color theme="1"/>
        <rFont val="Calibri"/>
        <family val="2"/>
        <scheme val="minor"/>
      </rPr>
      <t xml:space="preserve"> NECESSÁRIA (aa)</t>
    </r>
  </si>
  <si>
    <r>
      <t xml:space="preserve">TAXA </t>
    </r>
    <r>
      <rPr>
        <b/>
        <sz val="11"/>
        <color theme="1"/>
        <rFont val="Calibri"/>
        <family val="2"/>
        <scheme val="minor"/>
      </rPr>
      <t>MENSAL</t>
    </r>
    <r>
      <rPr>
        <sz val="11"/>
        <color theme="1"/>
        <rFont val="Calibri"/>
        <family val="2"/>
        <scheme val="minor"/>
      </rPr>
      <t xml:space="preserve"> NECESSÁRIA (am)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</si>
</sst>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92077"/>
        <bgColor rgb="FF392077"/>
      </patternFill>
    </fill>
    <fill>
      <patternFill patternType="solid">
        <fgColor rgb="FF39207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4" fontId="0" fillId="0" borderId="6" xfId="1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0" fontId="0" fillId="2" borderId="5" xfId="0" applyFill="1" applyBorder="1"/>
    <xf numFmtId="44" fontId="0" fillId="2" borderId="9" xfId="0" applyNumberFormat="1" applyFill="1" applyBorder="1"/>
    <xf numFmtId="0" fontId="0" fillId="2" borderId="7" xfId="0" applyFill="1" applyBorder="1"/>
    <xf numFmtId="44" fontId="0" fillId="2" borderId="10" xfId="0" applyNumberFormat="1" applyFill="1" applyBorder="1"/>
    <xf numFmtId="44" fontId="0" fillId="0" borderId="1" xfId="1" applyFont="1" applyBorder="1"/>
    <xf numFmtId="44" fontId="0" fillId="0" borderId="0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10" fontId="0" fillId="2" borderId="7" xfId="2" applyNumberFormat="1" applyFon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0" fontId="0" fillId="2" borderId="8" xfId="2" applyNumberFormat="1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0" xfId="2" applyNumberFormat="1" applyFont="1" applyFill="1" applyBorder="1"/>
    <xf numFmtId="0" fontId="5" fillId="0" borderId="0" xfId="0" applyFont="1"/>
    <xf numFmtId="10" fontId="0" fillId="0" borderId="0" xfId="2" applyNumberFormat="1" applyFont="1"/>
    <xf numFmtId="0" fontId="6" fillId="4" borderId="12" xfId="0" applyFont="1" applyFill="1" applyBorder="1"/>
    <xf numFmtId="0" fontId="6" fillId="4" borderId="19" xfId="0" applyFont="1" applyFill="1" applyBorder="1"/>
    <xf numFmtId="0" fontId="6" fillId="4" borderId="14" xfId="0" applyFont="1" applyFill="1" applyBorder="1" applyAlignment="1">
      <alignment horizontal="center"/>
    </xf>
    <xf numFmtId="0" fontId="6" fillId="4" borderId="20" xfId="0" applyFont="1" applyFill="1" applyBorder="1"/>
    <xf numFmtId="0" fontId="6" fillId="4" borderId="0" xfId="0" applyFont="1" applyFill="1" applyBorder="1"/>
    <xf numFmtId="0" fontId="6" fillId="4" borderId="16" xfId="0" applyFont="1" applyFill="1" applyBorder="1" applyAlignment="1">
      <alignment horizontal="center"/>
    </xf>
    <xf numFmtId="0" fontId="7" fillId="3" borderId="0" xfId="0" applyFont="1" applyFill="1" applyBorder="1"/>
    <xf numFmtId="0" fontId="6" fillId="4" borderId="13" xfId="0" applyFont="1" applyFill="1" applyBorder="1"/>
    <xf numFmtId="0" fontId="6" fillId="4" borderId="21" xfId="0" applyFont="1" applyFill="1" applyBorder="1"/>
    <xf numFmtId="0" fontId="6" fillId="4" borderId="1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0" xfId="0" applyFill="1" applyBorder="1"/>
    <xf numFmtId="0" fontId="6" fillId="4" borderId="19" xfId="0" applyFont="1" applyFill="1" applyBorder="1" applyAlignment="1">
      <alignment horizontal="center"/>
    </xf>
    <xf numFmtId="0" fontId="0" fillId="4" borderId="19" xfId="0" applyFill="1" applyBorder="1"/>
    <xf numFmtId="0" fontId="0" fillId="4" borderId="14" xfId="0" applyFill="1" applyBorder="1"/>
    <xf numFmtId="0" fontId="0" fillId="4" borderId="16" xfId="0" applyFill="1" applyBorder="1"/>
    <xf numFmtId="0" fontId="6" fillId="4" borderId="21" xfId="0" applyFont="1" applyFill="1" applyBorder="1" applyAlignment="1">
      <alignment horizontal="center"/>
    </xf>
    <xf numFmtId="0" fontId="0" fillId="4" borderId="21" xfId="0" applyFill="1" applyBorder="1"/>
    <xf numFmtId="0" fontId="0" fillId="4" borderId="15" xfId="0" applyFill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92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157162</xdr:colOff>
      <xdr:row>0</xdr:row>
      <xdr:rowOff>33338</xdr:rowOff>
    </xdr:from>
    <xdr:ext cx="1752600" cy="647700"/>
    <xdr:pic>
      <xdr:nvPicPr>
        <xdr:cNvPr id="2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951411AD-60BA-4604-B93F-6B4ABB95AA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037" y="33338"/>
          <a:ext cx="17526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1638300</xdr:colOff>
      <xdr:row>0</xdr:row>
      <xdr:rowOff>185738</xdr:rowOff>
    </xdr:from>
    <xdr:ext cx="1857375" cy="542925"/>
    <xdr:pic>
      <xdr:nvPicPr>
        <xdr:cNvPr id="3" name="image3.png">
          <a:extLst>
            <a:ext uri="{FF2B5EF4-FFF2-40B4-BE49-F238E27FC236}">
              <a16:creationId xmlns:a16="http://schemas.microsoft.com/office/drawing/2014/main" id="{F8D0B776-1AE0-4679-A8F0-A8FE651AFDE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14600" y="185738"/>
          <a:ext cx="185737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204787</xdr:colOff>
      <xdr:row>0</xdr:row>
      <xdr:rowOff>33338</xdr:rowOff>
    </xdr:from>
    <xdr:ext cx="1752600" cy="647700"/>
    <xdr:pic>
      <xdr:nvPicPr>
        <xdr:cNvPr id="2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3ADFCBBD-1BE3-4465-931F-B51891AC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087" y="33338"/>
          <a:ext cx="17526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757237</xdr:colOff>
      <xdr:row>1</xdr:row>
      <xdr:rowOff>0</xdr:rowOff>
    </xdr:from>
    <xdr:ext cx="1857375" cy="542925"/>
    <xdr:pic>
      <xdr:nvPicPr>
        <xdr:cNvPr id="3" name="image3.png">
          <a:extLst>
            <a:ext uri="{FF2B5EF4-FFF2-40B4-BE49-F238E27FC236}">
              <a16:creationId xmlns:a16="http://schemas.microsoft.com/office/drawing/2014/main" id="{2C597FFD-B223-42B4-80B5-7594C9D54E3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8787" y="95250"/>
          <a:ext cx="1857375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C800-F289-4EB0-AD95-7BB7C871286A}">
  <dimension ref="B1:F21"/>
  <sheetViews>
    <sheetView showGridLines="0" tabSelected="1" zoomScale="200" zoomScaleNormal="200" workbookViewId="0">
      <selection activeCell="G8" sqref="G8"/>
    </sheetView>
  </sheetViews>
  <sheetFormatPr defaultRowHeight="15" x14ac:dyDescent="0.25"/>
  <cols>
    <col min="1" max="1" width="2.140625" customWidth="1"/>
    <col min="2" max="2" width="11" customWidth="1"/>
    <col min="3" max="3" width="30.140625" bestFit="1" customWidth="1"/>
    <col min="4" max="4" width="24.28515625" style="1" bestFit="1" customWidth="1"/>
    <col min="6" max="6" width="10" bestFit="1" customWidth="1"/>
  </cols>
  <sheetData>
    <row r="1" spans="2:6" ht="7.5" customHeight="1" x14ac:dyDescent="0.25">
      <c r="B1" s="26"/>
      <c r="C1" s="27"/>
      <c r="D1" s="28"/>
    </row>
    <row r="2" spans="2:6" x14ac:dyDescent="0.25">
      <c r="B2" s="29"/>
      <c r="C2" s="30"/>
      <c r="D2" s="31"/>
    </row>
    <row r="3" spans="2:6" ht="9" customHeight="1" x14ac:dyDescent="0.25">
      <c r="B3" s="29"/>
      <c r="C3" s="32"/>
      <c r="D3" s="31"/>
    </row>
    <row r="4" spans="2:6" x14ac:dyDescent="0.25">
      <c r="B4" s="29"/>
      <c r="C4" s="30"/>
      <c r="D4" s="31"/>
    </row>
    <row r="5" spans="2:6" ht="8.25" customHeight="1" thickBot="1" x14ac:dyDescent="0.3">
      <c r="B5" s="33"/>
      <c r="C5" s="34"/>
      <c r="D5" s="35"/>
    </row>
    <row r="6" spans="2:6" ht="15.75" thickBot="1" x14ac:dyDescent="0.3">
      <c r="B6" s="22" t="s">
        <v>4</v>
      </c>
      <c r="C6" s="3" t="s">
        <v>2</v>
      </c>
      <c r="D6" s="15" t="s">
        <v>9</v>
      </c>
    </row>
    <row r="7" spans="2:6" x14ac:dyDescent="0.25">
      <c r="B7" s="47" t="s">
        <v>14</v>
      </c>
      <c r="C7" s="4" t="s">
        <v>11</v>
      </c>
      <c r="D7" s="16">
        <v>44089</v>
      </c>
    </row>
    <row r="8" spans="2:6" ht="15.75" thickBot="1" x14ac:dyDescent="0.3">
      <c r="B8" s="48"/>
      <c r="C8" s="4" t="s">
        <v>12</v>
      </c>
      <c r="D8" s="18">
        <v>47741</v>
      </c>
    </row>
    <row r="9" spans="2:6" ht="15.75" thickBot="1" x14ac:dyDescent="0.3">
      <c r="B9" s="49"/>
      <c r="C9" s="4" t="s">
        <v>3</v>
      </c>
      <c r="D9" s="19">
        <f>DATEDIF(D7,D8,"m")</f>
        <v>120</v>
      </c>
    </row>
    <row r="10" spans="2:6" ht="15.75" thickBot="1" x14ac:dyDescent="0.3">
      <c r="B10" s="22" t="s">
        <v>15</v>
      </c>
      <c r="C10" s="4" t="s">
        <v>0</v>
      </c>
      <c r="D10" s="21">
        <v>1750000</v>
      </c>
    </row>
    <row r="11" spans="2:6" x14ac:dyDescent="0.25">
      <c r="B11" s="45" t="s">
        <v>16</v>
      </c>
      <c r="C11" s="4" t="s">
        <v>8</v>
      </c>
      <c r="D11" s="6">
        <v>300000</v>
      </c>
    </row>
    <row r="12" spans="2:6" ht="15.75" thickBot="1" x14ac:dyDescent="0.3">
      <c r="B12" s="46"/>
      <c r="C12" s="4" t="s">
        <v>17</v>
      </c>
      <c r="D12" s="7">
        <v>2500</v>
      </c>
      <c r="F12" s="25"/>
    </row>
    <row r="13" spans="2:6" x14ac:dyDescent="0.25">
      <c r="B13" s="45" t="s">
        <v>5</v>
      </c>
      <c r="C13" s="4" t="s">
        <v>28</v>
      </c>
      <c r="D13" s="20">
        <f>(1+D14)^12-1</f>
        <v>0.14163272054673803</v>
      </c>
    </row>
    <row r="14" spans="2:6" ht="15.75" thickBot="1" x14ac:dyDescent="0.3">
      <c r="B14" s="46"/>
      <c r="C14" s="5" t="s">
        <v>29</v>
      </c>
      <c r="D14" s="17">
        <f>RATE(D9,-D12,-D11,D10,0)</f>
        <v>1.1099434070110038E-2</v>
      </c>
    </row>
    <row r="15" spans="2:6" x14ac:dyDescent="0.25">
      <c r="B15" s="2"/>
    </row>
    <row r="16" spans="2:6" x14ac:dyDescent="0.25">
      <c r="B16" s="24" t="s">
        <v>21</v>
      </c>
    </row>
    <row r="17" spans="2:2" x14ac:dyDescent="0.25">
      <c r="B17" t="s">
        <v>27</v>
      </c>
    </row>
    <row r="18" spans="2:2" x14ac:dyDescent="0.25">
      <c r="B18" t="s">
        <v>26</v>
      </c>
    </row>
    <row r="19" spans="2:2" x14ac:dyDescent="0.25">
      <c r="B19" t="s">
        <v>22</v>
      </c>
    </row>
    <row r="20" spans="2:2" x14ac:dyDescent="0.25">
      <c r="B20" t="s">
        <v>23</v>
      </c>
    </row>
    <row r="21" spans="2:2" x14ac:dyDescent="0.25">
      <c r="B21" t="s">
        <v>24</v>
      </c>
    </row>
  </sheetData>
  <mergeCells count="3">
    <mergeCell ref="B11:B12"/>
    <mergeCell ref="B13:B14"/>
    <mergeCell ref="B7:B9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AEE6-7525-4F42-B0D5-673207F2F5CB}">
  <dimension ref="B1:G55"/>
  <sheetViews>
    <sheetView showGridLines="0" zoomScale="200" zoomScaleNormal="200" workbookViewId="0">
      <selection activeCell="F15" sqref="F15"/>
    </sheetView>
  </sheetViews>
  <sheetFormatPr defaultRowHeight="15" x14ac:dyDescent="0.25"/>
  <cols>
    <col min="1" max="1" width="2.140625" customWidth="1"/>
    <col min="2" max="2" width="11" customWidth="1"/>
    <col min="3" max="3" width="25.140625" bestFit="1" customWidth="1"/>
    <col min="4" max="4" width="24.28515625" style="1" bestFit="1" customWidth="1"/>
    <col min="6" max="6" width="40.42578125" bestFit="1" customWidth="1"/>
    <col min="7" max="7" width="15" bestFit="1" customWidth="1"/>
    <col min="8" max="8" width="13.7109375" bestFit="1" customWidth="1"/>
  </cols>
  <sheetData>
    <row r="1" spans="2:7" ht="7.5" customHeight="1" x14ac:dyDescent="0.25">
      <c r="B1" s="26"/>
      <c r="C1" s="27"/>
      <c r="D1" s="38"/>
      <c r="E1" s="39"/>
      <c r="F1" s="39"/>
      <c r="G1" s="40"/>
    </row>
    <row r="2" spans="2:7" x14ac:dyDescent="0.25">
      <c r="B2" s="29"/>
      <c r="C2" s="30"/>
      <c r="D2" s="36"/>
      <c r="E2" s="37"/>
      <c r="F2" s="37"/>
      <c r="G2" s="41"/>
    </row>
    <row r="3" spans="2:7" ht="9" customHeight="1" x14ac:dyDescent="0.25">
      <c r="B3" s="29"/>
      <c r="C3" s="32"/>
      <c r="D3" s="36"/>
      <c r="E3" s="37"/>
      <c r="F3" s="37"/>
      <c r="G3" s="41"/>
    </row>
    <row r="4" spans="2:7" x14ac:dyDescent="0.25">
      <c r="B4" s="29"/>
      <c r="C4" s="30"/>
      <c r="D4" s="36"/>
      <c r="E4" s="37"/>
      <c r="F4" s="37"/>
      <c r="G4" s="41"/>
    </row>
    <row r="5" spans="2:7" ht="8.25" customHeight="1" thickBot="1" x14ac:dyDescent="0.3">
      <c r="B5" s="33"/>
      <c r="C5" s="34"/>
      <c r="D5" s="42"/>
      <c r="E5" s="43"/>
      <c r="F5" s="43"/>
      <c r="G5" s="44"/>
    </row>
    <row r="6" spans="2:7" ht="5.25" customHeight="1" thickBot="1" x14ac:dyDescent="0.3"/>
    <row r="7" spans="2:7" ht="15.75" thickBot="1" x14ac:dyDescent="0.3">
      <c r="B7" s="22" t="s">
        <v>4</v>
      </c>
      <c r="C7" s="3" t="s">
        <v>2</v>
      </c>
      <c r="D7" s="15" t="s">
        <v>1</v>
      </c>
    </row>
    <row r="8" spans="2:7" ht="15.75" thickBot="1" x14ac:dyDescent="0.3">
      <c r="B8" s="14"/>
      <c r="C8" s="4" t="s">
        <v>11</v>
      </c>
      <c r="D8" s="16">
        <v>44089</v>
      </c>
    </row>
    <row r="9" spans="2:7" ht="15.75" thickBot="1" x14ac:dyDescent="0.3">
      <c r="B9" s="22" t="s">
        <v>14</v>
      </c>
      <c r="C9" s="4" t="s">
        <v>12</v>
      </c>
      <c r="D9" s="18">
        <v>45901</v>
      </c>
    </row>
    <row r="10" spans="2:7" ht="15.75" thickBot="1" x14ac:dyDescent="0.3">
      <c r="B10" s="14"/>
      <c r="C10" s="4" t="s">
        <v>3</v>
      </c>
      <c r="D10" s="19">
        <f>DATEDIF(D8,D9,"m")</f>
        <v>59</v>
      </c>
      <c r="F10" t="s">
        <v>25</v>
      </c>
      <c r="G10" s="12">
        <v>3500</v>
      </c>
    </row>
    <row r="11" spans="2:7" ht="15.75" thickBot="1" x14ac:dyDescent="0.3">
      <c r="B11" s="22" t="s">
        <v>15</v>
      </c>
      <c r="C11" s="4" t="s">
        <v>0</v>
      </c>
      <c r="D11" s="21">
        <v>50000</v>
      </c>
    </row>
    <row r="12" spans="2:7" ht="15.75" thickBot="1" x14ac:dyDescent="0.3">
      <c r="B12" s="45" t="s">
        <v>16</v>
      </c>
      <c r="C12" s="4" t="s">
        <v>8</v>
      </c>
      <c r="D12" s="6">
        <v>13000</v>
      </c>
    </row>
    <row r="13" spans="2:7" ht="15.75" thickBot="1" x14ac:dyDescent="0.3">
      <c r="B13" s="46"/>
      <c r="C13" s="4" t="s">
        <v>17</v>
      </c>
      <c r="D13" s="7">
        <v>500</v>
      </c>
      <c r="F13" s="8" t="s">
        <v>10</v>
      </c>
      <c r="G13" s="9">
        <f>D13+D23+D33+D43+D53</f>
        <v>3200</v>
      </c>
    </row>
    <row r="14" spans="2:7" ht="15.75" thickBot="1" x14ac:dyDescent="0.3">
      <c r="B14" s="45" t="s">
        <v>5</v>
      </c>
      <c r="C14" s="4" t="s">
        <v>13</v>
      </c>
      <c r="D14" s="20">
        <f>(1+D15)^12-1</f>
        <v>5.1298538400553095E-2</v>
      </c>
      <c r="F14" s="10" t="s">
        <v>20</v>
      </c>
      <c r="G14" s="11">
        <f>D12+D22+D32+D42+D52</f>
        <v>144000</v>
      </c>
    </row>
    <row r="15" spans="2:7" ht="15.75" thickBot="1" x14ac:dyDescent="0.3">
      <c r="B15" s="46"/>
      <c r="C15" s="5" t="s">
        <v>6</v>
      </c>
      <c r="D15" s="17">
        <f>RATE(D10,-D13,-D12,D11,0)</f>
        <v>4.1775436527649625E-3</v>
      </c>
    </row>
    <row r="16" spans="2:7" ht="15.75" thickBot="1" x14ac:dyDescent="0.3">
      <c r="B16" s="2"/>
      <c r="F16" s="23"/>
      <c r="G16" s="13"/>
    </row>
    <row r="17" spans="2:4" ht="15.75" thickBot="1" x14ac:dyDescent="0.3">
      <c r="B17" s="22" t="s">
        <v>4</v>
      </c>
      <c r="C17" s="3" t="s">
        <v>2</v>
      </c>
      <c r="D17" s="15" t="s">
        <v>18</v>
      </c>
    </row>
    <row r="18" spans="2:4" ht="15.75" thickBot="1" x14ac:dyDescent="0.3">
      <c r="B18" s="14"/>
      <c r="C18" s="4" t="s">
        <v>11</v>
      </c>
      <c r="D18" s="16">
        <v>44089</v>
      </c>
    </row>
    <row r="19" spans="2:4" ht="15.75" thickBot="1" x14ac:dyDescent="0.3">
      <c r="B19" s="22" t="s">
        <v>14</v>
      </c>
      <c r="C19" s="4" t="s">
        <v>12</v>
      </c>
      <c r="D19" s="18">
        <v>47741</v>
      </c>
    </row>
    <row r="20" spans="2:4" ht="15.75" thickBot="1" x14ac:dyDescent="0.3">
      <c r="B20" s="14"/>
      <c r="C20" s="4" t="s">
        <v>3</v>
      </c>
      <c r="D20" s="19">
        <f>DATEDIF(D18,D19,"m")</f>
        <v>120</v>
      </c>
    </row>
    <row r="21" spans="2:4" ht="15.75" thickBot="1" x14ac:dyDescent="0.3">
      <c r="B21" s="22" t="s">
        <v>15</v>
      </c>
      <c r="C21" s="4" t="s">
        <v>0</v>
      </c>
      <c r="D21" s="21">
        <v>150000</v>
      </c>
    </row>
    <row r="22" spans="2:4" x14ac:dyDescent="0.25">
      <c r="B22" s="45" t="s">
        <v>16</v>
      </c>
      <c r="C22" s="4" t="s">
        <v>8</v>
      </c>
      <c r="D22" s="6">
        <v>13000</v>
      </c>
    </row>
    <row r="23" spans="2:4" ht="15.75" thickBot="1" x14ac:dyDescent="0.3">
      <c r="B23" s="46"/>
      <c r="C23" s="4" t="s">
        <v>17</v>
      </c>
      <c r="D23" s="7">
        <v>400</v>
      </c>
    </row>
    <row r="24" spans="2:4" x14ac:dyDescent="0.25">
      <c r="B24" s="45" t="s">
        <v>5</v>
      </c>
      <c r="C24" s="4" t="s">
        <v>13</v>
      </c>
      <c r="D24" s="20">
        <f>(1+D25)^12-1</f>
        <v>0.14332495564080894</v>
      </c>
    </row>
    <row r="25" spans="2:4" ht="15.75" thickBot="1" x14ac:dyDescent="0.3">
      <c r="B25" s="46"/>
      <c r="C25" s="5" t="s">
        <v>6</v>
      </c>
      <c r="D25" s="17">
        <f>RATE(D20,-D23,-D22,D21,0)</f>
        <v>1.1224244832763453E-2</v>
      </c>
    </row>
    <row r="26" spans="2:4" ht="15.75" thickBot="1" x14ac:dyDescent="0.3"/>
    <row r="27" spans="2:4" ht="15.75" thickBot="1" x14ac:dyDescent="0.3">
      <c r="B27" s="22" t="s">
        <v>4</v>
      </c>
      <c r="C27" s="3" t="s">
        <v>2</v>
      </c>
      <c r="D27" s="15" t="s">
        <v>7</v>
      </c>
    </row>
    <row r="28" spans="2:4" ht="15.75" thickBot="1" x14ac:dyDescent="0.3">
      <c r="B28" s="14"/>
      <c r="C28" s="4" t="s">
        <v>11</v>
      </c>
      <c r="D28" s="16">
        <v>44089</v>
      </c>
    </row>
    <row r="29" spans="2:4" ht="15.75" thickBot="1" x14ac:dyDescent="0.3">
      <c r="B29" s="22" t="s">
        <v>14</v>
      </c>
      <c r="C29" s="4" t="s">
        <v>12</v>
      </c>
      <c r="D29" s="18">
        <v>45170</v>
      </c>
    </row>
    <row r="30" spans="2:4" ht="15.75" thickBot="1" x14ac:dyDescent="0.3">
      <c r="B30" s="14"/>
      <c r="C30" s="4" t="s">
        <v>3</v>
      </c>
      <c r="D30" s="19">
        <f>DATEDIF(D28,D29,"m")</f>
        <v>35</v>
      </c>
    </row>
    <row r="31" spans="2:4" ht="15.75" thickBot="1" x14ac:dyDescent="0.3">
      <c r="B31" s="22" t="s">
        <v>15</v>
      </c>
      <c r="C31" s="4" t="s">
        <v>0</v>
      </c>
      <c r="D31" s="21">
        <v>50000</v>
      </c>
    </row>
    <row r="32" spans="2:4" x14ac:dyDescent="0.25">
      <c r="B32" s="45" t="s">
        <v>16</v>
      </c>
      <c r="C32" s="4" t="s">
        <v>8</v>
      </c>
      <c r="D32" s="6">
        <v>13000</v>
      </c>
    </row>
    <row r="33" spans="2:4" ht="15.75" thickBot="1" x14ac:dyDescent="0.3">
      <c r="B33" s="46"/>
      <c r="C33" s="4" t="s">
        <v>17</v>
      </c>
      <c r="D33" s="7">
        <v>350</v>
      </c>
    </row>
    <row r="34" spans="2:4" x14ac:dyDescent="0.25">
      <c r="B34" s="45" t="s">
        <v>5</v>
      </c>
      <c r="C34" s="4" t="s">
        <v>13</v>
      </c>
      <c r="D34" s="20">
        <f>(1+D35)^12-1</f>
        <v>0.34403908268323624</v>
      </c>
    </row>
    <row r="35" spans="2:4" ht="15.75" thickBot="1" x14ac:dyDescent="0.3">
      <c r="B35" s="46"/>
      <c r="C35" s="5" t="s">
        <v>6</v>
      </c>
      <c r="D35" s="17">
        <f>RATE(D30,-D33,-D32,D31,0)</f>
        <v>2.4946015523370186E-2</v>
      </c>
    </row>
    <row r="36" spans="2:4" ht="15.75" thickBot="1" x14ac:dyDescent="0.3"/>
    <row r="37" spans="2:4" ht="15.75" thickBot="1" x14ac:dyDescent="0.3">
      <c r="B37" s="22" t="s">
        <v>4</v>
      </c>
      <c r="C37" s="3" t="s">
        <v>2</v>
      </c>
      <c r="D37" s="15" t="s">
        <v>19</v>
      </c>
    </row>
    <row r="38" spans="2:4" ht="15.75" thickBot="1" x14ac:dyDescent="0.3">
      <c r="B38" s="14"/>
      <c r="C38" s="4" t="s">
        <v>11</v>
      </c>
      <c r="D38" s="16">
        <v>44089</v>
      </c>
    </row>
    <row r="39" spans="2:4" ht="15.75" thickBot="1" x14ac:dyDescent="0.3">
      <c r="B39" s="22" t="s">
        <v>14</v>
      </c>
      <c r="C39" s="4" t="s">
        <v>12</v>
      </c>
      <c r="D39" s="18">
        <v>46631</v>
      </c>
    </row>
    <row r="40" spans="2:4" ht="15.75" thickBot="1" x14ac:dyDescent="0.3">
      <c r="B40" s="14"/>
      <c r="C40" s="4" t="s">
        <v>3</v>
      </c>
      <c r="D40" s="19">
        <f>DATEDIF(D38,D39,"m")</f>
        <v>83</v>
      </c>
    </row>
    <row r="41" spans="2:4" ht="15.75" thickBot="1" x14ac:dyDescent="0.3">
      <c r="B41" s="22" t="s">
        <v>15</v>
      </c>
      <c r="C41" s="4" t="s">
        <v>0</v>
      </c>
      <c r="D41" s="21">
        <v>75000</v>
      </c>
    </row>
    <row r="42" spans="2:4" x14ac:dyDescent="0.25">
      <c r="B42" s="45" t="s">
        <v>16</v>
      </c>
      <c r="C42" s="4" t="s">
        <v>8</v>
      </c>
      <c r="D42" s="6">
        <v>5000</v>
      </c>
    </row>
    <row r="43" spans="2:4" ht="15.75" thickBot="1" x14ac:dyDescent="0.3">
      <c r="B43" s="46"/>
      <c r="C43" s="4" t="s">
        <v>17</v>
      </c>
      <c r="D43" s="7">
        <v>450</v>
      </c>
    </row>
    <row r="44" spans="2:4" x14ac:dyDescent="0.25">
      <c r="B44" s="45" t="s">
        <v>5</v>
      </c>
      <c r="C44" s="4" t="s">
        <v>13</v>
      </c>
      <c r="D44" s="20">
        <f>(1+D45)^12-1</f>
        <v>0.14751716132518022</v>
      </c>
    </row>
    <row r="45" spans="2:4" ht="15.75" thickBot="1" x14ac:dyDescent="0.3">
      <c r="B45" s="46"/>
      <c r="C45" s="5" t="s">
        <v>6</v>
      </c>
      <c r="D45" s="17">
        <f>RATE(D40,-D43,-D42,D41,0)</f>
        <v>1.1532713006762762E-2</v>
      </c>
    </row>
    <row r="46" spans="2:4" ht="15.75" thickBot="1" x14ac:dyDescent="0.3"/>
    <row r="47" spans="2:4" ht="15.75" thickBot="1" x14ac:dyDescent="0.3">
      <c r="B47" s="22" t="s">
        <v>4</v>
      </c>
      <c r="C47" s="3" t="s">
        <v>2</v>
      </c>
      <c r="D47" s="15" t="s">
        <v>9</v>
      </c>
    </row>
    <row r="48" spans="2:4" ht="15.75" thickBot="1" x14ac:dyDescent="0.3">
      <c r="B48" s="14"/>
      <c r="C48" s="4" t="s">
        <v>11</v>
      </c>
      <c r="D48" s="16">
        <v>44089</v>
      </c>
    </row>
    <row r="49" spans="2:4" ht="15.75" thickBot="1" x14ac:dyDescent="0.3">
      <c r="B49" s="22" t="s">
        <v>14</v>
      </c>
      <c r="C49" s="4" t="s">
        <v>12</v>
      </c>
      <c r="D49" s="18">
        <v>49553</v>
      </c>
    </row>
    <row r="50" spans="2:4" ht="15.75" thickBot="1" x14ac:dyDescent="0.3">
      <c r="B50" s="14"/>
      <c r="C50" s="4" t="s">
        <v>3</v>
      </c>
      <c r="D50" s="19">
        <f>DATEDIF(D48,D49,"m")</f>
        <v>179</v>
      </c>
    </row>
    <row r="51" spans="2:4" ht="15.75" thickBot="1" x14ac:dyDescent="0.3">
      <c r="B51" s="22" t="s">
        <v>15</v>
      </c>
      <c r="C51" s="4" t="s">
        <v>0</v>
      </c>
      <c r="D51" s="21">
        <v>1750000</v>
      </c>
    </row>
    <row r="52" spans="2:4" x14ac:dyDescent="0.25">
      <c r="B52" s="45" t="s">
        <v>16</v>
      </c>
      <c r="C52" s="4" t="s">
        <v>8</v>
      </c>
      <c r="D52" s="6">
        <v>100000</v>
      </c>
    </row>
    <row r="53" spans="2:4" ht="15.75" thickBot="1" x14ac:dyDescent="0.3">
      <c r="B53" s="46"/>
      <c r="C53" s="4" t="s">
        <v>17</v>
      </c>
      <c r="D53" s="7">
        <v>1500</v>
      </c>
    </row>
    <row r="54" spans="2:4" x14ac:dyDescent="0.25">
      <c r="B54" s="45" t="s">
        <v>5</v>
      </c>
      <c r="C54" s="4" t="s">
        <v>13</v>
      </c>
      <c r="D54" s="20">
        <f>(1+D55)^12-1</f>
        <v>0.15239013757636277</v>
      </c>
    </row>
    <row r="55" spans="2:4" ht="15.75" thickBot="1" x14ac:dyDescent="0.3">
      <c r="B55" s="46"/>
      <c r="C55" s="5" t="s">
        <v>6</v>
      </c>
      <c r="D55" s="17">
        <f>RATE(D50,-D53,-D52,D51,0)</f>
        <v>1.1889977600801212E-2</v>
      </c>
    </row>
  </sheetData>
  <mergeCells count="10">
    <mergeCell ref="B12:B13"/>
    <mergeCell ref="B22:B23"/>
    <mergeCell ref="B24:B25"/>
    <mergeCell ref="B32:B33"/>
    <mergeCell ref="B34:B35"/>
    <mergeCell ref="B42:B43"/>
    <mergeCell ref="B44:B45"/>
    <mergeCell ref="B52:B53"/>
    <mergeCell ref="B54:B55"/>
    <mergeCell ref="B14:B15"/>
  </mergeCells>
  <conditionalFormatting sqref="G13">
    <cfRule type="cellIs" dxfId="1" priority="1" operator="greaterThan">
      <formula>$G$10</formula>
    </cfRule>
    <cfRule type="cellIs" dxfId="0" priority="2" operator="lessThanOrEqual">
      <formula>$G$10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 Meta</vt:lpstr>
      <vt:lpstr>Várias Metas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eduardo_mira eduardo_mira</dc:creator>
  <cp:lastModifiedBy>eduardo_mira eduardo_mira</cp:lastModifiedBy>
  <dcterms:created xsi:type="dcterms:W3CDTF">2020-08-27T18:23:09Z</dcterms:created>
  <dcterms:modified xsi:type="dcterms:W3CDTF">2021-03-05T14:36:12Z</dcterms:modified>
</cp:coreProperties>
</file>