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RA" sheetId="1" r:id="rId4"/>
    <sheet state="visible" name="ENTREGÁVEL" sheetId="2" r:id="rId5"/>
  </sheets>
  <definedNames/>
  <calcPr/>
</workbook>
</file>

<file path=xl/sharedStrings.xml><?xml version="1.0" encoding="utf-8"?>
<sst xmlns="http://schemas.openxmlformats.org/spreadsheetml/2006/main" count="59" uniqueCount="59">
  <si>
    <t>VALOR HORA</t>
  </si>
  <si>
    <t>DESPESAS/MÊS</t>
  </si>
  <si>
    <t>CUSTOS</t>
  </si>
  <si>
    <t>VALOR HORA MÍNIMO</t>
  </si>
  <si>
    <t>Locação do espaço</t>
  </si>
  <si>
    <t>CUSTO/HORA</t>
  </si>
  <si>
    <t>Internet</t>
  </si>
  <si>
    <t xml:space="preserve">TOTAL </t>
  </si>
  <si>
    <t>Água</t>
  </si>
  <si>
    <t>Luz</t>
  </si>
  <si>
    <t>MEI (se for freela)</t>
  </si>
  <si>
    <t>Freela</t>
  </si>
  <si>
    <t xml:space="preserve">FERRAMENTAS/MÊS </t>
  </si>
  <si>
    <t>Mlabs</t>
  </si>
  <si>
    <t>Canva</t>
  </si>
  <si>
    <t>Reportei</t>
  </si>
  <si>
    <t>Linktree</t>
  </si>
  <si>
    <t>Shutterstock</t>
  </si>
  <si>
    <t>Curso</t>
  </si>
  <si>
    <t>TRABALHO</t>
  </si>
  <si>
    <t>Horas por dia</t>
  </si>
  <si>
    <t>Dias por semana</t>
  </si>
  <si>
    <t>Seu salário</t>
  </si>
  <si>
    <t>PRECIFICANDO</t>
  </si>
  <si>
    <t>Entrega</t>
  </si>
  <si>
    <t>Tempo (em horas)</t>
  </si>
  <si>
    <t>Quantidade</t>
  </si>
  <si>
    <t>Tempo total</t>
  </si>
  <si>
    <t>Custo</t>
  </si>
  <si>
    <t>PREÇO SEM LUCRO</t>
  </si>
  <si>
    <t>Plano de Comunicação</t>
  </si>
  <si>
    <t>Calendário Mensal</t>
  </si>
  <si>
    <t>Relatório Mensal</t>
  </si>
  <si>
    <t>Relatório Semanal</t>
  </si>
  <si>
    <t>MARGEM DE LUCRO</t>
  </si>
  <si>
    <t>Relatório Diário</t>
  </si>
  <si>
    <t>Gestão Geral</t>
  </si>
  <si>
    <t>Post estático</t>
  </si>
  <si>
    <t>PREÇO COM MARGEM</t>
  </si>
  <si>
    <t>Post carrossel</t>
  </si>
  <si>
    <t>Tempo</t>
  </si>
  <si>
    <t>Minutos</t>
  </si>
  <si>
    <t>Posts vídeo</t>
  </si>
  <si>
    <t>Posts reels</t>
  </si>
  <si>
    <t>COMPLEXIDADE CLIENTE</t>
  </si>
  <si>
    <t>Story estático</t>
  </si>
  <si>
    <t>Complexidade 0</t>
  </si>
  <si>
    <t>Story vídeo</t>
  </si>
  <si>
    <t>Complexidade 1</t>
  </si>
  <si>
    <t>Réplicas</t>
  </si>
  <si>
    <t>Complexidade 2</t>
  </si>
  <si>
    <t>Reuniões Semanais</t>
  </si>
  <si>
    <t>Complexidade 3</t>
  </si>
  <si>
    <t>Reuniões Mensais</t>
  </si>
  <si>
    <t>Análise de Perfil</t>
  </si>
  <si>
    <t>SELECIONE A COMPLEXIDADE</t>
  </si>
  <si>
    <t>Gestão de comentários</t>
  </si>
  <si>
    <t xml:space="preserve"> </t>
  </si>
  <si>
    <t>PREÇO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</si>
</sst>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[$R$ -416]#,##0"/>
    <numFmt numFmtId="166" formatCode="0.0"/>
  </numFmts>
  <fonts count="12">
    <font>
      <sz val="10.0"/>
      <color rgb="FF000000"/>
      <name val="Arial"/>
      <scheme val="minor"/>
    </font>
    <font>
      <b/>
      <sz val="14.0"/>
      <color rgb="FFFFFFFF"/>
      <name val="Arial"/>
      <scheme val="minor"/>
    </font>
    <font/>
    <font>
      <color theme="1"/>
      <name val="Arial"/>
      <scheme val="minor"/>
    </font>
    <font>
      <b/>
      <color theme="1"/>
      <name val="Arial"/>
      <scheme val="minor"/>
    </font>
    <font>
      <sz val="10.0"/>
      <color theme="1"/>
      <name val="Arial"/>
      <scheme val="minor"/>
    </font>
    <font>
      <b/>
      <sz val="24.0"/>
      <color theme="1"/>
      <name val="Arial"/>
      <scheme val="minor"/>
    </font>
    <font>
      <sz val="24.0"/>
      <color theme="1"/>
      <name val="Arial"/>
      <scheme val="minor"/>
    </font>
    <font>
      <b/>
      <sz val="36.0"/>
      <color theme="1"/>
      <name val="Arial"/>
      <scheme val="minor"/>
    </font>
    <font>
      <b/>
      <sz val="14.0"/>
      <color theme="1"/>
      <name val="Arial"/>
      <scheme val="minor"/>
    </font>
    <font>
      <b/>
      <sz val="10.0"/>
      <color theme="1"/>
      <name val="Arial"/>
      <scheme val="minor"/>
    </font>
    <font>
      <b/>
      <color rgb="FFFFFFFF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BDBDBD"/>
        <bgColor rgb="FFBDBDBD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1"/>
        <bgColor theme="1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</fills>
  <borders count="35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left style="thick">
        <color rgb="FFFFFFFF"/>
      </left>
      <top style="thick">
        <color rgb="FFFFFFFF"/>
      </top>
      <bottom style="thick">
        <color rgb="FFFFFFFF"/>
      </bottom>
    </border>
    <border>
      <left style="thick">
        <color rgb="FFFFFFFF"/>
      </left>
      <right style="thick">
        <color rgb="FFFFFFFF"/>
      </right>
      <top style="thick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ck">
        <color rgb="FFFFFFFF"/>
      </left>
      <right style="thick">
        <color rgb="FFFFFFFF"/>
      </right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center" vertical="center"/>
    </xf>
    <xf borderId="8" fillId="0" fontId="3" numFmtId="0" xfId="0" applyBorder="1" applyFont="1"/>
    <xf borderId="9" fillId="3" fontId="4" numFmtId="0" xfId="0" applyAlignment="1" applyBorder="1" applyFill="1" applyFont="1">
      <alignment horizontal="center" readingOrder="0" vertical="center"/>
    </xf>
    <xf borderId="10" fillId="3" fontId="2" numFmtId="0" xfId="0" applyBorder="1" applyFont="1"/>
    <xf borderId="11" fillId="0" fontId="3" numFmtId="0" xfId="0" applyAlignment="1" applyBorder="1" applyFont="1">
      <alignment horizontal="center" readingOrder="0" vertical="center"/>
    </xf>
    <xf borderId="12" fillId="0" fontId="5" numFmtId="0" xfId="0" applyAlignment="1" applyBorder="1" applyFont="1">
      <alignment horizontal="center" readingOrder="0" vertical="center"/>
    </xf>
    <xf borderId="12" fillId="0" fontId="5" numFmtId="164" xfId="0" applyAlignment="1" applyBorder="1" applyFont="1" applyNumberFormat="1">
      <alignment horizontal="center" vertical="center"/>
    </xf>
    <xf borderId="11" fillId="0" fontId="3" numFmtId="0" xfId="0" applyAlignment="1" applyBorder="1" applyFont="1">
      <alignment horizontal="center" vertical="center"/>
    </xf>
    <xf borderId="12" fillId="4" fontId="4" numFmtId="0" xfId="0" applyAlignment="1" applyBorder="1" applyFill="1" applyFont="1">
      <alignment horizontal="center" readingOrder="0" vertical="center"/>
    </xf>
    <xf borderId="11" fillId="0" fontId="3" numFmtId="0" xfId="0" applyBorder="1" applyFont="1"/>
    <xf borderId="13" fillId="5" fontId="3" numFmtId="0" xfId="0" applyAlignment="1" applyBorder="1" applyFill="1" applyFont="1">
      <alignment horizontal="center" readingOrder="0" vertical="center"/>
    </xf>
    <xf borderId="14" fillId="5" fontId="3" numFmtId="164" xfId="0" applyAlignment="1" applyBorder="1" applyFont="1" applyNumberFormat="1">
      <alignment horizontal="center" readingOrder="0" vertical="center"/>
    </xf>
    <xf borderId="15" fillId="0" fontId="6" numFmtId="164" xfId="0" applyAlignment="1" applyBorder="1" applyFont="1" applyNumberFormat="1">
      <alignment horizontal="center" vertical="center"/>
    </xf>
    <xf borderId="11" fillId="0" fontId="7" numFmtId="0" xfId="0" applyBorder="1" applyFont="1"/>
    <xf borderId="16" fillId="6" fontId="3" numFmtId="0" xfId="0" applyAlignment="1" applyBorder="1" applyFill="1" applyFont="1">
      <alignment horizontal="center" readingOrder="0" vertical="center"/>
    </xf>
    <xf borderId="17" fillId="6" fontId="3" numFmtId="164" xfId="0" applyAlignment="1" applyBorder="1" applyFont="1" applyNumberFormat="1">
      <alignment horizontal="center" readingOrder="0" vertical="center"/>
    </xf>
    <xf borderId="12" fillId="3" fontId="4" numFmtId="0" xfId="0" applyAlignment="1" applyBorder="1" applyFont="1">
      <alignment horizontal="center" readingOrder="0"/>
    </xf>
    <xf borderId="12" fillId="3" fontId="4" numFmtId="164" xfId="0" applyAlignment="1" applyBorder="1" applyFont="1" applyNumberFormat="1">
      <alignment horizontal="center"/>
    </xf>
    <xf borderId="18" fillId="0" fontId="2" numFmtId="0" xfId="0" applyBorder="1" applyFont="1"/>
    <xf borderId="19" fillId="0" fontId="3" numFmtId="0" xfId="0" applyBorder="1" applyFont="1"/>
    <xf borderId="16" fillId="5" fontId="3" numFmtId="0" xfId="0" applyAlignment="1" applyBorder="1" applyFont="1">
      <alignment horizontal="center" readingOrder="0" vertical="center"/>
    </xf>
    <xf borderId="17" fillId="5" fontId="3" numFmtId="164" xfId="0" applyAlignment="1" applyBorder="1" applyFont="1" applyNumberFormat="1">
      <alignment horizontal="center" readingOrder="0" vertical="center"/>
    </xf>
    <xf borderId="20" fillId="5" fontId="3" numFmtId="0" xfId="0" applyBorder="1" applyFont="1"/>
    <xf borderId="8" fillId="5" fontId="3" numFmtId="0" xfId="0" applyAlignment="1" applyBorder="1" applyFont="1">
      <alignment horizontal="center" vertical="center"/>
    </xf>
    <xf borderId="20" fillId="5" fontId="8" numFmtId="0" xfId="0" applyAlignment="1" applyBorder="1" applyFont="1">
      <alignment horizontal="center" readingOrder="0" vertical="center"/>
    </xf>
    <xf borderId="8" fillId="5" fontId="9" numFmtId="0" xfId="0" applyAlignment="1" applyBorder="1" applyFont="1">
      <alignment horizontal="center" vertical="center"/>
    </xf>
    <xf borderId="8" fillId="5" fontId="4" numFmtId="0" xfId="0" applyAlignment="1" applyBorder="1" applyFont="1">
      <alignment horizontal="center" readingOrder="0" vertical="center"/>
    </xf>
    <xf borderId="8" fillId="5" fontId="6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readingOrder="0" vertical="center"/>
    </xf>
    <xf borderId="8" fillId="5" fontId="4" numFmtId="0" xfId="0" applyAlignment="1" applyBorder="1" applyFont="1">
      <alignment horizontal="center" readingOrder="0"/>
    </xf>
    <xf borderId="8" fillId="5" fontId="3" numFmtId="0" xfId="0" applyAlignment="1" applyBorder="1" applyFont="1">
      <alignment horizontal="center"/>
    </xf>
    <xf borderId="16" fillId="5" fontId="3" numFmtId="0" xfId="0" applyAlignment="1" applyBorder="1" applyFont="1">
      <alignment horizontal="center" vertical="center"/>
    </xf>
    <xf borderId="17" fillId="5" fontId="3" numFmtId="164" xfId="0" applyAlignment="1" applyBorder="1" applyFont="1" applyNumberFormat="1">
      <alignment horizontal="center" vertical="center"/>
    </xf>
    <xf borderId="21" fillId="6" fontId="3" numFmtId="0" xfId="0" applyAlignment="1" applyBorder="1" applyFont="1">
      <alignment horizontal="center" vertical="center"/>
    </xf>
    <xf borderId="22" fillId="6" fontId="3" numFmtId="164" xfId="0" applyAlignment="1" applyBorder="1" applyFont="1" applyNumberForma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8" fillId="5" fontId="10" numFmtId="0" xfId="0" applyAlignment="1" applyBorder="1" applyFont="1">
      <alignment horizontal="center" vertical="center"/>
    </xf>
    <xf borderId="8" fillId="5" fontId="10" numFmtId="0" xfId="0" applyAlignment="1" applyBorder="1" applyFont="1">
      <alignment horizontal="center" readingOrder="0" vertical="center"/>
    </xf>
    <xf borderId="23" fillId="0" fontId="3" numFmtId="0" xfId="0" applyAlignment="1" applyBorder="1" applyFont="1">
      <alignment horizontal="center" vertical="center"/>
    </xf>
    <xf borderId="23" fillId="0" fontId="3" numFmtId="164" xfId="0" applyAlignment="1" applyBorder="1" applyFont="1" applyNumberFormat="1">
      <alignment horizontal="center" vertical="center"/>
    </xf>
    <xf borderId="24" fillId="0" fontId="3" numFmtId="0" xfId="0" applyAlignment="1" applyBorder="1" applyFont="1">
      <alignment horizontal="center" readingOrder="0" vertical="center"/>
    </xf>
    <xf borderId="25" fillId="0" fontId="3" numFmtId="0" xfId="0" applyAlignment="1" applyBorder="1" applyFont="1">
      <alignment horizontal="center" vertical="center"/>
    </xf>
    <xf borderId="25" fillId="0" fontId="3" numFmtId="164" xfId="0" applyAlignment="1" applyBorder="1" applyFont="1" applyNumberFormat="1">
      <alignment horizontal="center" vertical="center"/>
    </xf>
    <xf borderId="7" fillId="0" fontId="4" numFmtId="0" xfId="0" applyAlignment="1" applyBorder="1" applyFont="1">
      <alignment horizontal="center" readingOrder="0" vertical="center"/>
    </xf>
    <xf borderId="7" fillId="0" fontId="4" numFmtId="9" xfId="0" applyAlignment="1" applyBorder="1" applyFont="1" applyNumberFormat="1">
      <alignment horizontal="center" readingOrder="0"/>
    </xf>
    <xf borderId="19" fillId="0" fontId="3" numFmtId="0" xfId="0" applyAlignment="1" applyBorder="1" applyFont="1">
      <alignment horizontal="center" vertical="center"/>
    </xf>
    <xf borderId="20" fillId="0" fontId="2" numFmtId="0" xfId="0" applyBorder="1" applyFont="1"/>
    <xf borderId="8" fillId="0" fontId="5" numFmtId="0" xfId="0" applyAlignment="1" applyBorder="1" applyFont="1">
      <alignment horizontal="center" readingOrder="0" vertical="center"/>
    </xf>
    <xf borderId="26" fillId="0" fontId="9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readingOrder="0" vertical="center"/>
    </xf>
    <xf borderId="26" fillId="0" fontId="3" numFmtId="0" xfId="0" applyAlignment="1" applyBorder="1" applyFont="1">
      <alignment horizontal="center" vertical="center"/>
    </xf>
    <xf borderId="8" fillId="0" fontId="4" numFmtId="164" xfId="0" applyAlignment="1" applyBorder="1" applyFont="1" applyNumberFormat="1">
      <alignment horizontal="center" readingOrder="0" vertical="center"/>
    </xf>
    <xf borderId="8" fillId="0" fontId="3" numFmtId="165" xfId="0" applyAlignment="1" applyBorder="1" applyFont="1" applyNumberFormat="1">
      <alignment horizontal="center" readingOrder="0" vertical="center"/>
    </xf>
    <xf borderId="8" fillId="0" fontId="4" numFmtId="1" xfId="0" applyAlignment="1" applyBorder="1" applyFont="1" applyNumberFormat="1">
      <alignment horizontal="center" readingOrder="0" vertical="center"/>
    </xf>
    <xf borderId="21" fillId="6" fontId="3" numFmtId="0" xfId="0" applyAlignment="1" applyBorder="1" applyFont="1">
      <alignment horizontal="center" readingOrder="0" vertical="center"/>
    </xf>
    <xf borderId="22" fillId="6" fontId="3" numFmtId="164" xfId="0" applyAlignment="1" applyBorder="1" applyFont="1" applyNumberFormat="1">
      <alignment horizontal="center" readingOrder="0" vertical="center"/>
    </xf>
    <xf borderId="8" fillId="0" fontId="4" numFmtId="0" xfId="0" applyAlignment="1" applyBorder="1" applyFont="1">
      <alignment horizontal="center" readingOrder="0" vertical="center"/>
    </xf>
    <xf borderId="8" fillId="0" fontId="3" numFmtId="165" xfId="0" applyAlignment="1" applyBorder="1" applyFont="1" applyNumberFormat="1">
      <alignment horizontal="center" vertical="center"/>
    </xf>
    <xf borderId="27" fillId="0" fontId="3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center" readingOrder="0"/>
    </xf>
    <xf borderId="8" fillId="5" fontId="4" numFmtId="166" xfId="0" applyAlignment="1" applyBorder="1" applyFont="1" applyNumberFormat="1">
      <alignment horizontal="center" vertical="center"/>
    </xf>
    <xf borderId="26" fillId="0" fontId="3" numFmtId="0" xfId="0" applyBorder="1" applyFont="1"/>
    <xf borderId="20" fillId="5" fontId="4" numFmtId="0" xfId="0" applyAlignment="1" applyBorder="1" applyFont="1">
      <alignment horizontal="center" vertical="center"/>
    </xf>
    <xf borderId="14" fillId="5" fontId="3" numFmtId="0" xfId="0" applyAlignment="1" applyBorder="1" applyFont="1">
      <alignment horizontal="center" readingOrder="0" vertical="center"/>
    </xf>
    <xf borderId="17" fillId="6" fontId="3" numFmtId="0" xfId="0" applyAlignment="1" applyBorder="1" applyFont="1">
      <alignment horizontal="center" readingOrder="0" vertical="center"/>
    </xf>
    <xf borderId="28" fillId="5" fontId="3" numFmtId="0" xfId="0" applyAlignment="1" applyBorder="1" applyFont="1">
      <alignment horizontal="center" readingOrder="0" vertical="center"/>
    </xf>
    <xf borderId="22" fillId="5" fontId="3" numFmtId="164" xfId="0" applyAlignment="1" applyBorder="1" applyFont="1" applyNumberFormat="1">
      <alignment horizontal="center" readingOrder="0" vertical="center"/>
    </xf>
    <xf borderId="20" fillId="5" fontId="3" numFmtId="0" xfId="0" applyAlignment="1" applyBorder="1" applyFont="1">
      <alignment horizontal="center" readingOrder="0" vertical="center"/>
    </xf>
    <xf borderId="20" fillId="5" fontId="3" numFmtId="164" xfId="0" applyAlignment="1" applyBorder="1" applyFont="1" applyNumberFormat="1">
      <alignment horizontal="center" readingOrder="0" vertical="center"/>
    </xf>
    <xf borderId="20" fillId="0" fontId="3" numFmtId="0" xfId="0" applyAlignment="1" applyBorder="1" applyFont="1">
      <alignment horizontal="center" readingOrder="0" vertical="center"/>
    </xf>
    <xf borderId="20" fillId="0" fontId="3" numFmtId="9" xfId="0" applyAlignment="1" applyBorder="1" applyFont="1" applyNumberFormat="1">
      <alignment horizontal="center" readingOrder="0" vertical="center"/>
    </xf>
    <xf borderId="26" fillId="2" fontId="1" numFmtId="0" xfId="0" applyAlignment="1" applyBorder="1" applyFont="1">
      <alignment horizontal="center" readingOrder="0" vertical="center"/>
    </xf>
    <xf borderId="11" fillId="0" fontId="2" numFmtId="0" xfId="0" applyBorder="1" applyFont="1"/>
    <xf borderId="19" fillId="0" fontId="2" numFmtId="0" xfId="0" applyBorder="1" applyFont="1"/>
    <xf borderId="3" fillId="5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26" fillId="5" fontId="3" numFmtId="0" xfId="0" applyAlignment="1" applyBorder="1" applyFont="1">
      <alignment horizontal="center" vertical="center"/>
    </xf>
    <xf borderId="12" fillId="7" fontId="11" numFmtId="0" xfId="0" applyAlignment="1" applyBorder="1" applyFill="1" applyFont="1">
      <alignment horizontal="center" readingOrder="0" vertical="center"/>
    </xf>
    <xf borderId="9" fillId="7" fontId="11" numFmtId="0" xfId="0" applyAlignment="1" applyBorder="1" applyFont="1">
      <alignment horizontal="center" readingOrder="0" vertical="center"/>
    </xf>
    <xf borderId="10" fillId="0" fontId="2" numFmtId="0" xfId="0" applyBorder="1" applyFont="1"/>
    <xf borderId="8" fillId="5" fontId="3" numFmtId="0" xfId="0" applyAlignment="1" applyBorder="1" applyFont="1">
      <alignment horizontal="center" readingOrder="0" vertical="center"/>
    </xf>
    <xf borderId="26" fillId="5" fontId="3" numFmtId="0" xfId="0" applyAlignment="1" applyBorder="1" applyFont="1">
      <alignment horizontal="center" readingOrder="0" vertical="center"/>
    </xf>
    <xf borderId="12" fillId="0" fontId="3" numFmtId="0" xfId="0" applyAlignment="1" applyBorder="1" applyFont="1">
      <alignment horizontal="center" readingOrder="0" vertical="center"/>
    </xf>
    <xf borderId="12" fillId="6" fontId="3" numFmtId="0" xfId="0" applyAlignment="1" applyBorder="1" applyFont="1">
      <alignment horizontal="center" readingOrder="0" vertical="center"/>
    </xf>
    <xf borderId="12" fillId="0" fontId="3" numFmtId="164" xfId="0" applyAlignment="1" applyBorder="1" applyFont="1" applyNumberFormat="1">
      <alignment horizontal="center" vertical="center"/>
    </xf>
    <xf borderId="29" fillId="5" fontId="6" numFmtId="164" xfId="0" applyAlignment="1" applyBorder="1" applyFont="1" applyNumberFormat="1">
      <alignment horizontal="center" vertical="center"/>
    </xf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4" numFmtId="0" xfId="0" applyAlignment="1" applyBorder="1" applyFont="1">
      <alignment horizontal="center" readingOrder="0" vertical="center"/>
    </xf>
    <xf borderId="34" fillId="0" fontId="3" numFmtId="0" xfId="0" applyAlignment="1" applyBorder="1" applyFont="1">
      <alignment horizontal="center" vertical="center"/>
    </xf>
    <xf borderId="15" fillId="5" fontId="4" numFmtId="0" xfId="0" applyAlignment="1" applyBorder="1" applyFont="1">
      <alignment horizontal="center" readingOrder="0" vertical="center"/>
    </xf>
    <xf borderId="12" fillId="5" fontId="4" numFmtId="9" xfId="0" applyAlignment="1" applyBorder="1" applyFont="1" applyNumberFormat="1">
      <alignment horizontal="center" readingOrder="0" vertical="center"/>
    </xf>
    <xf borderId="18" fillId="6" fontId="2" numFmtId="0" xfId="0" applyBorder="1" applyFont="1"/>
    <xf borderId="12" fillId="5" fontId="3" numFmtId="164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horizontal="center" vertical="center"/>
    </xf>
    <xf borderId="33" fillId="0" fontId="3" numFmtId="0" xfId="0" applyAlignment="1" applyBorder="1" applyFont="1">
      <alignment horizontal="center" vertical="center"/>
    </xf>
    <xf borderId="26" fillId="5" fontId="3" numFmtId="46" xfId="0" applyAlignment="1" applyBorder="1" applyFont="1" applyNumberFormat="1">
      <alignment horizontal="center" vertical="center"/>
    </xf>
    <xf borderId="11" fillId="5" fontId="11" numFmtId="0" xfId="0" applyAlignment="1" applyBorder="1" applyFont="1">
      <alignment horizontal="center" readingOrder="0" vertical="center"/>
    </xf>
    <xf borderId="31" fillId="7" fontId="11" numFmtId="0" xfId="0" applyAlignment="1" applyBorder="1" applyFont="1">
      <alignment horizontal="center" readingOrder="0" vertical="center"/>
    </xf>
    <xf borderId="11" fillId="5" fontId="3" numFmtId="0" xfId="0" applyAlignment="1" applyBorder="1" applyFont="1">
      <alignment horizontal="center" readingOrder="0" vertical="center"/>
    </xf>
    <xf borderId="9" fillId="5" fontId="6" numFmtId="164" xfId="0" applyAlignment="1" applyBorder="1" applyFont="1" applyNumberFormat="1">
      <alignment horizontal="center" vertical="center"/>
    </xf>
    <xf borderId="20" fillId="5" fontId="6" numFmtId="0" xfId="0" applyAlignment="1" applyBorder="1" applyFont="1">
      <alignment horizontal="center" vertical="center"/>
    </xf>
    <xf borderId="32" fillId="3" fontId="2" numFmtId="0" xfId="0" applyBorder="1" applyFont="1"/>
    <xf borderId="12" fillId="8" fontId="3" numFmtId="0" xfId="0" applyAlignment="1" applyBorder="1" applyFill="1" applyFont="1">
      <alignment horizontal="center" readingOrder="0" vertical="center"/>
    </xf>
    <xf borderId="12" fillId="8" fontId="3" numFmtId="9" xfId="0" applyAlignment="1" applyBorder="1" applyFont="1" applyNumberFormat="1">
      <alignment horizontal="center" readingOrder="0" vertical="center"/>
    </xf>
    <xf borderId="12" fillId="9" fontId="3" numFmtId="0" xfId="0" applyAlignment="1" applyBorder="1" applyFill="1" applyFont="1">
      <alignment horizontal="center" readingOrder="0" vertical="center"/>
    </xf>
    <xf borderId="12" fillId="9" fontId="3" numFmtId="9" xfId="0" applyAlignment="1" applyBorder="1" applyFont="1" applyNumberFormat="1">
      <alignment horizontal="center" readingOrder="0" vertical="center"/>
    </xf>
    <xf borderId="12" fillId="10" fontId="3" numFmtId="0" xfId="0" applyAlignment="1" applyBorder="1" applyFill="1" applyFont="1">
      <alignment horizontal="center" readingOrder="0" vertical="center"/>
    </xf>
    <xf borderId="12" fillId="10" fontId="3" numFmtId="9" xfId="0" applyAlignment="1" applyBorder="1" applyFont="1" applyNumberFormat="1">
      <alignment horizontal="center" readingOrder="0" vertical="center"/>
    </xf>
    <xf borderId="12" fillId="11" fontId="3" numFmtId="0" xfId="0" applyAlignment="1" applyBorder="1" applyFill="1" applyFont="1">
      <alignment horizontal="center" readingOrder="0" vertical="center"/>
    </xf>
    <xf borderId="12" fillId="11" fontId="3" numFmtId="9" xfId="0" applyAlignment="1" applyBorder="1" applyFont="1" applyNumberFormat="1">
      <alignment horizontal="center" readingOrder="0" vertical="center"/>
    </xf>
    <xf borderId="15" fillId="0" fontId="4" numFmtId="0" xfId="0" applyAlignment="1" applyBorder="1" applyFont="1">
      <alignment horizontal="center" readingOrder="0" shrinkToFit="0" vertical="center" wrapText="1"/>
    </xf>
    <xf borderId="12" fillId="0" fontId="4" numFmtId="9" xfId="0" applyAlignment="1" applyBorder="1" applyFont="1" applyNumberFormat="1">
      <alignment horizontal="center" readingOrder="0" vertical="center"/>
    </xf>
    <xf borderId="12" fillId="0" fontId="5" numFmtId="164" xfId="0" applyAlignment="1" applyBorder="1" applyFont="1" applyNumberFormat="1">
      <alignment horizontal="center" readingOrder="0" vertical="center"/>
    </xf>
    <xf borderId="12" fillId="0" fontId="3" numFmtId="0" xfId="0" applyAlignment="1" applyBorder="1" applyFont="1">
      <alignment horizontal="center" vertical="center"/>
    </xf>
    <xf borderId="12" fillId="6" fontId="3" numFmtId="0" xfId="0" applyAlignment="1" applyBorder="1" applyFont="1">
      <alignment horizontal="center" vertical="center"/>
    </xf>
    <xf borderId="9" fillId="12" fontId="6" numFmtId="164" xfId="0" applyAlignment="1" applyBorder="1" applyFill="1" applyFont="1" applyNumberFormat="1">
      <alignment horizontal="center" vertical="center"/>
    </xf>
    <xf borderId="19" fillId="5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5">
    <dxf>
      <font>
        <color rgb="FF000000"/>
      </font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13"/>
    <col customWidth="1" min="2" max="2" width="20.25"/>
    <col customWidth="1" min="3" max="3" width="8.75"/>
    <col customWidth="1" min="4" max="4" width="14.5"/>
    <col customWidth="1" min="5" max="5" width="15.75"/>
    <col customWidth="1" min="6" max="6" width="6.88"/>
    <col customWidth="1" min="7" max="7" width="24.88"/>
    <col customWidth="1" min="8" max="8" width="9.38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4"/>
      <c r="B2" s="5"/>
      <c r="C2" s="5"/>
      <c r="D2" s="5"/>
      <c r="E2" s="5"/>
      <c r="F2" s="5"/>
      <c r="G2" s="5"/>
      <c r="H2" s="6"/>
    </row>
    <row r="3" ht="29.25" customHeight="1">
      <c r="A3" s="7"/>
      <c r="B3" s="7"/>
      <c r="C3" s="8"/>
      <c r="D3" s="7"/>
      <c r="E3" s="7"/>
      <c r="F3" s="9"/>
      <c r="G3" s="7"/>
      <c r="H3" s="10"/>
    </row>
    <row r="4" ht="18.75" customHeight="1">
      <c r="A4" s="11" t="s">
        <v>1</v>
      </c>
      <c r="B4" s="12"/>
      <c r="C4" s="13"/>
      <c r="D4" s="14" t="s">
        <v>2</v>
      </c>
      <c r="E4" s="15">
        <f>B5+B6+B7+B8+B9+B16+B17+B18+B19+B20+B21+B10+B11+B12+B27</f>
        <v>4541</v>
      </c>
      <c r="F4" s="16"/>
      <c r="G4" s="17" t="s">
        <v>3</v>
      </c>
      <c r="H4" s="18"/>
    </row>
    <row r="5">
      <c r="A5" s="19" t="s">
        <v>4</v>
      </c>
      <c r="B5" s="20">
        <v>500.0</v>
      </c>
      <c r="C5" s="13"/>
      <c r="D5" s="14" t="s">
        <v>5</v>
      </c>
      <c r="E5" s="15">
        <f>E4/((B26*4)*B25)</f>
        <v>28.38125</v>
      </c>
      <c r="F5" s="16"/>
      <c r="G5" s="21">
        <f>E6</f>
        <v>28.38125</v>
      </c>
      <c r="H5" s="22"/>
    </row>
    <row r="6">
      <c r="A6" s="23" t="s">
        <v>6</v>
      </c>
      <c r="B6" s="24">
        <v>90.0</v>
      </c>
      <c r="C6" s="13"/>
      <c r="D6" s="25" t="s">
        <v>7</v>
      </c>
      <c r="E6" s="26">
        <f>SUM(E5)</f>
        <v>28.38125</v>
      </c>
      <c r="F6" s="16"/>
      <c r="G6" s="27"/>
      <c r="H6" s="28"/>
    </row>
    <row r="7">
      <c r="A7" s="29" t="s">
        <v>8</v>
      </c>
      <c r="B7" s="30">
        <v>110.0</v>
      </c>
      <c r="C7" s="13"/>
      <c r="D7" s="31"/>
      <c r="E7" s="31"/>
      <c r="F7" s="32"/>
      <c r="G7" s="33"/>
      <c r="H7" s="10"/>
    </row>
    <row r="8">
      <c r="A8" s="23" t="s">
        <v>9</v>
      </c>
      <c r="B8" s="24">
        <v>0.0</v>
      </c>
      <c r="C8" s="13"/>
      <c r="D8" s="34"/>
      <c r="E8" s="34"/>
      <c r="F8" s="32"/>
      <c r="G8" s="35"/>
      <c r="H8" s="28"/>
    </row>
    <row r="9">
      <c r="A9" s="29" t="s">
        <v>10</v>
      </c>
      <c r="B9" s="30">
        <v>60.0</v>
      </c>
      <c r="C9" s="13"/>
      <c r="D9" s="34"/>
      <c r="E9" s="34"/>
      <c r="F9" s="32"/>
      <c r="G9" s="36"/>
      <c r="H9" s="37"/>
    </row>
    <row r="10">
      <c r="A10" s="23" t="s">
        <v>11</v>
      </c>
      <c r="B10" s="24">
        <v>450.0</v>
      </c>
      <c r="C10" s="13"/>
      <c r="D10" s="38"/>
      <c r="E10" s="39"/>
      <c r="F10" s="32"/>
      <c r="G10" s="32"/>
      <c r="H10" s="10"/>
    </row>
    <row r="11">
      <c r="A11" s="40"/>
      <c r="B11" s="41"/>
      <c r="C11" s="13"/>
      <c r="D11" s="35"/>
      <c r="E11" s="35"/>
      <c r="F11" s="32"/>
      <c r="G11" s="32"/>
      <c r="H11" s="10"/>
    </row>
    <row r="12">
      <c r="A12" s="42"/>
      <c r="B12" s="43"/>
      <c r="C12" s="44"/>
      <c r="D12" s="34"/>
      <c r="E12" s="45"/>
      <c r="F12" s="46"/>
      <c r="G12" s="46"/>
      <c r="H12" s="10"/>
    </row>
    <row r="13">
      <c r="A13" s="47"/>
      <c r="B13" s="48"/>
      <c r="C13" s="49"/>
      <c r="D13" s="34"/>
      <c r="E13" s="34"/>
      <c r="F13" s="32"/>
      <c r="G13" s="36"/>
      <c r="H13" s="10"/>
    </row>
    <row r="14">
      <c r="A14" s="50"/>
      <c r="B14" s="51"/>
      <c r="C14" s="49"/>
      <c r="D14" s="52"/>
      <c r="E14" s="53"/>
      <c r="F14" s="54"/>
      <c r="G14" s="9"/>
      <c r="H14" s="10"/>
    </row>
    <row r="15" ht="18.75" customHeight="1">
      <c r="A15" s="11" t="s">
        <v>12</v>
      </c>
      <c r="B15" s="12"/>
      <c r="C15" s="37"/>
      <c r="D15" s="55"/>
      <c r="E15" s="56"/>
      <c r="F15" s="54"/>
      <c r="G15" s="9"/>
      <c r="H15" s="10"/>
    </row>
    <row r="16">
      <c r="A16" s="19" t="s">
        <v>13</v>
      </c>
      <c r="B16" s="20">
        <v>20.0</v>
      </c>
      <c r="C16" s="13"/>
      <c r="D16" s="57"/>
      <c r="E16" s="58"/>
      <c r="F16" s="54"/>
      <c r="G16" s="9"/>
      <c r="H16" s="10"/>
    </row>
    <row r="17">
      <c r="A17" s="23" t="s">
        <v>14</v>
      </c>
      <c r="B17" s="24">
        <v>35.0</v>
      </c>
      <c r="C17" s="8"/>
      <c r="D17" s="9"/>
      <c r="E17" s="59"/>
      <c r="F17" s="9"/>
      <c r="G17" s="9"/>
      <c r="H17" s="10"/>
    </row>
    <row r="18" ht="27.0" customHeight="1">
      <c r="A18" s="29" t="s">
        <v>15</v>
      </c>
      <c r="B18" s="30">
        <v>60.0</v>
      </c>
      <c r="C18" s="60"/>
      <c r="D18" s="9"/>
      <c r="E18" s="7"/>
      <c r="F18" s="7"/>
      <c r="G18" s="9"/>
      <c r="H18" s="10"/>
    </row>
    <row r="19">
      <c r="A19" s="23" t="s">
        <v>16</v>
      </c>
      <c r="B19" s="24">
        <v>16.0</v>
      </c>
      <c r="C19" s="60"/>
      <c r="D19" s="61"/>
      <c r="E19" s="62"/>
      <c r="F19" s="63"/>
      <c r="G19" s="54"/>
      <c r="H19" s="10"/>
    </row>
    <row r="20">
      <c r="A20" s="29" t="s">
        <v>17</v>
      </c>
      <c r="B20" s="30">
        <v>300.0</v>
      </c>
      <c r="C20" s="60"/>
      <c r="D20" s="61"/>
      <c r="E20" s="64"/>
      <c r="F20" s="63"/>
      <c r="G20" s="54"/>
      <c r="H20" s="10"/>
    </row>
    <row r="21">
      <c r="A21" s="65" t="s">
        <v>18</v>
      </c>
      <c r="B21" s="66">
        <v>400.0</v>
      </c>
      <c r="C21" s="60"/>
      <c r="D21" s="61"/>
      <c r="E21" s="67"/>
      <c r="F21" s="68"/>
      <c r="G21" s="54"/>
      <c r="H21" s="10"/>
    </row>
    <row r="22">
      <c r="A22" s="69"/>
      <c r="B22" s="69"/>
      <c r="C22" s="54"/>
      <c r="D22" s="61"/>
      <c r="E22" s="70"/>
      <c r="F22" s="63"/>
      <c r="G22" s="54"/>
      <c r="H22" s="10"/>
    </row>
    <row r="23">
      <c r="A23" s="7"/>
      <c r="B23" s="7"/>
      <c r="C23" s="54"/>
      <c r="D23" s="61"/>
      <c r="E23" s="67"/>
      <c r="F23" s="71"/>
      <c r="G23" s="54"/>
      <c r="H23" s="10"/>
    </row>
    <row r="24" ht="18.0" customHeight="1">
      <c r="A24" s="11" t="s">
        <v>19</v>
      </c>
      <c r="B24" s="12"/>
      <c r="C24" s="28"/>
      <c r="D24" s="72"/>
      <c r="E24" s="59"/>
      <c r="F24" s="73"/>
      <c r="G24" s="28"/>
      <c r="H24" s="10"/>
    </row>
    <row r="25" ht="18.0" customHeight="1">
      <c r="A25" s="19" t="s">
        <v>20</v>
      </c>
      <c r="B25" s="74">
        <v>8.0</v>
      </c>
      <c r="C25" s="28"/>
      <c r="D25" s="10"/>
      <c r="E25" s="10"/>
      <c r="F25" s="10"/>
      <c r="G25" s="10"/>
      <c r="H25" s="10"/>
    </row>
    <row r="26">
      <c r="A26" s="23" t="s">
        <v>21</v>
      </c>
      <c r="B26" s="75">
        <v>5.0</v>
      </c>
      <c r="C26" s="28"/>
      <c r="D26" s="10"/>
      <c r="E26" s="10"/>
      <c r="F26" s="10"/>
      <c r="G26" s="10"/>
      <c r="H26" s="10"/>
    </row>
    <row r="27">
      <c r="A27" s="76" t="s">
        <v>22</v>
      </c>
      <c r="B27" s="77">
        <v>2500.0</v>
      </c>
      <c r="C27" s="28"/>
      <c r="D27" s="10"/>
      <c r="E27" s="10"/>
      <c r="F27" s="10"/>
      <c r="G27" s="10"/>
      <c r="H27" s="10"/>
    </row>
    <row r="28">
      <c r="A28" s="78"/>
      <c r="B28" s="79"/>
      <c r="C28" s="28"/>
      <c r="D28" s="10"/>
      <c r="E28" s="10"/>
      <c r="F28" s="10"/>
      <c r="G28" s="10"/>
      <c r="H28" s="10"/>
    </row>
    <row r="29">
      <c r="A29" s="80"/>
      <c r="B29" s="81"/>
      <c r="C29" s="28"/>
      <c r="D29" s="10"/>
      <c r="E29" s="10"/>
      <c r="F29" s="10"/>
      <c r="G29" s="10"/>
      <c r="H29" s="10"/>
    </row>
  </sheetData>
  <mergeCells count="6">
    <mergeCell ref="A1:H2"/>
    <mergeCell ref="A4:B4"/>
    <mergeCell ref="G5:G6"/>
    <mergeCell ref="D14:D15"/>
    <mergeCell ref="A15:B15"/>
    <mergeCell ref="A24:B24"/>
  </mergeCells>
  <conditionalFormatting sqref="E14">
    <cfRule type="cellIs" dxfId="0" priority="1" operator="equal">
      <formula>"0%"</formula>
    </cfRule>
  </conditionalFormatting>
  <conditionalFormatting sqref="E14">
    <cfRule type="cellIs" dxfId="1" priority="2" operator="equal">
      <formula>"15%"</formula>
    </cfRule>
  </conditionalFormatting>
  <conditionalFormatting sqref="E14">
    <cfRule type="cellIs" dxfId="2" priority="3" operator="equal">
      <formula>"25%"</formula>
    </cfRule>
  </conditionalFormatting>
  <conditionalFormatting sqref="E14">
    <cfRule type="cellIs" dxfId="3" priority="4" operator="equal">
      <formula>"35%"</formula>
    </cfRule>
  </conditionalFormatting>
  <dataValidations>
    <dataValidation type="list" allowBlank="1" sqref="B25">
      <formula1>"6,8"</formula1>
    </dataValidation>
    <dataValidation type="list" allowBlank="1" sqref="B26">
      <formula1>"1,2,3,4,5,6,7"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88"/>
    <col customWidth="1" min="2" max="3" width="14.5"/>
    <col customWidth="1" min="4" max="4" width="7.13"/>
    <col customWidth="1" min="5" max="5" width="26.25"/>
    <col customWidth="1" min="6" max="6" width="16.0"/>
    <col customWidth="1" min="7" max="8" width="14.38"/>
    <col customWidth="1" min="9" max="9" width="18.0"/>
    <col customWidth="1" min="10" max="10" width="11.75"/>
    <col customWidth="1" min="11" max="11" width="22.13"/>
    <col customWidth="1" min="13" max="13" width="10.5"/>
  </cols>
  <sheetData>
    <row r="1" ht="32.25" customHeight="1">
      <c r="A1" s="82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</row>
    <row r="2">
      <c r="A2" s="32"/>
      <c r="B2" s="85"/>
      <c r="C2" s="85"/>
      <c r="D2" s="32"/>
      <c r="E2" s="86"/>
      <c r="F2" s="86"/>
      <c r="G2" s="7"/>
      <c r="H2" s="7"/>
      <c r="I2" s="7"/>
      <c r="J2" s="9"/>
      <c r="K2" s="7"/>
      <c r="L2" s="7"/>
      <c r="M2" s="61"/>
    </row>
    <row r="3" ht="21.0" customHeight="1">
      <c r="A3" s="32"/>
      <c r="B3" s="32"/>
      <c r="C3" s="32"/>
      <c r="D3" s="87"/>
      <c r="E3" s="88" t="s">
        <v>24</v>
      </c>
      <c r="F3" s="88" t="s">
        <v>25</v>
      </c>
      <c r="G3" s="88" t="s">
        <v>26</v>
      </c>
      <c r="H3" s="88" t="s">
        <v>27</v>
      </c>
      <c r="I3" s="88" t="s">
        <v>28</v>
      </c>
      <c r="J3" s="16"/>
      <c r="K3" s="89" t="s">
        <v>29</v>
      </c>
      <c r="L3" s="90"/>
      <c r="M3" s="16"/>
    </row>
    <row r="4" ht="22.5" customHeight="1">
      <c r="A4" s="91"/>
      <c r="B4" s="9"/>
      <c r="C4" s="9"/>
      <c r="D4" s="92"/>
      <c r="E4" s="93" t="s">
        <v>30</v>
      </c>
      <c r="F4" s="94">
        <v>5.0</v>
      </c>
      <c r="G4" s="93">
        <v>1.0</v>
      </c>
      <c r="H4" s="94">
        <f t="shared" ref="H4:H21" si="1">G4*F4</f>
        <v>5</v>
      </c>
      <c r="I4" s="95">
        <f>HORA!E6*H4</f>
        <v>141.90625</v>
      </c>
      <c r="J4" s="16"/>
      <c r="K4" s="96">
        <f>SUM(I4:I21)</f>
        <v>1129.57375</v>
      </c>
      <c r="L4" s="97"/>
      <c r="M4" s="16"/>
    </row>
    <row r="5" ht="22.5" customHeight="1">
      <c r="A5" s="32"/>
      <c r="B5" s="32"/>
      <c r="C5" s="32"/>
      <c r="D5" s="87"/>
      <c r="E5" s="93" t="s">
        <v>31</v>
      </c>
      <c r="F5" s="94">
        <v>2.5</v>
      </c>
      <c r="G5" s="93">
        <v>1.0</v>
      </c>
      <c r="H5" s="94">
        <f t="shared" si="1"/>
        <v>2.5</v>
      </c>
      <c r="I5" s="95">
        <f>HORA!E6*H5</f>
        <v>70.953125</v>
      </c>
      <c r="J5" s="16"/>
      <c r="K5" s="98"/>
      <c r="L5" s="99"/>
      <c r="M5" s="16"/>
    </row>
    <row r="6" ht="22.5" customHeight="1">
      <c r="A6" s="32"/>
      <c r="B6" s="32"/>
      <c r="C6" s="32"/>
      <c r="D6" s="87"/>
      <c r="E6" s="93" t="s">
        <v>32</v>
      </c>
      <c r="F6" s="94">
        <v>2.0</v>
      </c>
      <c r="G6" s="93">
        <v>1.0</v>
      </c>
      <c r="H6" s="94">
        <f t="shared" si="1"/>
        <v>2</v>
      </c>
      <c r="I6" s="95">
        <f>HORA!E6*H6</f>
        <v>56.7625</v>
      </c>
      <c r="J6" s="16"/>
      <c r="K6" s="100"/>
      <c r="L6" s="101"/>
      <c r="M6" s="61"/>
    </row>
    <row r="7" ht="22.5" customHeight="1">
      <c r="A7" s="32"/>
      <c r="B7" s="32"/>
      <c r="C7" s="32"/>
      <c r="D7" s="87"/>
      <c r="E7" s="93" t="s">
        <v>33</v>
      </c>
      <c r="F7" s="94">
        <v>1.0</v>
      </c>
      <c r="G7" s="93">
        <v>4.0</v>
      </c>
      <c r="H7" s="94">
        <f t="shared" si="1"/>
        <v>4</v>
      </c>
      <c r="I7" s="95">
        <f>HORA!E6*H7</f>
        <v>113.525</v>
      </c>
      <c r="J7" s="16"/>
      <c r="K7" s="102" t="s">
        <v>34</v>
      </c>
      <c r="L7" s="103">
        <v>0.1</v>
      </c>
      <c r="M7" s="16"/>
    </row>
    <row r="8" ht="22.5" customHeight="1">
      <c r="A8" s="32"/>
      <c r="B8" s="32"/>
      <c r="C8" s="32"/>
      <c r="D8" s="87"/>
      <c r="E8" s="93" t="s">
        <v>35</v>
      </c>
      <c r="F8" s="94">
        <v>0.5</v>
      </c>
      <c r="G8" s="93">
        <v>0.0</v>
      </c>
      <c r="H8" s="94">
        <f t="shared" si="1"/>
        <v>0</v>
      </c>
      <c r="I8" s="95">
        <f>HORA!E6*H8</f>
        <v>0</v>
      </c>
      <c r="J8" s="16"/>
      <c r="K8" s="104"/>
      <c r="L8" s="105">
        <f>K4*L7</f>
        <v>112.957375</v>
      </c>
      <c r="M8" s="54"/>
    </row>
    <row r="9" ht="22.5" customHeight="1">
      <c r="A9" s="32"/>
      <c r="B9" s="106"/>
      <c r="C9" s="107"/>
      <c r="D9" s="87"/>
      <c r="E9" s="93" t="s">
        <v>36</v>
      </c>
      <c r="F9" s="94">
        <v>2.5</v>
      </c>
      <c r="G9" s="93">
        <v>1.0</v>
      </c>
      <c r="H9" s="94">
        <f t="shared" si="1"/>
        <v>2.5</v>
      </c>
      <c r="I9" s="95">
        <f>HORA!E6*H9</f>
        <v>70.953125</v>
      </c>
      <c r="J9" s="54"/>
      <c r="K9" s="59"/>
      <c r="L9" s="59"/>
      <c r="M9" s="9"/>
    </row>
    <row r="10" ht="22.5" customHeight="1">
      <c r="A10" s="108"/>
      <c r="B10" s="9"/>
      <c r="C10" s="9"/>
      <c r="D10" s="109"/>
      <c r="E10" s="93" t="s">
        <v>37</v>
      </c>
      <c r="F10" s="94">
        <v>0.5</v>
      </c>
      <c r="G10" s="93">
        <v>4.0</v>
      </c>
      <c r="H10" s="94">
        <f t="shared" si="1"/>
        <v>2</v>
      </c>
      <c r="I10" s="95">
        <f>HORA!E6*H10</f>
        <v>56.7625</v>
      </c>
      <c r="J10" s="16"/>
      <c r="K10" s="110" t="s">
        <v>38</v>
      </c>
      <c r="L10" s="99"/>
      <c r="M10" s="16"/>
    </row>
    <row r="11" ht="32.25" customHeight="1">
      <c r="A11" s="87"/>
      <c r="B11" s="7"/>
      <c r="C11" s="7"/>
      <c r="D11" s="111"/>
      <c r="E11" s="93" t="s">
        <v>39</v>
      </c>
      <c r="F11" s="94">
        <v>0.7</v>
      </c>
      <c r="G11" s="93">
        <v>4.0</v>
      </c>
      <c r="H11" s="94">
        <f t="shared" si="1"/>
        <v>2.8</v>
      </c>
      <c r="I11" s="95">
        <f>HORA!E6*H11</f>
        <v>79.4675</v>
      </c>
      <c r="J11" s="16"/>
      <c r="K11" s="112">
        <f>K4+L8</f>
        <v>1242.531125</v>
      </c>
      <c r="L11" s="90"/>
      <c r="M11" s="16"/>
    </row>
    <row r="12" ht="22.5" customHeight="1">
      <c r="A12" s="87"/>
      <c r="B12" s="88" t="s">
        <v>40</v>
      </c>
      <c r="C12" s="88" t="s">
        <v>41</v>
      </c>
      <c r="D12" s="111"/>
      <c r="E12" s="93" t="s">
        <v>42</v>
      </c>
      <c r="F12" s="94">
        <v>1.0</v>
      </c>
      <c r="G12" s="93">
        <v>4.0</v>
      </c>
      <c r="H12" s="94">
        <f t="shared" si="1"/>
        <v>4</v>
      </c>
      <c r="I12" s="95">
        <f>HORA!E6*H12</f>
        <v>113.525</v>
      </c>
      <c r="J12" s="54"/>
      <c r="K12" s="113"/>
      <c r="L12" s="113"/>
      <c r="M12" s="9"/>
    </row>
    <row r="13" ht="22.5" customHeight="1">
      <c r="A13" s="87"/>
      <c r="B13" s="93">
        <v>0.1</v>
      </c>
      <c r="C13" s="93">
        <v>6.0</v>
      </c>
      <c r="D13" s="111"/>
      <c r="E13" s="93" t="s">
        <v>43</v>
      </c>
      <c r="F13" s="94">
        <v>1.0</v>
      </c>
      <c r="G13" s="93">
        <v>0.0</v>
      </c>
      <c r="H13" s="94">
        <f t="shared" si="1"/>
        <v>0</v>
      </c>
      <c r="I13" s="95">
        <f>HORA!E6*H13</f>
        <v>0</v>
      </c>
      <c r="J13" s="16"/>
      <c r="K13" s="110" t="s">
        <v>44</v>
      </c>
      <c r="L13" s="114"/>
      <c r="M13" s="60"/>
    </row>
    <row r="14" ht="22.5" customHeight="1">
      <c r="A14" s="87"/>
      <c r="B14" s="93">
        <v>0.2</v>
      </c>
      <c r="C14" s="93">
        <v>12.0</v>
      </c>
      <c r="D14" s="111"/>
      <c r="E14" s="93" t="s">
        <v>45</v>
      </c>
      <c r="F14" s="94">
        <v>0.5</v>
      </c>
      <c r="G14" s="93">
        <v>4.0</v>
      </c>
      <c r="H14" s="94">
        <f t="shared" si="1"/>
        <v>2</v>
      </c>
      <c r="I14" s="95">
        <f>HORA!E6*H14</f>
        <v>56.7625</v>
      </c>
      <c r="J14" s="16"/>
      <c r="K14" s="115" t="s">
        <v>46</v>
      </c>
      <c r="L14" s="116">
        <v>0.0</v>
      </c>
      <c r="M14" s="60"/>
    </row>
    <row r="15" ht="22.5" customHeight="1">
      <c r="A15" s="87"/>
      <c r="B15" s="93">
        <v>0.3</v>
      </c>
      <c r="C15" s="93">
        <v>18.0</v>
      </c>
      <c r="D15" s="111"/>
      <c r="E15" s="93" t="s">
        <v>47</v>
      </c>
      <c r="F15" s="94">
        <v>1.0</v>
      </c>
      <c r="G15" s="93">
        <v>0.0</v>
      </c>
      <c r="H15" s="94">
        <f t="shared" si="1"/>
        <v>0</v>
      </c>
      <c r="I15" s="95">
        <f>HORA!E6*H15</f>
        <v>0</v>
      </c>
      <c r="J15" s="16"/>
      <c r="K15" s="117" t="s">
        <v>48</v>
      </c>
      <c r="L15" s="118">
        <v>0.25</v>
      </c>
      <c r="M15" s="60"/>
    </row>
    <row r="16" ht="22.5" customHeight="1">
      <c r="A16" s="87"/>
      <c r="B16" s="93">
        <v>0.4</v>
      </c>
      <c r="C16" s="93">
        <v>24.0</v>
      </c>
      <c r="D16" s="111"/>
      <c r="E16" s="93" t="s">
        <v>49</v>
      </c>
      <c r="F16" s="94">
        <v>0.2</v>
      </c>
      <c r="G16" s="93">
        <v>0.0</v>
      </c>
      <c r="H16" s="94">
        <f t="shared" si="1"/>
        <v>0</v>
      </c>
      <c r="I16" s="95">
        <f>HORA!E6*H16</f>
        <v>0</v>
      </c>
      <c r="J16" s="16"/>
      <c r="K16" s="119" t="s">
        <v>50</v>
      </c>
      <c r="L16" s="120">
        <v>0.35</v>
      </c>
      <c r="M16" s="60"/>
    </row>
    <row r="17" ht="22.5" customHeight="1">
      <c r="A17" s="87"/>
      <c r="B17" s="93">
        <v>0.5</v>
      </c>
      <c r="C17" s="93">
        <v>30.0</v>
      </c>
      <c r="D17" s="111"/>
      <c r="E17" s="93" t="s">
        <v>51</v>
      </c>
      <c r="F17" s="94">
        <v>0.5</v>
      </c>
      <c r="G17" s="93">
        <v>4.0</v>
      </c>
      <c r="H17" s="94">
        <f t="shared" si="1"/>
        <v>2</v>
      </c>
      <c r="I17" s="95">
        <f>HORA!E6*H17</f>
        <v>56.7625</v>
      </c>
      <c r="J17" s="16"/>
      <c r="K17" s="121" t="s">
        <v>52</v>
      </c>
      <c r="L17" s="122">
        <v>0.45</v>
      </c>
      <c r="M17" s="60"/>
    </row>
    <row r="18" ht="22.5" customHeight="1">
      <c r="A18" s="87"/>
      <c r="B18" s="93">
        <v>0.6</v>
      </c>
      <c r="C18" s="93">
        <v>36.0</v>
      </c>
      <c r="D18" s="111"/>
      <c r="E18" s="93" t="s">
        <v>53</v>
      </c>
      <c r="F18" s="94">
        <v>1.0</v>
      </c>
      <c r="G18" s="93">
        <v>1.0</v>
      </c>
      <c r="H18" s="94">
        <f t="shared" si="1"/>
        <v>1</v>
      </c>
      <c r="I18" s="95">
        <f>HORA!E6*H18</f>
        <v>28.38125</v>
      </c>
      <c r="J18" s="16"/>
      <c r="K18" s="107"/>
      <c r="L18" s="107"/>
      <c r="M18" s="8"/>
    </row>
    <row r="19" ht="22.5" customHeight="1">
      <c r="A19" s="87"/>
      <c r="B19" s="93">
        <v>0.7</v>
      </c>
      <c r="C19" s="93">
        <v>42.0</v>
      </c>
      <c r="D19" s="111"/>
      <c r="E19" s="93" t="s">
        <v>54</v>
      </c>
      <c r="F19" s="94">
        <v>5.0</v>
      </c>
      <c r="G19" s="93">
        <v>0.0</v>
      </c>
      <c r="H19" s="94">
        <f t="shared" si="1"/>
        <v>0</v>
      </c>
      <c r="I19" s="95">
        <f>HORA!E6*H19</f>
        <v>0</v>
      </c>
      <c r="J19" s="16"/>
      <c r="K19" s="123" t="s">
        <v>55</v>
      </c>
      <c r="L19" s="124">
        <v>0.45</v>
      </c>
      <c r="M19" s="8"/>
    </row>
    <row r="20" ht="22.5" customHeight="1">
      <c r="A20" s="87"/>
      <c r="B20" s="93">
        <v>0.8</v>
      </c>
      <c r="C20" s="93">
        <v>48.0</v>
      </c>
      <c r="D20" s="111"/>
      <c r="E20" s="93" t="s">
        <v>56</v>
      </c>
      <c r="F20" s="94">
        <v>1.0</v>
      </c>
      <c r="G20" s="93">
        <v>10.0</v>
      </c>
      <c r="H20" s="94">
        <f t="shared" si="1"/>
        <v>10</v>
      </c>
      <c r="I20" s="95">
        <f>HORA!E6*H20</f>
        <v>283.8125</v>
      </c>
      <c r="J20" s="16"/>
      <c r="K20" s="27"/>
      <c r="L20" s="125">
        <f>L19*K4</f>
        <v>508.3081875</v>
      </c>
      <c r="M20" s="13"/>
    </row>
    <row r="21" ht="22.5" customHeight="1">
      <c r="A21" s="87"/>
      <c r="B21" s="93">
        <v>0.9</v>
      </c>
      <c r="C21" s="93">
        <v>54.0</v>
      </c>
      <c r="D21" s="111"/>
      <c r="E21" s="93" t="s">
        <v>57</v>
      </c>
      <c r="F21" s="94"/>
      <c r="G21" s="93"/>
      <c r="H21" s="94">
        <f t="shared" si="1"/>
        <v>0</v>
      </c>
      <c r="I21" s="95">
        <f>HORA!E6*H21</f>
        <v>0</v>
      </c>
      <c r="J21" s="16"/>
      <c r="K21" s="7"/>
      <c r="L21" s="7"/>
      <c r="M21" s="13"/>
    </row>
    <row r="22" ht="22.5" customHeight="1">
      <c r="A22" s="32"/>
      <c r="B22" s="93">
        <v>1.0</v>
      </c>
      <c r="C22" s="93">
        <v>60.0</v>
      </c>
      <c r="D22" s="87"/>
      <c r="E22" s="126"/>
      <c r="F22" s="127"/>
      <c r="G22" s="126"/>
      <c r="H22" s="127"/>
      <c r="I22" s="126"/>
      <c r="J22" s="16"/>
      <c r="K22" s="89" t="s">
        <v>58</v>
      </c>
      <c r="L22" s="90"/>
      <c r="M22" s="16"/>
    </row>
    <row r="23" ht="35.25" customHeight="1">
      <c r="A23" s="32"/>
      <c r="B23" s="93">
        <v>1.5</v>
      </c>
      <c r="C23" s="93">
        <v>90.0</v>
      </c>
      <c r="D23" s="87"/>
      <c r="E23" s="126"/>
      <c r="F23" s="127"/>
      <c r="G23" s="126"/>
      <c r="H23" s="127"/>
      <c r="I23" s="126"/>
      <c r="J23" s="16"/>
      <c r="K23" s="128">
        <f>K11+L20</f>
        <v>1750.839313</v>
      </c>
      <c r="L23" s="90"/>
      <c r="M23" s="16"/>
    </row>
    <row r="24">
      <c r="A24" s="32"/>
      <c r="B24" s="129"/>
      <c r="C24" s="129"/>
      <c r="D24" s="32"/>
      <c r="E24" s="130"/>
      <c r="F24" s="130"/>
      <c r="G24" s="59"/>
      <c r="H24" s="59"/>
      <c r="I24" s="59"/>
      <c r="J24" s="9"/>
      <c r="K24" s="113"/>
      <c r="L24" s="113"/>
      <c r="M24" s="16"/>
    </row>
    <row r="25">
      <c r="A25" s="32"/>
      <c r="B25" s="129"/>
      <c r="C25" s="129"/>
      <c r="D25" s="32"/>
      <c r="E25" s="54"/>
      <c r="F25" s="54"/>
      <c r="G25" s="9"/>
      <c r="H25" s="9"/>
      <c r="I25" s="9"/>
      <c r="J25" s="9"/>
      <c r="K25" s="9"/>
      <c r="L25" s="9"/>
      <c r="M25" s="61"/>
    </row>
  </sheetData>
  <mergeCells count="10">
    <mergeCell ref="K19:K20"/>
    <mergeCell ref="K22:L22"/>
    <mergeCell ref="K23:L23"/>
    <mergeCell ref="A1:M1"/>
    <mergeCell ref="K3:L3"/>
    <mergeCell ref="K4:L5"/>
    <mergeCell ref="K7:K8"/>
    <mergeCell ref="K10:L10"/>
    <mergeCell ref="K11:L11"/>
    <mergeCell ref="K13:L13"/>
  </mergeCells>
  <conditionalFormatting sqref="L19">
    <cfRule type="cellIs" dxfId="0" priority="1" operator="equal">
      <formula>"0%"</formula>
    </cfRule>
  </conditionalFormatting>
  <conditionalFormatting sqref="L19">
    <cfRule type="cellIs" dxfId="1" priority="2" operator="equal">
      <formula>"25%"</formula>
    </cfRule>
  </conditionalFormatting>
  <conditionalFormatting sqref="L19">
    <cfRule type="cellIs" dxfId="2" priority="3" operator="equal">
      <formula>"35%"</formula>
    </cfRule>
  </conditionalFormatting>
  <conditionalFormatting sqref="L19">
    <cfRule type="cellIs" dxfId="3" priority="4" operator="equal">
      <formula>"45%"</formula>
    </cfRule>
  </conditionalFormatting>
  <dataValidations>
    <dataValidation type="list" allowBlank="1" sqref="L19">
      <formula1>"0%,25%,35%,45%"</formula1>
    </dataValidation>
    <dataValidation type="list" allowBlank="1" sqref="L7">
      <formula1>"5%,10%,15%,20%,25%,30%,35%,50%"</formula1>
    </dataValidation>
  </dataValidations>
  <drawing r:id="rId1"/>
</worksheet>
</file>