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2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2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2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2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4.xml" ContentType="application/vnd.openxmlformats-officedocument.drawingml.chart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3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3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3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.xml" ContentType="application/vnd.openxmlformats-officedocument.drawing+xml"/>
  <Override PartName="/xl/charts/chart3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8.xml" ContentType="application/vnd.openxmlformats-officedocument.drawing+xml"/>
  <Override PartName="/xl/charts/chart3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35.xml" ContentType="application/vnd.openxmlformats-officedocument.drawingml.chart+xml"/>
  <Override PartName="/xl/drawings/drawing9.xml" ContentType="application/vnd.openxmlformats-officedocument.drawing+xml"/>
  <Override PartName="/xl/charts/chart3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1.xml" ContentType="application/vnd.openxmlformats-officedocument.drawing+xml"/>
  <Override PartName="/xl/charts/chart40.xml" ContentType="application/vnd.openxmlformats-officedocument.drawingml.chart+xml"/>
  <Override PartName="/xl/drawings/drawing12.xml" ContentType="application/vnd.openxmlformats-officedocument.drawingml.chartshapes+xml"/>
  <Override PartName="/xl/charts/chart41.xml" ContentType="application/vnd.openxmlformats-officedocument.drawingml.chart+xml"/>
  <Override PartName="/xl/drawings/drawing13.xml" ContentType="application/vnd.openxmlformats-officedocument.drawingml.chartshapes+xml"/>
  <Override PartName="/xl/charts/chart42.xml" ContentType="application/vnd.openxmlformats-officedocument.drawingml.chart+xml"/>
  <Override PartName="/xl/drawings/drawing14.xml" ContentType="application/vnd.openxmlformats-officedocument.drawingml.chartshapes+xml"/>
  <Override PartName="/xl/charts/chart43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7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18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19.xml" ContentType="application/vnd.openxmlformats-officedocument.drawing+xml"/>
  <Override PartName="/xl/ctrlProps/ctrlProp1.xml" ContentType="application/vnd.ms-excel.controlproperties+xml"/>
  <Override PartName="/xl/charts/chart54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harts/chart55.xml" ContentType="application/vnd.openxmlformats-officedocument.drawingml.chart+xml"/>
  <Override PartName="/xl/drawings/drawing22.xml" ContentType="application/vnd.openxmlformats-officedocument.drawing+xml"/>
  <Override PartName="/xl/charts/chart56.xml" ContentType="application/vnd.openxmlformats-officedocument.drawingml.chart+xml"/>
  <Override PartName="/xl/drawings/drawing23.xml" ContentType="application/vnd.openxmlformats-officedocument.drawing+xml"/>
  <Override PartName="/xl/tables/table1.xml" ContentType="application/vnd.openxmlformats-officedocument.spreadsheetml.table+xml"/>
  <Override PartName="/xl/charts/chart57.xml" ContentType="application/vnd.openxmlformats-officedocument.drawingml.chart+xml"/>
  <Override PartName="/xl/drawings/drawing24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5.xml" ContentType="application/vnd.openxmlformats-officedocument.drawing+xml"/>
  <Override PartName="/xl/charts/chartEx1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charts/chartEx2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drawings/drawing26.xml" ContentType="application/vnd.openxmlformats-officedocument.drawing+xml"/>
  <Override PartName="/xl/charts/chartEx3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charts/chartEx4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drawings/drawing27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oth07-mgr2\Desktop\Arquivos de Exercícios\"/>
    </mc:Choice>
  </mc:AlternateContent>
  <xr:revisionPtr revIDLastSave="0" documentId="13_ncr:1_{44E58B9B-F225-4AB8-A407-312522FFD203}" xr6:coauthVersionLast="36" xr6:coauthVersionMax="45" xr10:uidLastSave="{00000000-0000-0000-0000-000000000000}"/>
  <bookViews>
    <workbookView xWindow="0" yWindow="0" windowWidth="19200" windowHeight="7410" tabRatio="850" firstSheet="1" activeTab="6" xr2:uid="{00000000-000D-0000-FFFF-FFFF00000000}"/>
  </bookViews>
  <sheets>
    <sheet name="Chart2007 Samples" sheetId="21" state="hidden" r:id="rId1"/>
    <sheet name="Dados do Gráfico" sheetId="4" r:id="rId2"/>
    <sheet name="Gráfico de Colunas" sheetId="24" r:id="rId3"/>
    <sheet name="Gráfico de Linhas" sheetId="5" r:id="rId4"/>
    <sheet name="Gráfico de Pizza" sheetId="26" r:id="rId5"/>
    <sheet name="Gráfico de Barras" sheetId="25" r:id="rId6"/>
    <sheet name="Gráfico de Área" sheetId="28" r:id="rId7"/>
    <sheet name="Gráfico de Dispersão" sheetId="20" r:id="rId8"/>
    <sheet name="Combinação" sheetId="6" r:id="rId9"/>
    <sheet name="Gantt Chart" sheetId="8" state="hidden" r:id="rId10"/>
    <sheet name="BlankCellsCharts" sheetId="7" state="hidden" r:id="rId11"/>
    <sheet name="BlankOrNA" sheetId="18" state="hidden" r:id="rId12"/>
    <sheet name="XAxisLabels" sheetId="19" state="hidden" r:id="rId13"/>
    <sheet name="ChartFilter" sheetId="12" state="hidden" r:id="rId14"/>
    <sheet name="GrowingChart" sheetId="13" state="hidden" r:id="rId15"/>
    <sheet name="CalculatorChart" sheetId="14" state="hidden" r:id="rId16"/>
    <sheet name="LinkedFrozen" sheetId="15" state="hidden" r:id="rId17"/>
    <sheet name="Dynamic" sheetId="16" state="hidden" r:id="rId18"/>
    <sheet name="TransparentColumns" sheetId="1" state="hidden" r:id="rId19"/>
    <sheet name="Gráfico de Hierarquia" sheetId="29" r:id="rId20"/>
    <sheet name="Explosão Solar" sheetId="30" r:id="rId21"/>
    <sheet name="Formulário" sheetId="17" r:id="rId22"/>
  </sheets>
  <externalReferences>
    <externalReference r:id="rId23"/>
    <externalReference r:id="rId24"/>
  </externalReferences>
  <definedNames>
    <definedName name="_xlnm._FilterDatabase" localSheetId="0" hidden="1">'Chart2007 Samples'!$B$44:$B$48</definedName>
    <definedName name="_xlnm._FilterDatabase" localSheetId="13" hidden="1">ChartFilter!$A$20:$A$26</definedName>
    <definedName name="_xlnm._FilterDatabase" localSheetId="1" hidden="1">'Dados do Gráfico'!$A$4:$A$8</definedName>
    <definedName name="_xlnm._FilterDatabase" localSheetId="17" hidden="1">Dynamic!$A$1:$B$5</definedName>
    <definedName name="_xlnm._FilterDatabase" localSheetId="5" hidden="1">'Gráfico de Barras'!$A$4:$A$8</definedName>
    <definedName name="_xlnm._FilterDatabase" localSheetId="2" hidden="1">'Gráfico de Colunas'!$A$4:$A$8</definedName>
    <definedName name="_xlnm._FilterDatabase" localSheetId="4" hidden="1">'Gráfico de Pizza'!$A$4:$A$8</definedName>
    <definedName name="_xlchart.v1.0" hidden="1">'Gráfico de Hierarquia'!$A$2:$B$34</definedName>
    <definedName name="_xlchart.v1.1" hidden="1">'Gráfico de Hierarquia'!$C$1</definedName>
    <definedName name="_xlchart.v1.2" hidden="1">'Gráfico de Hierarquia'!$C$2:$C$34</definedName>
    <definedName name="_xlchart.v1.3" hidden="1">'Explosão Solar'!$A$2:$B$31</definedName>
    <definedName name="_xlchart.v1.4" hidden="1">'Explosão Solar'!$C$1</definedName>
    <definedName name="_xlchart.v1.5" hidden="1">'Explosão Solar'!$C$2:$C$30</definedName>
    <definedName name="Alabama" localSheetId="20">#REF!</definedName>
    <definedName name="Alabama">#REF!</definedName>
    <definedName name="Alaska" localSheetId="20">#REF!</definedName>
    <definedName name="Alaska">#REF!</definedName>
    <definedName name="Arizona" localSheetId="20">#REF!</definedName>
    <definedName name="Arizona">#REF!</definedName>
    <definedName name="Arkansas" localSheetId="20">#REF!</definedName>
    <definedName name="Arkansas">#REF!</definedName>
    <definedName name="BigTaxTable">[1]FifthLineFormatting!$F$3:$M$23</definedName>
    <definedName name="California" localSheetId="20">#REF!</definedName>
    <definedName name="California">#REF!</definedName>
    <definedName name="Colorado" localSheetId="20">#REF!</definedName>
    <definedName name="Colorado">#REF!</definedName>
    <definedName name="Connecticut" localSheetId="20">#REF!</definedName>
    <definedName name="Connecticut">#REF!</definedName>
    <definedName name="date" localSheetId="21">OFFSET(#REF!,0,0,COUNTA(#REF!)-1,1)</definedName>
    <definedName name="Dates">OFFSET(Dynamic!$A$2,0,0,COUNTA(Dynamic!$A:$A)-1,1)</definedName>
    <definedName name="Days" localSheetId="21">Formulário!$H$16:$I$22</definedName>
    <definedName name="DegreeLevel" localSheetId="21">Formulário!$H$3:$I$5</definedName>
    <definedName name="Delaware" localSheetId="20">#REF!</definedName>
    <definedName name="Delaware">#REF!</definedName>
    <definedName name="District_of_Columbia" localSheetId="20">#REF!</definedName>
    <definedName name="District_of_Columbia">#REF!</definedName>
    <definedName name="ee" hidden="1">{"FirstQ",#N/A,FALSE,"Budget2000";"SecondQ",#N/A,FALSE,"Budget2000";"Summary",#N/A,FALSE,"Budget2000"}</definedName>
    <definedName name="Florida" localSheetId="20">#REF!</definedName>
    <definedName name="Florida">#REF!</definedName>
    <definedName name="Georgia" localSheetId="20">#REF!</definedName>
    <definedName name="Georgia">#REF!</definedName>
    <definedName name="Hawaii" localSheetId="20">#REF!</definedName>
    <definedName name="Hawaii">#REF!</definedName>
    <definedName name="Idaho" localSheetId="20">#REF!</definedName>
    <definedName name="Idaho">#REF!</definedName>
    <definedName name="Illinois" localSheetId="20">#REF!</definedName>
    <definedName name="Illinois">#REF!</definedName>
    <definedName name="Income" localSheetId="20">#REF!</definedName>
    <definedName name="Income" localSheetId="21">[2]Trends!$B$2:$B$25</definedName>
    <definedName name="Income" localSheetId="6">#REF!</definedName>
    <definedName name="Income" localSheetId="5">#REF!</definedName>
    <definedName name="Income" localSheetId="2">#REF!</definedName>
    <definedName name="Income" localSheetId="4">#REF!</definedName>
    <definedName name="Income">#REF!</definedName>
    <definedName name="Indiana" localSheetId="20">#REF!</definedName>
    <definedName name="Indiana">#REF!</definedName>
    <definedName name="Iowa" localSheetId="20">#REF!</definedName>
    <definedName name="Iowa">#REF!</definedName>
    <definedName name="k" hidden="1">{"FirstQ",#N/A,FALSE,"Budget2000";"SecondQ",#N/A,FALSE,"Budget2000";"Summary",#N/A,FALSE,"Budget2000"}</definedName>
    <definedName name="Kansas" localSheetId="20">#REF!</definedName>
    <definedName name="Kansas">#REF!</definedName>
    <definedName name="Kentucky" localSheetId="20">#REF!</definedName>
    <definedName name="Kentucky">#REF!</definedName>
    <definedName name="Louisiana" localSheetId="20">#REF!</definedName>
    <definedName name="Louisiana">#REF!</definedName>
    <definedName name="Maine" localSheetId="20">#REF!</definedName>
    <definedName name="Maine">#REF!</definedName>
    <definedName name="Maryland" localSheetId="20">#REF!</definedName>
    <definedName name="Maryland">#REF!</definedName>
    <definedName name="Massachusetts" localSheetId="20">#REF!</definedName>
    <definedName name="Massachusetts">#REF!</definedName>
    <definedName name="Michigan" localSheetId="20">#REF!</definedName>
    <definedName name="Michigan">#REF!</definedName>
    <definedName name="Minnesota" localSheetId="20">#REF!</definedName>
    <definedName name="Minnesota">#REF!</definedName>
    <definedName name="Mississippi" localSheetId="20">#REF!</definedName>
    <definedName name="Mississippi">#REF!</definedName>
    <definedName name="Missouri" localSheetId="20">#REF!</definedName>
    <definedName name="Missouri">#REF!</definedName>
    <definedName name="Montana" localSheetId="20">#REF!</definedName>
    <definedName name="Montana">#REF!</definedName>
    <definedName name="Nebraska" localSheetId="20">#REF!</definedName>
    <definedName name="Nebraska">#REF!</definedName>
    <definedName name="Nevada" localSheetId="20">#REF!</definedName>
    <definedName name="Nevada">#REF!</definedName>
    <definedName name="New_Hampshire" localSheetId="20">#REF!</definedName>
    <definedName name="New_Hampshire">#REF!</definedName>
    <definedName name="New_Jersey" localSheetId="20">#REF!</definedName>
    <definedName name="New_Jersey">#REF!</definedName>
    <definedName name="New_Mexico" localSheetId="20">#REF!</definedName>
    <definedName name="New_Mexico">#REF!</definedName>
    <definedName name="New_York" localSheetId="20">#REF!</definedName>
    <definedName name="New_York">#REF!</definedName>
    <definedName name="North_Carolina" localSheetId="20">#REF!</definedName>
    <definedName name="North_Carolina">#REF!</definedName>
    <definedName name="North_Dakota" localSheetId="20">#REF!</definedName>
    <definedName name="North_Dakota">#REF!</definedName>
    <definedName name="Ohio" localSheetId="20">#REF!</definedName>
    <definedName name="Ohio">#REF!</definedName>
    <definedName name="Oklahoma" localSheetId="20">#REF!</definedName>
    <definedName name="Oklahoma">#REF!</definedName>
    <definedName name="Oregon" localSheetId="20">#REF!</definedName>
    <definedName name="Oregon">#REF!</definedName>
    <definedName name="Pennsylvania" localSheetId="20">#REF!</definedName>
    <definedName name="Pennsylvania">#REF!</definedName>
    <definedName name="q" hidden="1">{"FirstQ",#N/A,FALSE,"Budget2000";"SecondQ",#N/A,FALSE,"Budget2000";"Summary",#N/A,FALSE,"Budget2000"}</definedName>
    <definedName name="RateTable" localSheetId="20">#REF!</definedName>
    <definedName name="RateTable">#REF!</definedName>
    <definedName name="Rhode_Island" localSheetId="20">#REF!</definedName>
    <definedName name="Rhode_Island">#REF!</definedName>
    <definedName name="rr" hidden="1">{"FirstQ",#N/A,FALSE,"Budget2000";"SecondQ",#N/A,FALSE,"Budget2000"}</definedName>
    <definedName name="rrr" hidden="1">{"AllDetail",#N/A,FALSE,"Research Budget";"1stQuarter",#N/A,FALSE,"Research Budget";"2nd Quarter",#N/A,FALSE,"Research Budget";"Summary",#N/A,FALSE,"Research Budget"}</definedName>
    <definedName name="Sales">OFFSET(Dynamic!$B$2,0,0,COUNTA(Dynamic!$B:$B)-1,1)</definedName>
    <definedName name="South_Carolina" localSheetId="20">#REF!</definedName>
    <definedName name="South_Carolina">#REF!</definedName>
    <definedName name="South_Dakota" localSheetId="20">#REF!</definedName>
    <definedName name="South_Dakota">#REF!</definedName>
    <definedName name="State" localSheetId="20">#REF!</definedName>
    <definedName name="State">#REF!</definedName>
    <definedName name="Tennessee" localSheetId="20">#REF!</definedName>
    <definedName name="Tennessee">#REF!</definedName>
    <definedName name="Texas" localSheetId="20">#REF!</definedName>
    <definedName name="Texas">#REF!</definedName>
    <definedName name="Utah" localSheetId="20">#REF!</definedName>
    <definedName name="Utah">#REF!</definedName>
    <definedName name="Vermont" localSheetId="20">#REF!</definedName>
    <definedName name="Vermont">#REF!</definedName>
    <definedName name="Virginia" localSheetId="20">#REF!</definedName>
    <definedName name="Virginia">#REF!</definedName>
    <definedName name="Washington" localSheetId="20">#REF!</definedName>
    <definedName name="Washington">#REF!</definedName>
    <definedName name="West_Virginia" localSheetId="20">#REF!</definedName>
    <definedName name="West_Virginia">#REF!</definedName>
    <definedName name="Wisconsin" localSheetId="20">#REF!</definedName>
    <definedName name="Wisconsin">#REF!</definedName>
    <definedName name="wrn.AllData." hidden="1">{"FirstQ",#N/A,FALSE,"Budget2000";"SecondQ",#N/A,FALSE,"Budget2000";"Summary",#N/A,FALSE,"Budget2000"}</definedName>
    <definedName name="wrn.FirstHalf." hidden="1">{"FirstQ",#N/A,FALSE,"Budget2000";"SecondQ",#N/A,FALSE,"Budget2000"}</definedName>
    <definedName name="Wyoming" localSheetId="20">#REF!</definedName>
    <definedName name="Wyoming">#REF!</definedName>
    <definedName name="x" hidden="1">{"FirstQ",#N/A,FALSE,"Budget2000";"SecondQ",#N/A,FALSE,"Budget2000";"Summary",#N/A,FALSE,"Budget2000"}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91029" concurrentCalc="0"/>
</workbook>
</file>

<file path=xl/calcChain.xml><?xml version="1.0" encoding="utf-8"?>
<calcChain xmlns="http://schemas.openxmlformats.org/spreadsheetml/2006/main">
  <c r="I7" i="17" l="1"/>
  <c r="E2" i="28"/>
  <c r="F2" i="28"/>
  <c r="G2" i="28"/>
  <c r="F2" i="5"/>
  <c r="E2" i="5"/>
  <c r="G2" i="5"/>
  <c r="G11" i="26"/>
  <c r="F11" i="26"/>
  <c r="E11" i="26"/>
  <c r="D11" i="26"/>
  <c r="C11" i="26"/>
  <c r="B11" i="26"/>
  <c r="G10" i="26"/>
  <c r="F10" i="26"/>
  <c r="E10" i="26"/>
  <c r="D10" i="26"/>
  <c r="C10" i="26"/>
  <c r="B10" i="26"/>
  <c r="H8" i="26"/>
  <c r="H7" i="26"/>
  <c r="H6" i="26"/>
  <c r="H5" i="26"/>
  <c r="G11" i="25"/>
  <c r="F11" i="25"/>
  <c r="E11" i="25"/>
  <c r="D11" i="25"/>
  <c r="C11" i="25"/>
  <c r="B11" i="25"/>
  <c r="G10" i="25"/>
  <c r="F10" i="25"/>
  <c r="E10" i="25"/>
  <c r="D10" i="25"/>
  <c r="C10" i="25"/>
  <c r="B10" i="25"/>
  <c r="H8" i="25"/>
  <c r="H7" i="25"/>
  <c r="H6" i="25"/>
  <c r="H5" i="25"/>
  <c r="G11" i="24"/>
  <c r="F11" i="24"/>
  <c r="E11" i="24"/>
  <c r="D11" i="24"/>
  <c r="C11" i="24"/>
  <c r="B11" i="24"/>
  <c r="G10" i="24"/>
  <c r="F10" i="24"/>
  <c r="E10" i="24"/>
  <c r="D10" i="24"/>
  <c r="C10" i="24"/>
  <c r="B10" i="24"/>
  <c r="H8" i="24"/>
  <c r="H7" i="24"/>
  <c r="H6" i="24"/>
  <c r="H5" i="24"/>
  <c r="H10" i="25"/>
  <c r="I8" i="25"/>
  <c r="H11" i="26"/>
  <c r="H10" i="26"/>
  <c r="I8" i="26"/>
  <c r="I7" i="25"/>
  <c r="I6" i="25"/>
  <c r="H11" i="25"/>
  <c r="H10" i="24"/>
  <c r="I8" i="24"/>
  <c r="H11" i="24"/>
  <c r="I7" i="24"/>
  <c r="I5" i="24"/>
  <c r="I5" i="25"/>
  <c r="I6" i="26"/>
  <c r="I5" i="26"/>
  <c r="I7" i="26"/>
  <c r="I10" i="25"/>
  <c r="I6" i="24"/>
  <c r="I10" i="24"/>
  <c r="I10" i="26"/>
  <c r="F2" i="8"/>
  <c r="F3" i="8"/>
  <c r="F4" i="8"/>
  <c r="F5" i="8"/>
  <c r="F6" i="8"/>
  <c r="F7" i="8"/>
  <c r="H51" i="21"/>
  <c r="G51" i="21"/>
  <c r="F51" i="21"/>
  <c r="E51" i="21"/>
  <c r="D51" i="21"/>
  <c r="C51" i="21"/>
  <c r="H50" i="21"/>
  <c r="G50" i="21"/>
  <c r="F50" i="21"/>
  <c r="E50" i="21"/>
  <c r="D50" i="21"/>
  <c r="C50" i="21"/>
  <c r="I48" i="21"/>
  <c r="I47" i="21"/>
  <c r="I46" i="21"/>
  <c r="I45" i="21"/>
  <c r="G2" i="14"/>
  <c r="J4" i="14"/>
  <c r="D2" i="14"/>
  <c r="J3" i="14"/>
  <c r="E10" i="18"/>
  <c r="E6" i="18"/>
  <c r="E13" i="18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" i="13"/>
  <c r="F1" i="13"/>
  <c r="B3" i="13"/>
  <c r="B4" i="13"/>
  <c r="B5" i="13"/>
  <c r="B6" i="13"/>
  <c r="B7" i="13"/>
  <c r="B8" i="13"/>
  <c r="B9" i="13"/>
  <c r="B10" i="13"/>
  <c r="B11" i="13"/>
  <c r="B12" i="13"/>
  <c r="B13" i="13"/>
  <c r="U2" i="8"/>
  <c r="T2" i="8"/>
  <c r="U3" i="8"/>
  <c r="T3" i="8"/>
  <c r="U4" i="8"/>
  <c r="T4" i="8"/>
  <c r="U5" i="8"/>
  <c r="T5" i="8"/>
  <c r="U6" i="8"/>
  <c r="T6" i="8"/>
  <c r="U7" i="8"/>
  <c r="T7" i="8"/>
  <c r="H5" i="4"/>
  <c r="G10" i="4"/>
  <c r="F10" i="4"/>
  <c r="B10" i="4"/>
  <c r="C10" i="4"/>
  <c r="D10" i="4"/>
  <c r="H6" i="4"/>
  <c r="H7" i="4"/>
  <c r="H8" i="4"/>
  <c r="E10" i="4"/>
  <c r="B11" i="4"/>
  <c r="C11" i="4"/>
  <c r="D11" i="4"/>
  <c r="E11" i="4"/>
  <c r="F11" i="4"/>
  <c r="G11" i="4"/>
  <c r="I50" i="21"/>
  <c r="J45" i="21"/>
  <c r="H11" i="4"/>
  <c r="B27" i="14"/>
  <c r="J5" i="14"/>
  <c r="J46" i="21"/>
  <c r="I51" i="21"/>
  <c r="H10" i="4"/>
  <c r="I8" i="4"/>
  <c r="C3" i="14"/>
  <c r="J48" i="21"/>
  <c r="J47" i="21"/>
  <c r="I6" i="4"/>
  <c r="I7" i="4"/>
  <c r="I5" i="4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J50" i="21"/>
  <c r="C27" i="14"/>
  <c r="D27" i="14"/>
  <c r="I10" i="4"/>
</calcChain>
</file>

<file path=xl/sharedStrings.xml><?xml version="1.0" encoding="utf-8"?>
<sst xmlns="http://schemas.openxmlformats.org/spreadsheetml/2006/main" count="343" uniqueCount="142">
  <si>
    <t>World-wide Sales - Millions of Dollars</t>
  </si>
  <si>
    <t>Jan</t>
  </si>
  <si>
    <t>Feb</t>
  </si>
  <si>
    <t>Mar</t>
  </si>
  <si>
    <t>Apr</t>
  </si>
  <si>
    <t>May</t>
  </si>
  <si>
    <t>Jun</t>
  </si>
  <si>
    <t>Total</t>
  </si>
  <si>
    <t>% of Total</t>
  </si>
  <si>
    <t>Domestic</t>
  </si>
  <si>
    <t>Europe</t>
  </si>
  <si>
    <t>Asia</t>
  </si>
  <si>
    <t>Latin America</t>
  </si>
  <si>
    <t>Average</t>
  </si>
  <si>
    <t>Sales</t>
  </si>
  <si>
    <t>Reading</t>
  </si>
  <si>
    <t>Start Date</t>
  </si>
  <si>
    <t>Length (in days)</t>
  </si>
  <si>
    <t>Adjusted Days (for weekends)</t>
  </si>
  <si>
    <t>End Date</t>
  </si>
  <si>
    <t>Dirt work</t>
  </si>
  <si>
    <t>Foundations</t>
  </si>
  <si>
    <t>Curb &amp; gutter</t>
  </si>
  <si>
    <t>Framing</t>
  </si>
  <si>
    <t>Roofing</t>
  </si>
  <si>
    <t>Finishes</t>
  </si>
  <si>
    <t>Month</t>
  </si>
  <si>
    <t>Plot Visible Cells Only</t>
  </si>
  <si>
    <t>Plot All Cells</t>
  </si>
  <si>
    <t>Ohio</t>
  </si>
  <si>
    <t>Indiana</t>
  </si>
  <si>
    <t>Projected Sales</t>
  </si>
  <si>
    <t>&lt;--- indicates sales drop from previous month</t>
  </si>
  <si>
    <t>Expenses</t>
  </si>
  <si>
    <t>Sales Growth</t>
  </si>
  <si>
    <t>Expense Growth</t>
  </si>
  <si>
    <t>per month</t>
  </si>
  <si>
    <t>&lt;--- indicates expenses
exceeds sales</t>
  </si>
  <si>
    <t>Dates</t>
  </si>
  <si>
    <t>To create transparent columns:</t>
  </si>
  <si>
    <t>2. Click and drag a rectangle in the worksheet</t>
  </si>
  <si>
    <t>4. Click a color</t>
  </si>
  <si>
    <t>11. Click a column within the chart (all of the columns of the same color are selected</t>
  </si>
  <si>
    <r>
      <t xml:space="preserve">5. Double-click the rectangle and click the </t>
    </r>
    <r>
      <rPr>
        <b/>
        <sz val="10"/>
        <rFont val="Arial"/>
        <family val="2"/>
      </rPr>
      <t>Colors and Lines</t>
    </r>
    <r>
      <rPr>
        <sz val="10"/>
        <rFont val="Arial"/>
        <family val="2"/>
      </rPr>
      <t xml:space="preserve"> tab</t>
    </r>
  </si>
  <si>
    <r>
      <t xml:space="preserve">6. In the </t>
    </r>
    <r>
      <rPr>
        <b/>
        <sz val="10"/>
        <rFont val="Arial"/>
        <family val="2"/>
      </rPr>
      <t>Fill</t>
    </r>
    <r>
      <rPr>
        <sz val="10"/>
        <rFont val="Arial"/>
        <family val="2"/>
      </rPr>
      <t xml:space="preserve"> section, Use either of the two transparency boxes to select 75%</t>
    </r>
  </si>
  <si>
    <r>
      <t xml:space="preserve">7. In the </t>
    </r>
    <r>
      <rPr>
        <b/>
        <sz val="10"/>
        <rFont val="Arial"/>
        <family val="2"/>
      </rPr>
      <t>Line</t>
    </r>
    <r>
      <rPr>
        <sz val="10"/>
        <rFont val="Arial"/>
        <family val="2"/>
      </rPr>
      <t xml:space="preserve"> section, click the drop arrow in the </t>
    </r>
    <r>
      <rPr>
        <b/>
        <sz val="10"/>
        <rFont val="Arial"/>
        <family val="2"/>
      </rPr>
      <t>Color</t>
    </r>
    <r>
      <rPr>
        <sz val="10"/>
        <rFont val="Arial"/>
        <family val="2"/>
      </rPr>
      <t xml:space="preserve"> box and choose </t>
    </r>
    <r>
      <rPr>
        <b/>
        <sz val="10"/>
        <rFont val="Arial"/>
        <family val="2"/>
      </rPr>
      <t>No Line</t>
    </r>
  </si>
  <si>
    <r>
      <t xml:space="preserve">8. Click </t>
    </r>
    <r>
      <rPr>
        <b/>
        <sz val="10"/>
        <rFont val="Arial"/>
        <family val="2"/>
      </rPr>
      <t>OK</t>
    </r>
  </si>
  <si>
    <r>
      <t xml:space="preserve">9. With the rectangle selected, press Shift as you click the </t>
    </r>
    <r>
      <rPr>
        <b/>
        <sz val="10"/>
        <rFont val="Arial"/>
        <family val="2"/>
      </rPr>
      <t>Edit</t>
    </r>
    <r>
      <rPr>
        <sz val="10"/>
        <rFont val="Arial"/>
        <family val="2"/>
      </rPr>
      <t xml:space="preserve"> menu</t>
    </r>
  </si>
  <si>
    <r>
      <t xml:space="preserve">10. Click </t>
    </r>
    <r>
      <rPr>
        <b/>
        <sz val="10"/>
        <rFont val="Arial"/>
        <family val="2"/>
      </rPr>
      <t>Copy Picture</t>
    </r>
  </si>
  <si>
    <r>
      <t xml:space="preserve">11. Click the </t>
    </r>
    <r>
      <rPr>
        <b/>
        <sz val="10"/>
        <rFont val="Arial"/>
        <family val="2"/>
      </rPr>
      <t>As shown on screen</t>
    </r>
    <r>
      <rPr>
        <sz val="10"/>
        <rFont val="Arial"/>
        <family val="2"/>
      </rPr>
      <t xml:space="preserve"> and the </t>
    </r>
    <r>
      <rPr>
        <b/>
        <sz val="10"/>
        <rFont val="Arial"/>
        <family val="2"/>
      </rPr>
      <t>Picture</t>
    </r>
    <r>
      <rPr>
        <sz val="10"/>
        <rFont val="Arial"/>
        <family val="2"/>
      </rPr>
      <t xml:space="preserve"> buttons and click OK</t>
    </r>
  </si>
  <si>
    <r>
      <t xml:space="preserve">12. Click the </t>
    </r>
    <r>
      <rPr>
        <b/>
        <sz val="10"/>
        <rFont val="Arial"/>
        <family val="2"/>
      </rPr>
      <t>Paste</t>
    </r>
    <r>
      <rPr>
        <sz val="10"/>
        <rFont val="Arial"/>
        <family val="2"/>
      </rPr>
      <t xml:space="preserve"> button or press </t>
    </r>
    <r>
      <rPr>
        <b/>
        <sz val="10"/>
        <rFont val="Arial"/>
        <family val="2"/>
      </rPr>
      <t>Ctrl+v</t>
    </r>
  </si>
  <si>
    <t>Illinois</t>
  </si>
  <si>
    <t>Missouri</t>
  </si>
  <si>
    <t>Kansas</t>
  </si>
  <si>
    <t>Colorado</t>
  </si>
  <si>
    <t>Date</t>
  </si>
  <si>
    <t>Index</t>
  </si>
  <si>
    <t>Jul</t>
  </si>
  <si>
    <t>Aug</t>
  </si>
  <si>
    <t>Sep</t>
  </si>
  <si>
    <t>Oct</t>
  </si>
  <si>
    <t>Nov</t>
  </si>
  <si>
    <t>Dec</t>
  </si>
  <si>
    <t>Empty cells not plotted</t>
  </si>
  <si>
    <t>Cells containing the function NA are interpolated</t>
  </si>
  <si>
    <t>Value (Y) Axis does not cross between categories</t>
  </si>
  <si>
    <t>Adjust these settings by double-clicking the X-axis and then clicking the Scale Tab</t>
  </si>
  <si>
    <t>Value (Y) Axis crosses between categories (default)</t>
  </si>
  <si>
    <t>State</t>
  </si>
  <si>
    <r>
      <t xml:space="preserve">3. Click the drop arrow on the right side of the </t>
    </r>
    <r>
      <rPr>
        <b/>
        <sz val="10"/>
        <rFont val="Arial"/>
        <family val="2"/>
      </rPr>
      <t>Fill Color</t>
    </r>
    <r>
      <rPr>
        <sz val="10"/>
        <rFont val="Arial"/>
        <family val="2"/>
      </rPr>
      <t xml:space="preserve"> button</t>
    </r>
  </si>
  <si>
    <r>
      <t xml:space="preserve">1. Click the rectangle in the </t>
    </r>
    <r>
      <rPr>
        <b/>
        <sz val="10"/>
        <rFont val="Arial"/>
        <family val="2"/>
      </rPr>
      <t>Drawing</t>
    </r>
    <r>
      <rPr>
        <sz val="10"/>
        <rFont val="Arial"/>
        <family val="2"/>
      </rPr>
      <t xml:space="preserve"> toolbar</t>
    </r>
  </si>
  <si>
    <t>Two Trees Olive Oil</t>
  </si>
  <si>
    <t>Status</t>
  </si>
  <si>
    <t>Comp</t>
  </si>
  <si>
    <t>Divisão de Esportes</t>
  </si>
  <si>
    <t>Vendas WEB - Milhões de Reais</t>
  </si>
  <si>
    <t>% do Total</t>
  </si>
  <si>
    <t>Fev</t>
  </si>
  <si>
    <t>Abr</t>
  </si>
  <si>
    <t>Mai</t>
  </si>
  <si>
    <t>Média</t>
  </si>
  <si>
    <t>Mês</t>
  </si>
  <si>
    <t>Distância</t>
  </si>
  <si>
    <t>Ago</t>
  </si>
  <si>
    <t>Set</t>
  </si>
  <si>
    <t>Out</t>
  </si>
  <si>
    <t>Dez</t>
  </si>
  <si>
    <t>Domésticas</t>
  </si>
  <si>
    <t>Europa</t>
  </si>
  <si>
    <t>Ásia</t>
  </si>
  <si>
    <t>América Latina</t>
  </si>
  <si>
    <t>Vendas</t>
  </si>
  <si>
    <t>Vendas WEB - Milhões de reais</t>
  </si>
  <si>
    <t>% de Total</t>
  </si>
  <si>
    <t>Idade</t>
  </si>
  <si>
    <t>Tempo</t>
  </si>
  <si>
    <t>10K Resultado da Corrida - 99 Participantes - Idade x Tempo Comparação</t>
  </si>
  <si>
    <t>Quilômetros</t>
  </si>
  <si>
    <t>Departamento</t>
  </si>
  <si>
    <t>Engenharia</t>
  </si>
  <si>
    <t>Educação Executiva</t>
  </si>
  <si>
    <t>Logística</t>
  </si>
  <si>
    <t>Manufatura</t>
  </si>
  <si>
    <t>Operações</t>
  </si>
  <si>
    <t>Química de Péptidos</t>
  </si>
  <si>
    <t>Processo de Desenvolvimento</t>
  </si>
  <si>
    <t>Garantia da Qualidade</t>
  </si>
  <si>
    <t>Controle de Qualidade</t>
  </si>
  <si>
    <t>Contrato</t>
  </si>
  <si>
    <t>Tempo Integral</t>
  </si>
  <si>
    <t>Meio Período</t>
  </si>
  <si>
    <t>Hora avulsa</t>
  </si>
  <si>
    <t>Hora Avulsa</t>
  </si>
  <si>
    <t>Segurança da Qualidade</t>
  </si>
  <si>
    <t>Domingo</t>
  </si>
  <si>
    <t>Segunda</t>
  </si>
  <si>
    <t>Terça</t>
  </si>
  <si>
    <t>Quarta</t>
  </si>
  <si>
    <t>Quinta</t>
  </si>
  <si>
    <t>Sexta</t>
  </si>
  <si>
    <t>Sábado</t>
  </si>
  <si>
    <t>Entrada para caixa de Listagem</t>
  </si>
  <si>
    <t>SP</t>
  </si>
  <si>
    <t>RJ</t>
  </si>
  <si>
    <t>AM</t>
  </si>
  <si>
    <t>AC</t>
  </si>
  <si>
    <t>BA</t>
  </si>
  <si>
    <t>MG</t>
  </si>
  <si>
    <t>Doutorado</t>
  </si>
  <si>
    <t>Mestre</t>
  </si>
  <si>
    <t>Graduado</t>
  </si>
  <si>
    <t>Caixa de Grupo com botões de opção</t>
  </si>
  <si>
    <t>ACT Pontuação</t>
  </si>
  <si>
    <t>Pontos</t>
  </si>
  <si>
    <t>Botão de Rotação</t>
  </si>
  <si>
    <t>Barra de Rolagem</t>
  </si>
  <si>
    <t>Caixa de Combinação</t>
  </si>
  <si>
    <t>Opções da Caixa de Combinação</t>
  </si>
  <si>
    <t>Caixa de listagem</t>
  </si>
  <si>
    <t>Botão de Opção</t>
  </si>
  <si>
    <t>KmPL</t>
  </si>
  <si>
    <t>Landon Associados Produtos para 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</si>
</sst>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(* #,##0.00_);_(* \(#,##0.00\);_(* &quot;-&quot;??_);_(@_)"/>
    <numFmt numFmtId="165" formatCode="0.0"/>
    <numFmt numFmtId="166" formatCode="0.0%"/>
    <numFmt numFmtId="167" formatCode="_(* #,##0.0_);_(* \(#,##0.0\);_(* &quot;-&quot;??_);_(@_)"/>
    <numFmt numFmtId="168" formatCode="_(* #,##0_);_(* \(#,##0\);_(* &quot;-&quot;??_);_(@_)"/>
    <numFmt numFmtId="169" formatCode="[$-409]mmm\-yy;@"/>
    <numFmt numFmtId="170" formatCode="mmmm"/>
    <numFmt numFmtId="171" formatCode="0.0000"/>
    <numFmt numFmtId="172" formatCode="m/d;@"/>
    <numFmt numFmtId="173" formatCode="m/d/yy;@"/>
    <numFmt numFmtId="174" formatCode="h:mm:ss;@"/>
    <numFmt numFmtId="175" formatCode="_(* #,##0.00000_);_(* \(#,##0.00000\);_(* &quot;-&quot;??_);_(@_)"/>
    <numFmt numFmtId="176" formatCode="_(* #,##0.0000000_);_(* \(#,##0.0000000\);_(* &quot;-&quot;??_);_(@_)"/>
    <numFmt numFmtId="177" formatCode="_(* #,##0.000000000_);_(* \(#,##0.000000000\);_(* &quot;-&quot;??_);_(@_)"/>
    <numFmt numFmtId="178" formatCode="_(* #,##0.00000000000_);_(* \(#,##0.00000000000\);_(* &quot;-&quot;??_);_(@_)"/>
    <numFmt numFmtId="179" formatCode="[$-409]mmm\-yyyy;@"/>
    <numFmt numFmtId="180" formatCode="mmm/yyyy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20"/>
      <name val="Arial"/>
      <family val="2"/>
    </font>
    <font>
      <sz val="8"/>
      <name val="MS Sans Serif"/>
      <family val="2"/>
    </font>
    <font>
      <b/>
      <sz val="10"/>
      <name val="MS Sans Serif"/>
      <family val="2"/>
    </font>
    <font>
      <sz val="10"/>
      <color indexed="9"/>
      <name val="Arial"/>
      <family val="2"/>
    </font>
    <font>
      <b/>
      <sz val="2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b/>
      <i/>
      <sz val="20"/>
      <color indexed="17"/>
      <name val="Calibri"/>
      <family val="2"/>
    </font>
    <font>
      <sz val="18"/>
      <name val="Calibri"/>
      <family val="2"/>
    </font>
    <font>
      <b/>
      <sz val="10"/>
      <name val="Calibri"/>
      <family val="2"/>
      <scheme val="minor"/>
    </font>
    <font>
      <b/>
      <sz val="18"/>
      <name val="Candara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name val="Calibri"/>
      <family val="2"/>
      <scheme val="minor"/>
    </font>
    <font>
      <sz val="8"/>
      <color rgb="FF000000"/>
      <name val="Tahoma"/>
      <family val="2"/>
    </font>
    <font>
      <sz val="10"/>
      <color indexed="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rgb="FF000000"/>
      <name val="Segoe UI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8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164" fontId="3" fillId="0" borderId="0" applyFont="0" applyFill="0" applyBorder="0" applyAlignment="0" applyProtection="0"/>
    <xf numFmtId="40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5" fillId="22" borderId="7"/>
    <xf numFmtId="0" fontId="29" fillId="23" borderId="0" applyNumberFormat="0" applyBorder="0" applyAlignment="0" applyProtection="0"/>
    <xf numFmtId="0" fontId="4" fillId="0" borderId="0"/>
    <xf numFmtId="0" fontId="3" fillId="0" borderId="0"/>
    <xf numFmtId="0" fontId="3" fillId="0" borderId="0"/>
    <xf numFmtId="0" fontId="17" fillId="0" borderId="0"/>
    <xf numFmtId="0" fontId="17" fillId="24" borderId="8" applyNumberFormat="0" applyFont="0" applyAlignment="0" applyProtection="0"/>
    <xf numFmtId="0" fontId="30" fillId="20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</cellStyleXfs>
  <cellXfs count="153">
    <xf numFmtId="0" fontId="0" fillId="0" borderId="0" xfId="0"/>
    <xf numFmtId="0" fontId="7" fillId="0" borderId="0" xfId="42" applyFont="1"/>
    <xf numFmtId="0" fontId="8" fillId="0" borderId="0" xfId="42" applyFont="1" applyAlignment="1">
      <alignment horizontal="centerContinuous"/>
    </xf>
    <xf numFmtId="0" fontId="9" fillId="0" borderId="0" xfId="42" applyFont="1" applyAlignment="1">
      <alignment horizontal="right"/>
    </xf>
    <xf numFmtId="0" fontId="9" fillId="0" borderId="0" xfId="42" applyFont="1"/>
    <xf numFmtId="3" fontId="7" fillId="0" borderId="0" xfId="29" applyNumberFormat="1" applyFont="1" applyFill="1"/>
    <xf numFmtId="166" fontId="7" fillId="0" borderId="0" xfId="42" applyNumberFormat="1" applyFont="1" applyFill="1"/>
    <xf numFmtId="3" fontId="7" fillId="0" borderId="0" xfId="42" applyNumberFormat="1" applyFont="1"/>
    <xf numFmtId="0" fontId="7" fillId="0" borderId="0" xfId="42" applyFont="1" applyFill="1"/>
    <xf numFmtId="10" fontId="7" fillId="0" borderId="0" xfId="42" applyNumberFormat="1" applyFont="1" applyFill="1"/>
    <xf numFmtId="40" fontId="7" fillId="0" borderId="0" xfId="29" applyFont="1" applyFill="1"/>
    <xf numFmtId="0" fontId="4" fillId="0" borderId="0" xfId="42"/>
    <xf numFmtId="17" fontId="4" fillId="0" borderId="0" xfId="42" applyNumberFormat="1"/>
    <xf numFmtId="38" fontId="4" fillId="0" borderId="0" xfId="29" applyNumberFormat="1"/>
    <xf numFmtId="165" fontId="7" fillId="0" borderId="0" xfId="42" applyNumberFormat="1" applyFont="1"/>
    <xf numFmtId="15" fontId="4" fillId="0" borderId="0" xfId="42" applyNumberFormat="1"/>
    <xf numFmtId="0" fontId="11" fillId="0" borderId="0" xfId="44" applyFont="1" applyFill="1" applyBorder="1" applyAlignment="1">
      <alignment wrapText="1"/>
    </xf>
    <xf numFmtId="0" fontId="3" fillId="0" borderId="0" xfId="44" applyFont="1" applyFill="1" applyBorder="1"/>
    <xf numFmtId="0" fontId="11" fillId="0" borderId="0" xfId="44" applyFont="1" applyFill="1" applyBorder="1" applyAlignment="1">
      <alignment horizontal="center" wrapText="1"/>
    </xf>
    <xf numFmtId="0" fontId="11" fillId="0" borderId="0" xfId="44" applyFont="1" applyFill="1" applyBorder="1" applyAlignment="1"/>
    <xf numFmtId="14" fontId="11" fillId="0" borderId="0" xfId="44" applyNumberFormat="1" applyFont="1" applyFill="1" applyBorder="1" applyAlignment="1">
      <alignment horizontal="right" wrapText="1"/>
    </xf>
    <xf numFmtId="0" fontId="11" fillId="0" borderId="0" xfId="44" applyFont="1" applyFill="1" applyBorder="1" applyAlignment="1">
      <alignment horizontal="right" wrapText="1"/>
    </xf>
    <xf numFmtId="168" fontId="3" fillId="0" borderId="0" xfId="31" applyNumberFormat="1" applyFont="1" applyFill="1" applyBorder="1"/>
    <xf numFmtId="168" fontId="11" fillId="25" borderId="8" xfId="31" applyNumberFormat="1" applyFont="1" applyFill="1" applyBorder="1" applyAlignment="1">
      <alignment horizontal="right" wrapText="1"/>
    </xf>
    <xf numFmtId="14" fontId="11" fillId="25" borderId="8" xfId="44" applyNumberFormat="1" applyFont="1" applyFill="1" applyBorder="1" applyAlignment="1">
      <alignment horizontal="right" wrapText="1"/>
    </xf>
    <xf numFmtId="168" fontId="7" fillId="0" borderId="0" xfId="30" applyNumberFormat="1" applyFont="1"/>
    <xf numFmtId="0" fontId="7" fillId="0" borderId="0" xfId="43" applyFont="1"/>
    <xf numFmtId="164" fontId="7" fillId="0" borderId="0" xfId="30" applyFont="1"/>
    <xf numFmtId="164" fontId="7" fillId="0" borderId="8" xfId="30" applyFont="1" applyFill="1" applyBorder="1"/>
    <xf numFmtId="0" fontId="7" fillId="0" borderId="8" xfId="43" applyFont="1" applyFill="1" applyBorder="1"/>
    <xf numFmtId="14" fontId="7" fillId="0" borderId="0" xfId="43" applyNumberFormat="1" applyFont="1"/>
    <xf numFmtId="2" fontId="7" fillId="0" borderId="8" xfId="43" applyNumberFormat="1" applyFont="1" applyFill="1" applyBorder="1"/>
    <xf numFmtId="171" fontId="7" fillId="0" borderId="8" xfId="43" applyNumberFormat="1" applyFont="1" applyFill="1" applyBorder="1"/>
    <xf numFmtId="164" fontId="7" fillId="0" borderId="0" xfId="30" applyFont="1" applyAlignment="1">
      <alignment horizontal="right"/>
    </xf>
    <xf numFmtId="169" fontId="9" fillId="0" borderId="0" xfId="43" applyNumberFormat="1" applyFont="1"/>
    <xf numFmtId="0" fontId="9" fillId="0" borderId="0" xfId="43" applyFont="1"/>
    <xf numFmtId="0" fontId="9" fillId="0" borderId="0" xfId="43" applyFont="1" applyAlignment="1">
      <alignment horizontal="right"/>
    </xf>
    <xf numFmtId="0" fontId="7" fillId="0" borderId="0" xfId="43" applyFont="1" applyAlignment="1">
      <alignment horizontal="left"/>
    </xf>
    <xf numFmtId="169" fontId="7" fillId="0" borderId="0" xfId="43" applyNumberFormat="1" applyFont="1"/>
    <xf numFmtId="170" fontId="7" fillId="0" borderId="0" xfId="43" applyNumberFormat="1" applyFont="1" applyAlignment="1">
      <alignment horizontal="left"/>
    </xf>
    <xf numFmtId="0" fontId="7" fillId="26" borderId="0" xfId="43" applyFont="1" applyFill="1"/>
    <xf numFmtId="0" fontId="7" fillId="0" borderId="0" xfId="43" applyFont="1" applyAlignment="1">
      <alignment wrapText="1"/>
    </xf>
    <xf numFmtId="10" fontId="12" fillId="0" borderId="0" xfId="43" applyNumberFormat="1" applyFont="1" applyAlignment="1">
      <alignment horizontal="right"/>
    </xf>
    <xf numFmtId="10" fontId="12" fillId="0" borderId="0" xfId="43" applyNumberFormat="1" applyFont="1"/>
    <xf numFmtId="0" fontId="9" fillId="0" borderId="0" xfId="43" applyFont="1" applyAlignment="1">
      <alignment horizontal="center"/>
    </xf>
    <xf numFmtId="164" fontId="9" fillId="0" borderId="0" xfId="30" applyFont="1"/>
    <xf numFmtId="164" fontId="7" fillId="0" borderId="0" xfId="43" applyNumberFormat="1" applyFont="1"/>
    <xf numFmtId="0" fontId="14" fillId="0" borderId="0" xfId="42" applyFont="1"/>
    <xf numFmtId="0" fontId="9" fillId="0" borderId="0" xfId="0" applyFont="1"/>
    <xf numFmtId="167" fontId="4" fillId="0" borderId="0" xfId="28" applyNumberFormat="1" applyFont="1"/>
    <xf numFmtId="165" fontId="4" fillId="0" borderId="0" xfId="42" applyNumberFormat="1"/>
    <xf numFmtId="173" fontId="4" fillId="0" borderId="0" xfId="42" applyNumberFormat="1"/>
    <xf numFmtId="0" fontId="4" fillId="0" borderId="0" xfId="42" applyFont="1"/>
    <xf numFmtId="172" fontId="4" fillId="0" borderId="0" xfId="42" applyNumberFormat="1"/>
    <xf numFmtId="15" fontId="4" fillId="0" borderId="0" xfId="42" applyNumberFormat="1" applyFont="1"/>
    <xf numFmtId="0" fontId="7" fillId="0" borderId="0" xfId="0" applyFont="1"/>
    <xf numFmtId="15" fontId="7" fillId="0" borderId="0" xfId="42" applyNumberFormat="1" applyFont="1"/>
    <xf numFmtId="0" fontId="15" fillId="0" borderId="0" xfId="43" applyFont="1"/>
    <xf numFmtId="0" fontId="12" fillId="0" borderId="0" xfId="43" applyFont="1"/>
    <xf numFmtId="0" fontId="16" fillId="0" borderId="0" xfId="43" applyFont="1"/>
    <xf numFmtId="0" fontId="17" fillId="0" borderId="0" xfId="45" applyAlignment="1">
      <alignment horizontal="right"/>
    </xf>
    <xf numFmtId="0" fontId="17" fillId="0" borderId="0" xfId="45"/>
    <xf numFmtId="174" fontId="17" fillId="0" borderId="0" xfId="45" applyNumberFormat="1"/>
    <xf numFmtId="178" fontId="3" fillId="0" borderId="0" xfId="28" applyNumberFormat="1"/>
    <xf numFmtId="176" fontId="3" fillId="0" borderId="0" xfId="28" applyNumberFormat="1"/>
    <xf numFmtId="177" fontId="3" fillId="0" borderId="0" xfId="28" applyNumberFormat="1"/>
    <xf numFmtId="164" fontId="0" fillId="0" borderId="0" xfId="28" applyFont="1"/>
    <xf numFmtId="0" fontId="0" fillId="0" borderId="0" xfId="0" applyAlignment="1">
      <alignment horizontal="right"/>
    </xf>
    <xf numFmtId="175" fontId="0" fillId="0" borderId="0" xfId="28" applyNumberFormat="1" applyFont="1"/>
    <xf numFmtId="0" fontId="7" fillId="27" borderId="0" xfId="42" applyFont="1" applyFill="1"/>
    <xf numFmtId="0" fontId="9" fillId="27" borderId="0" xfId="42" applyFont="1" applyFill="1" applyAlignment="1">
      <alignment horizontal="right"/>
    </xf>
    <xf numFmtId="3" fontId="7" fillId="27" borderId="0" xfId="29" applyNumberFormat="1" applyFont="1" applyFill="1"/>
    <xf numFmtId="0" fontId="35" fillId="0" borderId="0" xfId="42" applyFont="1"/>
    <xf numFmtId="0" fontId="36" fillId="0" borderId="0" xfId="42" applyFont="1"/>
    <xf numFmtId="14" fontId="36" fillId="0" borderId="0" xfId="42" applyNumberFormat="1" applyFont="1"/>
    <xf numFmtId="17" fontId="36" fillId="0" borderId="0" xfId="42" applyNumberFormat="1" applyFont="1"/>
    <xf numFmtId="0" fontId="37" fillId="0" borderId="0" xfId="42" applyFont="1" applyAlignment="1">
      <alignment horizontal="right"/>
    </xf>
    <xf numFmtId="0" fontId="37" fillId="0" borderId="0" xfId="42" applyFont="1"/>
    <xf numFmtId="3" fontId="35" fillId="0" borderId="0" xfId="29" applyNumberFormat="1" applyFont="1" applyFill="1"/>
    <xf numFmtId="166" fontId="35" fillId="0" borderId="0" xfId="42" applyNumberFormat="1" applyFont="1" applyFill="1"/>
    <xf numFmtId="3" fontId="35" fillId="0" borderId="0" xfId="42" applyNumberFormat="1" applyFont="1"/>
    <xf numFmtId="0" fontId="35" fillId="0" borderId="0" xfId="42" applyFont="1" applyFill="1"/>
    <xf numFmtId="10" fontId="35" fillId="0" borderId="0" xfId="42" applyNumberFormat="1" applyFont="1" applyFill="1"/>
    <xf numFmtId="4" fontId="3" fillId="0" borderId="0" xfId="44" applyNumberFormat="1" applyFont="1" applyFill="1" applyBorder="1"/>
    <xf numFmtId="0" fontId="39" fillId="0" borderId="0" xfId="0" applyFont="1" applyAlignment="1">
      <alignment horizontal="left"/>
    </xf>
    <xf numFmtId="0" fontId="35" fillId="28" borderId="0" xfId="42" applyFont="1" applyFill="1"/>
    <xf numFmtId="0" fontId="37" fillId="28" borderId="0" xfId="42" applyFont="1" applyFill="1" applyAlignment="1">
      <alignment horizontal="right"/>
    </xf>
    <xf numFmtId="3" fontId="35" fillId="28" borderId="0" xfId="29" applyNumberFormat="1" applyFont="1" applyFill="1"/>
    <xf numFmtId="0" fontId="41" fillId="0" borderId="0" xfId="42" applyFont="1" applyAlignment="1">
      <alignment horizontal="left"/>
    </xf>
    <xf numFmtId="0" fontId="41" fillId="0" borderId="0" xfId="42" applyFont="1" applyAlignment="1">
      <alignment horizontal="right"/>
    </xf>
    <xf numFmtId="49" fontId="36" fillId="0" borderId="0" xfId="42" applyNumberFormat="1" applyFont="1" applyAlignment="1">
      <alignment horizontal="left"/>
    </xf>
    <xf numFmtId="168" fontId="36" fillId="0" borderId="0" xfId="28" applyNumberFormat="1" applyFont="1"/>
    <xf numFmtId="165" fontId="36" fillId="0" borderId="0" xfId="42" applyNumberFormat="1" applyFont="1"/>
    <xf numFmtId="0" fontId="36" fillId="0" borderId="0" xfId="42" applyFont="1" applyAlignment="1">
      <alignment horizontal="left"/>
    </xf>
    <xf numFmtId="176" fontId="0" fillId="0" borderId="0" xfId="28" applyNumberFormat="1" applyFont="1"/>
    <xf numFmtId="20" fontId="0" fillId="0" borderId="0" xfId="0" applyNumberFormat="1"/>
    <xf numFmtId="174" fontId="0" fillId="0" borderId="0" xfId="0" applyNumberFormat="1"/>
    <xf numFmtId="0" fontId="35" fillId="0" borderId="0" xfId="42" applyFont="1" applyBorder="1"/>
    <xf numFmtId="0" fontId="43" fillId="0" borderId="0" xfId="42" applyFont="1"/>
    <xf numFmtId="0" fontId="44" fillId="0" borderId="0" xfId="0" applyFont="1"/>
    <xf numFmtId="0" fontId="17" fillId="0" borderId="0" xfId="45" applyFont="1"/>
    <xf numFmtId="179" fontId="43" fillId="0" borderId="0" xfId="42" applyNumberFormat="1" applyFont="1"/>
    <xf numFmtId="14" fontId="43" fillId="0" borderId="0" xfId="42" applyNumberFormat="1" applyFont="1"/>
    <xf numFmtId="17" fontId="43" fillId="0" borderId="0" xfId="42" applyNumberFormat="1" applyFont="1"/>
    <xf numFmtId="0" fontId="36" fillId="0" borderId="0" xfId="43" applyFont="1"/>
    <xf numFmtId="0" fontId="41" fillId="0" borderId="8" xfId="43" applyFont="1" applyBorder="1"/>
    <xf numFmtId="0" fontId="36" fillId="0" borderId="8" xfId="43" applyFont="1" applyBorder="1"/>
    <xf numFmtId="0" fontId="41" fillId="0" borderId="8" xfId="43" applyFont="1" applyBorder="1" applyAlignment="1">
      <alignment wrapText="1"/>
    </xf>
    <xf numFmtId="49" fontId="36" fillId="0" borderId="0" xfId="30" applyNumberFormat="1" applyFont="1"/>
    <xf numFmtId="0" fontId="47" fillId="0" borderId="8" xfId="43" applyFont="1" applyBorder="1"/>
    <xf numFmtId="0" fontId="36" fillId="0" borderId="0" xfId="43" applyFont="1" applyAlignment="1">
      <alignment horizontal="left"/>
    </xf>
    <xf numFmtId="1" fontId="36" fillId="0" borderId="0" xfId="43" applyNumberFormat="1" applyFont="1"/>
    <xf numFmtId="0" fontId="41" fillId="0" borderId="0" xfId="43" applyFont="1"/>
    <xf numFmtId="0" fontId="48" fillId="0" borderId="8" xfId="43" applyFont="1" applyBorder="1"/>
    <xf numFmtId="168" fontId="41" fillId="0" borderId="0" xfId="28" applyNumberFormat="1" applyFont="1" applyAlignment="1">
      <alignment horizontal="right"/>
    </xf>
    <xf numFmtId="0" fontId="50" fillId="30" borderId="17" xfId="52" applyFont="1" applyFill="1" applyBorder="1"/>
    <xf numFmtId="168" fontId="50" fillId="30" borderId="17" xfId="53" applyNumberFormat="1" applyFont="1" applyFill="1" applyBorder="1" applyAlignment="1">
      <alignment horizontal="right"/>
    </xf>
    <xf numFmtId="0" fontId="2" fillId="0" borderId="0" xfId="52"/>
    <xf numFmtId="168" fontId="0" fillId="0" borderId="0" xfId="53" applyNumberFormat="1" applyFont="1"/>
    <xf numFmtId="180" fontId="45" fillId="0" borderId="0" xfId="42" applyNumberFormat="1" applyFont="1" applyAlignment="1">
      <alignment horizontal="right"/>
    </xf>
    <xf numFmtId="180" fontId="43" fillId="0" borderId="0" xfId="42" applyNumberFormat="1" applyFont="1"/>
    <xf numFmtId="180" fontId="17" fillId="0" borderId="0" xfId="45" applyNumberFormat="1" applyFont="1" applyAlignment="1">
      <alignment horizontal="right"/>
    </xf>
    <xf numFmtId="3" fontId="45" fillId="0" borderId="0" xfId="42" applyNumberFormat="1" applyFont="1" applyAlignment="1">
      <alignment horizontal="right"/>
    </xf>
    <xf numFmtId="3" fontId="43" fillId="0" borderId="0" xfId="29" applyNumberFormat="1" applyFont="1"/>
    <xf numFmtId="3" fontId="43" fillId="0" borderId="0" xfId="42" applyNumberFormat="1" applyFont="1"/>
    <xf numFmtId="180" fontId="41" fillId="0" borderId="0" xfId="42" applyNumberFormat="1" applyFont="1" applyAlignment="1">
      <alignment horizontal="right"/>
    </xf>
    <xf numFmtId="180" fontId="36" fillId="0" borderId="0" xfId="42" applyNumberFormat="1" applyFont="1"/>
    <xf numFmtId="174" fontId="17" fillId="0" borderId="0" xfId="45" applyNumberFormat="1" applyAlignment="1">
      <alignment horizontal="right"/>
    </xf>
    <xf numFmtId="3" fontId="41" fillId="0" borderId="0" xfId="42" applyNumberFormat="1" applyFont="1" applyAlignment="1">
      <alignment horizontal="right"/>
    </xf>
    <xf numFmtId="3" fontId="36" fillId="0" borderId="0" xfId="28" applyNumberFormat="1" applyFont="1"/>
    <xf numFmtId="3" fontId="36" fillId="0" borderId="0" xfId="42" applyNumberFormat="1" applyFont="1"/>
    <xf numFmtId="3" fontId="0" fillId="0" borderId="0" xfId="53" applyNumberFormat="1" applyFont="1"/>
    <xf numFmtId="0" fontId="1" fillId="0" borderId="0" xfId="52" applyFont="1"/>
    <xf numFmtId="0" fontId="35" fillId="28" borderId="0" xfId="42" applyFont="1" applyFill="1" applyAlignment="1">
      <alignment horizontal="center" vertical="center"/>
    </xf>
    <xf numFmtId="0" fontId="37" fillId="28" borderId="0" xfId="42" applyFont="1" applyFill="1" applyAlignment="1">
      <alignment horizontal="center" vertical="center"/>
    </xf>
    <xf numFmtId="0" fontId="37" fillId="0" borderId="0" xfId="42" applyFont="1" applyAlignment="1">
      <alignment horizontal="center" vertical="center"/>
    </xf>
    <xf numFmtId="0" fontId="51" fillId="31" borderId="17" xfId="52" applyFont="1" applyFill="1" applyBorder="1" applyAlignment="1">
      <alignment horizontal="center" vertical="center"/>
    </xf>
    <xf numFmtId="3" fontId="51" fillId="31" borderId="17" xfId="53" applyNumberFormat="1" applyFont="1" applyFill="1" applyBorder="1" applyAlignment="1">
      <alignment horizontal="center" vertical="center"/>
    </xf>
    <xf numFmtId="0" fontId="6" fillId="0" borderId="0" xfId="42" applyFont="1" applyFill="1" applyBorder="1" applyAlignment="1">
      <alignment horizontal="center"/>
    </xf>
    <xf numFmtId="0" fontId="40" fillId="0" borderId="0" xfId="51" applyFont="1" applyFill="1" applyBorder="1" applyAlignment="1">
      <alignment horizontal="center" vertical="center"/>
    </xf>
    <xf numFmtId="0" fontId="38" fillId="0" borderId="0" xfId="42" applyFont="1" applyBorder="1" applyAlignment="1">
      <alignment horizontal="center"/>
    </xf>
    <xf numFmtId="0" fontId="42" fillId="27" borderId="12" xfId="51" applyFont="1" applyFill="1" applyBorder="1" applyAlignment="1">
      <alignment horizontal="center" vertical="center"/>
    </xf>
    <xf numFmtId="0" fontId="42" fillId="27" borderId="13" xfId="51" applyFont="1" applyFill="1" applyBorder="1" applyAlignment="1">
      <alignment horizontal="center" vertical="center"/>
    </xf>
    <xf numFmtId="0" fontId="42" fillId="27" borderId="14" xfId="51" applyFont="1" applyFill="1" applyBorder="1" applyAlignment="1">
      <alignment horizontal="center" vertical="center"/>
    </xf>
    <xf numFmtId="0" fontId="38" fillId="0" borderId="11" xfId="42" applyFont="1" applyBorder="1" applyAlignment="1">
      <alignment horizontal="center"/>
    </xf>
    <xf numFmtId="0" fontId="38" fillId="29" borderId="0" xfId="42" applyFont="1" applyFill="1" applyBorder="1" applyAlignment="1">
      <alignment horizontal="center"/>
    </xf>
    <xf numFmtId="0" fontId="49" fillId="28" borderId="12" xfId="51" applyFont="1" applyFill="1" applyBorder="1" applyAlignment="1">
      <alignment horizontal="center" vertical="center"/>
    </xf>
    <xf numFmtId="0" fontId="49" fillId="28" borderId="13" xfId="51" applyFont="1" applyFill="1" applyBorder="1" applyAlignment="1">
      <alignment horizontal="center" vertical="center"/>
    </xf>
    <xf numFmtId="0" fontId="49" fillId="28" borderId="14" xfId="51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7" fillId="0" borderId="0" xfId="43" applyFont="1" applyAlignment="1">
      <alignment horizontal="center" wrapText="1"/>
    </xf>
    <xf numFmtId="0" fontId="41" fillId="0" borderId="15" xfId="43" applyFont="1" applyBorder="1" applyAlignment="1">
      <alignment horizontal="left" vertical="center"/>
    </xf>
    <xf numFmtId="0" fontId="41" fillId="0" borderId="16" xfId="43" applyFont="1" applyBorder="1" applyAlignment="1">
      <alignment horizontal="left" vertical="center"/>
    </xf>
  </cellXfs>
  <cellStyles count="5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33" builtinId="26" customBuiltin="1"/>
    <cellStyle name="Cálculo" xfId="26" builtinId="22" customBuiltin="1"/>
    <cellStyle name="Célula de Verificação" xfId="27" builtinId="23" customBuiltin="1"/>
    <cellStyle name="Célula Vinculada" xfId="39" builtinId="24" customBuiltin="1"/>
    <cellStyle name="Comma 2" xfId="53" xr:uid="{00000000-0005-0000-0000-00001C000000}"/>
    <cellStyle name="Comma_Chartdata" xfId="29" xr:uid="{00000000-0005-0000-0000-00001D000000}"/>
    <cellStyle name="Comma_DynamicCharts" xfId="30" xr:uid="{00000000-0005-0000-0000-00001E000000}"/>
    <cellStyle name="Comma_GanttChart3" xfId="31" xr:uid="{00000000-0005-0000-0000-00001F000000}"/>
    <cellStyle name="Ênfase1" xfId="19" builtinId="29" customBuiltin="1"/>
    <cellStyle name="Ênfase2" xfId="20" builtinId="33" customBuiltin="1"/>
    <cellStyle name="Ênfase3" xfId="21" builtinId="37" customBuiltin="1"/>
    <cellStyle name="Ênfase4" xfId="22" builtinId="41" customBuiltin="1"/>
    <cellStyle name="Ênfase5" xfId="23" builtinId="45" customBuiltin="1"/>
    <cellStyle name="Ênfase6" xfId="24" builtinId="49" customBuiltin="1"/>
    <cellStyle name="Entrada" xfId="38" builtinId="20" customBuiltin="1"/>
    <cellStyle name="MyBlue" xfId="40" xr:uid="{00000000-0005-0000-0000-000028000000}"/>
    <cellStyle name="Neutro" xfId="41" builtinId="28" customBuiltin="1"/>
    <cellStyle name="Normal" xfId="0" builtinId="0"/>
    <cellStyle name="Normal 2" xfId="51" xr:uid="{00000000-0005-0000-0000-00002B000000}"/>
    <cellStyle name="Normal 3" xfId="52" xr:uid="{00000000-0005-0000-0000-00002C000000}"/>
    <cellStyle name="Normal_Chartdata" xfId="42" xr:uid="{00000000-0005-0000-0000-00002D000000}"/>
    <cellStyle name="Normal_DynamicCharts" xfId="43" xr:uid="{00000000-0005-0000-0000-00002E000000}"/>
    <cellStyle name="Normal_GanttChart3" xfId="44" xr:uid="{00000000-0005-0000-0000-00002F000000}"/>
    <cellStyle name="Normal_Sheet1" xfId="45" xr:uid="{00000000-0005-0000-0000-000030000000}"/>
    <cellStyle name="Nota" xfId="46" builtinId="10" customBuiltin="1"/>
    <cellStyle name="Ruim" xfId="25" builtinId="27" customBuiltin="1"/>
    <cellStyle name="Saída" xfId="47" builtinId="21" customBuiltin="1"/>
    <cellStyle name="Texto de Aviso" xfId="50" builtinId="11" customBuiltin="1"/>
    <cellStyle name="Texto Explicativo" xfId="32" builtinId="53" customBuiltin="1"/>
    <cellStyle name="Título" xfId="48" builtinId="15" customBuiltin="1"/>
    <cellStyle name="Título 1" xfId="34" builtinId="16" customBuiltin="1"/>
    <cellStyle name="Título 2" xfId="35" builtinId="17" customBuiltin="1"/>
    <cellStyle name="Título 3" xfId="36" builtinId="18" customBuiltin="1"/>
    <cellStyle name="Título 4" xfId="37" builtinId="19" customBuiltin="1"/>
    <cellStyle name="Total" xfId="49" builtinId="25" customBuiltin="1"/>
    <cellStyle name="Vírgula" xfId="28" builtinId="3"/>
  </cellStyles>
  <dxfs count="9"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numFmt numFmtId="181" formatCode="#,##0_);[Red]\(#,##0\)"/>
    </dxf>
    <dxf>
      <numFmt numFmtId="182" formatCode="mmm\-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Sans Serif"/>
        <scheme val="none"/>
      </font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defRPr>
            </a:pPr>
            <a:r>
              <a:rPr lang="en-US"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rPr>
              <a:t>Regional Sales by Month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'Chart2007 Samples'!$C$44</c:f>
              <c:strCache>
                <c:ptCount val="1"/>
                <c:pt idx="0">
                  <c:v>Jan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Samples'!$C$45:$C$48</c:f>
              <c:numCache>
                <c:formatCode>#,##0</c:formatCode>
                <c:ptCount val="4"/>
                <c:pt idx="0">
                  <c:v>80</c:v>
                </c:pt>
                <c:pt idx="1">
                  <c:v>60</c:v>
                </c:pt>
                <c:pt idx="2">
                  <c:v>110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5-442D-A140-6CB991DA2D38}"/>
            </c:ext>
          </c:extLst>
        </c:ser>
        <c:ser>
          <c:idx val="1"/>
          <c:order val="1"/>
          <c:tx>
            <c:strRef>
              <c:f>'Chart2007 Samples'!$D$44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Samples'!$D$45:$D$48</c:f>
              <c:numCache>
                <c:formatCode>#,##0</c:formatCode>
                <c:ptCount val="4"/>
                <c:pt idx="0">
                  <c:v>130</c:v>
                </c:pt>
                <c:pt idx="1">
                  <c:v>80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65-442D-A140-6CB991DA2D38}"/>
            </c:ext>
          </c:extLst>
        </c:ser>
        <c:ser>
          <c:idx val="2"/>
          <c:order val="2"/>
          <c:tx>
            <c:strRef>
              <c:f>'Chart2007 Samples'!$E$44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Samples'!$E$45:$E$48</c:f>
              <c:numCache>
                <c:formatCode>#,##0</c:formatCode>
                <c:ptCount val="4"/>
                <c:pt idx="0">
                  <c:v>125</c:v>
                </c:pt>
                <c:pt idx="1">
                  <c:v>80</c:v>
                </c:pt>
                <c:pt idx="2">
                  <c:v>110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65-442D-A140-6CB991DA2D38}"/>
            </c:ext>
          </c:extLst>
        </c:ser>
        <c:ser>
          <c:idx val="3"/>
          <c:order val="3"/>
          <c:tx>
            <c:strRef>
              <c:f>'Chart2007 Samples'!$F$44</c:f>
              <c:strCache>
                <c:ptCount val="1"/>
                <c:pt idx="0">
                  <c:v>Apr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Samples'!$F$45:$F$48</c:f>
              <c:numCache>
                <c:formatCode>#,##0</c:formatCode>
                <c:ptCount val="4"/>
                <c:pt idx="0">
                  <c:v>130</c:v>
                </c:pt>
                <c:pt idx="1">
                  <c:v>100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65-442D-A140-6CB991DA2D38}"/>
            </c:ext>
          </c:extLst>
        </c:ser>
        <c:ser>
          <c:idx val="4"/>
          <c:order val="4"/>
          <c:tx>
            <c:strRef>
              <c:f>'Chart2007 Samples'!$G$44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Samples'!$G$45:$G$48</c:f>
              <c:numCache>
                <c:formatCode>#,##0</c:formatCode>
                <c:ptCount val="4"/>
                <c:pt idx="0">
                  <c:v>140</c:v>
                </c:pt>
                <c:pt idx="1">
                  <c:v>90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65-442D-A140-6CB991DA2D38}"/>
            </c:ext>
          </c:extLst>
        </c:ser>
        <c:ser>
          <c:idx val="5"/>
          <c:order val="5"/>
          <c:tx>
            <c:strRef>
              <c:f>'Chart2007 Samples'!$H$44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Samples'!$H$45:$H$48</c:f>
              <c:numCache>
                <c:formatCode>#,##0</c:formatCode>
                <c:ptCount val="4"/>
                <c:pt idx="0">
                  <c:v>180</c:v>
                </c:pt>
                <c:pt idx="1">
                  <c:v>100</c:v>
                </c:pt>
                <c:pt idx="2">
                  <c:v>130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65-442D-A140-6CB991DA2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0133968"/>
        <c:axId val="360135536"/>
      </c:barChart>
      <c:catAx>
        <c:axId val="36013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6013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0135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60133968"/>
        <c:crosses val="autoZero"/>
        <c:crossBetween val="between"/>
      </c:valAx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4">
            <a:tint val="50000"/>
            <a:satMod val="300000"/>
          </a:schemeClr>
        </a:gs>
        <a:gs pos="35000">
          <a:schemeClr val="accent4">
            <a:tint val="37000"/>
            <a:satMod val="300000"/>
          </a:schemeClr>
        </a:gs>
        <a:gs pos="100000">
          <a:schemeClr val="accent4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4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6910912705192"/>
          <c:y val="0.16889016022002484"/>
          <c:w val="0.55662497338866856"/>
          <c:h val="0.68305786562564252"/>
        </c:manualLayout>
      </c:layout>
      <c:lineChart>
        <c:grouping val="standard"/>
        <c:varyColors val="0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13B-4A33-8EDA-CCA7542F467B}"/>
            </c:ext>
          </c:extLst>
        </c:ser>
        <c:ser>
          <c:idx val="1"/>
          <c:order val="1"/>
          <c:tx>
            <c:strRef>
              <c:f>'Chart2007 Samples'!$B$46</c:f>
              <c:strCache>
                <c:ptCount val="1"/>
                <c:pt idx="0">
                  <c:v>Europe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B-4A33-8EDA-CCA7542F467B}"/>
            </c:ext>
          </c:extLst>
        </c:ser>
        <c:ser>
          <c:idx val="2"/>
          <c:order val="2"/>
          <c:tx>
            <c:strRef>
              <c:f>'Chart2007 Samples'!$B$47</c:f>
              <c:strCache>
                <c:ptCount val="1"/>
                <c:pt idx="0">
                  <c:v>Asia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3B-4A33-8EDA-CCA7542F467B}"/>
            </c:ext>
          </c:extLst>
        </c:ser>
        <c:ser>
          <c:idx val="3"/>
          <c:order val="3"/>
          <c:tx>
            <c:strRef>
              <c:f>'Chart2007 Samples'!$B$48</c:f>
              <c:strCache>
                <c:ptCount val="1"/>
                <c:pt idx="0">
                  <c:v>Latin America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3B-4A33-8EDA-CCA7542F4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86688"/>
        <c:axId val="362391392"/>
      </c:lineChart>
      <c:catAx>
        <c:axId val="362386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62391392"/>
        <c:crosses val="autoZero"/>
        <c:auto val="1"/>
        <c:lblAlgn val="ctr"/>
        <c:lblOffset val="100"/>
        <c:noMultiLvlLbl val="0"/>
      </c:catAx>
      <c:valAx>
        <c:axId val="362391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362386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Vendas Regionais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'Dados do Gráfico'!$A$5</c:f>
              <c:strCache>
                <c:ptCount val="1"/>
                <c:pt idx="0">
                  <c:v>Domésticas</c:v>
                </c:pt>
              </c:strCache>
            </c:strRef>
          </c:tx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Gráfico'!$B$5:$G$5</c:f>
              <c:numCache>
                <c:formatCode>#,##0</c:formatCode>
                <c:ptCount val="6"/>
                <c:pt idx="0">
                  <c:v>80</c:v>
                </c:pt>
                <c:pt idx="1">
                  <c:v>137</c:v>
                </c:pt>
                <c:pt idx="2">
                  <c:v>127</c:v>
                </c:pt>
                <c:pt idx="3">
                  <c:v>135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14-4866-8752-62B533B27D4D}"/>
            </c:ext>
          </c:extLst>
        </c:ser>
        <c:ser>
          <c:idx val="1"/>
          <c:order val="1"/>
          <c:tx>
            <c:strRef>
              <c:f>'Dados do Gráfico'!$A$6</c:f>
              <c:strCache>
                <c:ptCount val="1"/>
                <c:pt idx="0">
                  <c:v>Europa</c:v>
                </c:pt>
              </c:strCache>
            </c:strRef>
          </c:tx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Gráfico'!$B$6:$G$6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4-4866-8752-62B533B27D4D}"/>
            </c:ext>
          </c:extLst>
        </c:ser>
        <c:ser>
          <c:idx val="2"/>
          <c:order val="2"/>
          <c:tx>
            <c:strRef>
              <c:f>'Dados do Gráfico'!$A$7</c:f>
              <c:strCache>
                <c:ptCount val="1"/>
                <c:pt idx="0">
                  <c:v>Ásia</c:v>
                </c:pt>
              </c:strCache>
            </c:strRef>
          </c:tx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Gráfico'!$B$7:$G$7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14-4866-8752-62B533B27D4D}"/>
            </c:ext>
          </c:extLst>
        </c:ser>
        <c:ser>
          <c:idx val="3"/>
          <c:order val="3"/>
          <c:tx>
            <c:strRef>
              <c:f>'Dados do Gráfico'!$A$8</c:f>
              <c:strCache>
                <c:ptCount val="1"/>
                <c:pt idx="0">
                  <c:v>América Latina</c:v>
                </c:pt>
              </c:strCache>
            </c:strRef>
          </c:tx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Gráfico'!$B$8:$G$8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14-4866-8752-62B533B27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134360"/>
        <c:axId val="358447592"/>
      </c:lineChart>
      <c:catAx>
        <c:axId val="360134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58447592"/>
        <c:crosses val="autoZero"/>
        <c:auto val="1"/>
        <c:lblAlgn val="ctr"/>
        <c:lblOffset val="100"/>
        <c:noMultiLvlLbl val="0"/>
      </c:catAx>
      <c:valAx>
        <c:axId val="358447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Milhões de Reais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360134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6">
            <a:tint val="50000"/>
            <a:satMod val="300000"/>
          </a:schemeClr>
        </a:gs>
        <a:gs pos="35000">
          <a:schemeClr val="accent6">
            <a:tint val="37000"/>
            <a:satMod val="300000"/>
          </a:schemeClr>
        </a:gs>
        <a:gs pos="100000">
          <a:schemeClr val="accent6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6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 Gráfico'!$A$1</c:f>
          <c:strCache>
            <c:ptCount val="1"/>
            <c:pt idx="0">
              <c:v>Divisão de Esportes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solidFill>
          <a:schemeClr val="accent6"/>
        </a:solidFill>
        <a:ln w="25400" cap="flat" cmpd="sng" algn="ctr">
          <a:solidFill>
            <a:schemeClr val="accent6">
              <a:shade val="50000"/>
            </a:schemeClr>
          </a:solidFill>
          <a:prstDash val="solid"/>
        </a:ln>
        <a:effectLst/>
        <a:sp3d contourW="25400">
          <a:contourClr>
            <a:schemeClr val="accent6">
              <a:shade val="50000"/>
            </a:schemeClr>
          </a:contourClr>
        </a:sp3d>
      </c:spPr>
    </c:floor>
    <c:sideWall>
      <c:thickness val="0"/>
      <c:spPr>
        <a:gradFill rotWithShape="1">
          <a:gsLst>
            <a:gs pos="0">
              <a:schemeClr val="accent3">
                <a:tint val="50000"/>
                <a:satMod val="300000"/>
              </a:schemeClr>
            </a:gs>
            <a:gs pos="35000">
              <a:schemeClr val="accent3">
                <a:tint val="37000"/>
                <a:satMod val="300000"/>
              </a:schemeClr>
            </a:gs>
            <a:gs pos="100000">
              <a:schemeClr val="accent3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3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p3d contourW="9525">
          <a:contourClr>
            <a:schemeClr val="accent3">
              <a:shade val="95000"/>
              <a:satMod val="105000"/>
            </a:schemeClr>
          </a:contourClr>
        </a:sp3d>
      </c:spPr>
    </c:sideWall>
    <c:backWall>
      <c:thickness val="0"/>
      <c:spPr>
        <a:gradFill rotWithShape="1">
          <a:gsLst>
            <a:gs pos="0">
              <a:schemeClr val="accent3">
                <a:tint val="50000"/>
                <a:satMod val="300000"/>
              </a:schemeClr>
            </a:gs>
            <a:gs pos="35000">
              <a:schemeClr val="accent3">
                <a:tint val="37000"/>
                <a:satMod val="300000"/>
              </a:schemeClr>
            </a:gs>
            <a:gs pos="100000">
              <a:schemeClr val="accent3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3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p3d contourW="9525">
          <a:contourClr>
            <a:schemeClr val="accent3">
              <a:shade val="95000"/>
              <a:satMod val="105000"/>
            </a:schemeClr>
          </a:contourClr>
        </a:sp3d>
      </c:spPr>
    </c:backWall>
    <c:plotArea>
      <c:layout>
        <c:manualLayout>
          <c:layoutTarget val="inner"/>
          <c:xMode val="edge"/>
          <c:yMode val="edge"/>
          <c:x val="0.15747462817147886"/>
          <c:y val="0.17616907261592304"/>
          <c:w val="0.57112248468941385"/>
          <c:h val="0.67345654709827962"/>
        </c:manualLayout>
      </c:layout>
      <c:bar3DChart>
        <c:barDir val="col"/>
        <c:grouping val="standard"/>
        <c:varyColors val="0"/>
        <c:ser>
          <c:idx val="3"/>
          <c:order val="0"/>
          <c:tx>
            <c:strRef>
              <c:f>'Dados do Gráfico'!$A$8</c:f>
              <c:strCache>
                <c:ptCount val="1"/>
                <c:pt idx="0">
                  <c:v>América Latina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Gráfico'!$B$8:$G$8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9-4D90-B983-4545C381462C}"/>
            </c:ext>
          </c:extLst>
        </c:ser>
        <c:ser>
          <c:idx val="1"/>
          <c:order val="1"/>
          <c:tx>
            <c:strRef>
              <c:f>'Dados do Gráfico'!$A$6</c:f>
              <c:strCache>
                <c:ptCount val="1"/>
                <c:pt idx="0">
                  <c:v>Europa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Gráfico'!$B$6:$G$6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99-4D90-B983-4545C381462C}"/>
            </c:ext>
          </c:extLst>
        </c:ser>
        <c:ser>
          <c:idx val="2"/>
          <c:order val="2"/>
          <c:tx>
            <c:strRef>
              <c:f>'Dados do Gráfico'!$A$7</c:f>
              <c:strCache>
                <c:ptCount val="1"/>
                <c:pt idx="0">
                  <c:v>Ásia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Gráfico'!$B$7:$G$7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99-4D90-B983-4545C381462C}"/>
            </c:ext>
          </c:extLst>
        </c:ser>
        <c:ser>
          <c:idx val="0"/>
          <c:order val="3"/>
          <c:tx>
            <c:strRef>
              <c:f>'Dados do Gráfico'!$A$5</c:f>
              <c:strCache>
                <c:ptCount val="1"/>
                <c:pt idx="0">
                  <c:v>Domésticas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Gráfico'!$B$5:$G$5</c:f>
              <c:numCache>
                <c:formatCode>#,##0</c:formatCode>
                <c:ptCount val="6"/>
                <c:pt idx="0">
                  <c:v>80</c:v>
                </c:pt>
                <c:pt idx="1">
                  <c:v>137</c:v>
                </c:pt>
                <c:pt idx="2">
                  <c:v>127</c:v>
                </c:pt>
                <c:pt idx="3">
                  <c:v>135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99-4D90-B983-4545C3814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8447200"/>
        <c:axId val="358453080"/>
        <c:axId val="358538752"/>
      </c:bar3DChart>
      <c:catAx>
        <c:axId val="358447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453080"/>
        <c:crosses val="autoZero"/>
        <c:auto val="1"/>
        <c:lblAlgn val="ctr"/>
        <c:lblOffset val="100"/>
        <c:noMultiLvlLbl val="0"/>
      </c:catAx>
      <c:valAx>
        <c:axId val="35845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Vendas - Milhões de Reais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447200"/>
        <c:crosses val="autoZero"/>
        <c:crossBetween val="between"/>
      </c:valAx>
      <c:serAx>
        <c:axId val="3585387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45308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2">
            <a:tint val="50000"/>
            <a:satMod val="300000"/>
          </a:schemeClr>
        </a:gs>
        <a:gs pos="35000">
          <a:schemeClr val="accent2">
            <a:tint val="37000"/>
            <a:satMod val="300000"/>
          </a:schemeClr>
        </a:gs>
        <a:gs pos="100000">
          <a:schemeClr val="accent2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2">
          <a:shade val="95000"/>
          <a:satMod val="105000"/>
        </a:schemeClr>
      </a:solidFill>
      <a:prstDash val="solid"/>
      <a:round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Vendas domésticas em milhões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'Dados do Gráfico'!$A$5</c:f>
              <c:strCache>
                <c:ptCount val="1"/>
                <c:pt idx="0">
                  <c:v>Domésticas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503-4DE7-B745-A69EE7A15503}"/>
              </c:ext>
            </c:extLst>
          </c:dPt>
          <c:dPt>
            <c:idx val="1"/>
            <c:bubble3D val="0"/>
            <c:explosion val="14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503-4DE7-B745-A69EE7A15503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503-4DE7-B745-A69EE7A15503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503-4DE7-B745-A69EE7A15503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503-4DE7-B745-A69EE7A15503}"/>
              </c:ext>
            </c:extLst>
          </c:dPt>
          <c:dPt>
            <c:idx val="5"/>
            <c:bubble3D val="0"/>
            <c:spPr>
              <a:solidFill>
                <a:schemeClr val="accent6">
                  <a:alpha val="9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>
                <a:innerShdw blurRad="114300">
                  <a:schemeClr val="accent6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503-4DE7-B745-A69EE7A15503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503-4DE7-B745-A69EE7A15503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503-4DE7-B745-A69EE7A15503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503-4DE7-B745-A69EE7A15503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503-4DE7-B745-A69EE7A15503}"/>
                </c:ext>
              </c:extLst>
            </c:dLbl>
            <c:dLbl>
              <c:idx val="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D503-4DE7-B745-A69EE7A15503}"/>
                </c:ext>
              </c:extLst>
            </c:dLbl>
            <c:dLbl>
              <c:idx val="5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6"/>
                  </a:solidFill>
                  <a:round/>
                </a:ln>
                <a:effectLst>
                  <a:outerShdw blurRad="50800" dist="38100" dir="2700000" algn="tl" rotWithShape="0">
                    <a:schemeClr val="accent6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D503-4DE7-B745-A69EE7A15503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F81BD"/>
                </a:solidFill>
                <a:round/>
              </a:ln>
              <a:effectLst>
                <a:outerShdw blurRad="50800" dist="38100" dir="2700000" algn="tl" rotWithShape="0">
                  <a:srgbClr val="4F81BD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Gráfico'!$B$5:$G$5</c:f>
              <c:numCache>
                <c:formatCode>#,##0</c:formatCode>
                <c:ptCount val="6"/>
                <c:pt idx="0">
                  <c:v>80</c:v>
                </c:pt>
                <c:pt idx="1">
                  <c:v>137</c:v>
                </c:pt>
                <c:pt idx="2">
                  <c:v>127</c:v>
                </c:pt>
                <c:pt idx="3">
                  <c:v>135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503-4DE7-B745-A69EE7A1550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 Gráfico'!$A$1</c:f>
          <c:strCache>
            <c:ptCount val="1"/>
            <c:pt idx="0">
              <c:v>Divisão de Esportes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500332061413674E-2"/>
          <c:y val="0.1504278474983631"/>
          <c:w val="0.8945459404018532"/>
          <c:h val="0.69812092878078535"/>
        </c:manualLayout>
      </c:layout>
      <c:lineChart>
        <c:grouping val="standard"/>
        <c:varyColors val="0"/>
        <c:ser>
          <c:idx val="0"/>
          <c:order val="0"/>
          <c:tx>
            <c:strRef>
              <c:f>'Dados do Gráfico'!$A$5</c:f>
              <c:strCache>
                <c:ptCount val="1"/>
                <c:pt idx="0">
                  <c:v>Domésticas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Gráfico'!$B$5:$G$5</c:f>
              <c:numCache>
                <c:formatCode>#,##0</c:formatCode>
                <c:ptCount val="6"/>
                <c:pt idx="0">
                  <c:v>80</c:v>
                </c:pt>
                <c:pt idx="1">
                  <c:v>137</c:v>
                </c:pt>
                <c:pt idx="2">
                  <c:v>127</c:v>
                </c:pt>
                <c:pt idx="3">
                  <c:v>135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0-4E40-8887-EC655831E8E7}"/>
            </c:ext>
          </c:extLst>
        </c:ser>
        <c:ser>
          <c:idx val="1"/>
          <c:order val="1"/>
          <c:tx>
            <c:strRef>
              <c:f>'Dados do Gráfico'!$A$6</c:f>
              <c:strCache>
                <c:ptCount val="1"/>
                <c:pt idx="0">
                  <c:v>Europa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Gráfico'!$B$6:$G$6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0-4E40-8887-EC655831E8E7}"/>
            </c:ext>
          </c:extLst>
        </c:ser>
        <c:ser>
          <c:idx val="2"/>
          <c:order val="2"/>
          <c:tx>
            <c:strRef>
              <c:f>'Dados do Gráfico'!$A$7</c:f>
              <c:strCache>
                <c:ptCount val="1"/>
                <c:pt idx="0">
                  <c:v>Ásia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Gráfico'!$B$7:$G$7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50-4E40-8887-EC655831E8E7}"/>
            </c:ext>
          </c:extLst>
        </c:ser>
        <c:ser>
          <c:idx val="3"/>
          <c:order val="3"/>
          <c:tx>
            <c:strRef>
              <c:f>'Dados do Gráfico'!$A$8</c:f>
              <c:strCache>
                <c:ptCount val="1"/>
                <c:pt idx="0">
                  <c:v>América Latina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Gráfico'!$B$8:$G$8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50-4E40-8887-EC655831E8E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58447984"/>
        <c:axId val="358451120"/>
      </c:lineChart>
      <c:catAx>
        <c:axId val="35844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45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84511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5844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 orientation="landscape" horizontalDpi="300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 Gráfico'!$A$1</c:f>
          <c:strCache>
            <c:ptCount val="1"/>
            <c:pt idx="0">
              <c:v>Divisão de Esportes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47462817147889"/>
          <c:y val="0.17616907261592304"/>
          <c:w val="0.7064699007363292"/>
          <c:h val="0.634038398666889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'Dados do Gráfico'!$B$4</c:f>
              <c:strCache>
                <c:ptCount val="1"/>
                <c:pt idx="0">
                  <c:v>Jan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'Dados do Gráfico'!$A$5:$A$8</c:f>
              <c:strCache>
                <c:ptCount val="4"/>
                <c:pt idx="0">
                  <c:v>Domésticas</c:v>
                </c:pt>
                <c:pt idx="1">
                  <c:v>Europa</c:v>
                </c:pt>
                <c:pt idx="2">
                  <c:v>Ásia</c:v>
                </c:pt>
                <c:pt idx="3">
                  <c:v>América Latina</c:v>
                </c:pt>
              </c:strCache>
            </c:strRef>
          </c:cat>
          <c:val>
            <c:numRef>
              <c:f>'Dados do Gráfico'!$B$5:$B$8</c:f>
              <c:numCache>
                <c:formatCode>#,##0</c:formatCode>
                <c:ptCount val="4"/>
                <c:pt idx="0">
                  <c:v>80</c:v>
                </c:pt>
                <c:pt idx="1">
                  <c:v>60</c:v>
                </c:pt>
                <c:pt idx="2">
                  <c:v>110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4-4493-B26E-BC1B4E384670}"/>
            </c:ext>
          </c:extLst>
        </c:ser>
        <c:ser>
          <c:idx val="1"/>
          <c:order val="1"/>
          <c:tx>
            <c:strRef>
              <c:f>'Dados do Gráfico'!$C$4</c:f>
              <c:strCache>
                <c:ptCount val="1"/>
                <c:pt idx="0">
                  <c:v>Fev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'Dados do Gráfico'!$A$5:$A$8</c:f>
              <c:strCache>
                <c:ptCount val="4"/>
                <c:pt idx="0">
                  <c:v>Domésticas</c:v>
                </c:pt>
                <c:pt idx="1">
                  <c:v>Europa</c:v>
                </c:pt>
                <c:pt idx="2">
                  <c:v>Ásia</c:v>
                </c:pt>
                <c:pt idx="3">
                  <c:v>América Latina</c:v>
                </c:pt>
              </c:strCache>
            </c:strRef>
          </c:cat>
          <c:val>
            <c:numRef>
              <c:f>'Dados do Gráfico'!$C$5:$C$8</c:f>
              <c:numCache>
                <c:formatCode>#,##0</c:formatCode>
                <c:ptCount val="4"/>
                <c:pt idx="0">
                  <c:v>137</c:v>
                </c:pt>
                <c:pt idx="1">
                  <c:v>80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D4-4493-B26E-BC1B4E384670}"/>
            </c:ext>
          </c:extLst>
        </c:ser>
        <c:ser>
          <c:idx val="2"/>
          <c:order val="2"/>
          <c:tx>
            <c:strRef>
              <c:f>'Dados do Gráfico'!$D$4</c:f>
              <c:strCache>
                <c:ptCount val="1"/>
                <c:pt idx="0">
                  <c:v>Mar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'Dados do Gráfico'!$A$5:$A$8</c:f>
              <c:strCache>
                <c:ptCount val="4"/>
                <c:pt idx="0">
                  <c:v>Domésticas</c:v>
                </c:pt>
                <c:pt idx="1">
                  <c:v>Europa</c:v>
                </c:pt>
                <c:pt idx="2">
                  <c:v>Ásia</c:v>
                </c:pt>
                <c:pt idx="3">
                  <c:v>América Latina</c:v>
                </c:pt>
              </c:strCache>
            </c:strRef>
          </c:cat>
          <c:val>
            <c:numRef>
              <c:f>'Dados do Gráfico'!$D$5:$D$8</c:f>
              <c:numCache>
                <c:formatCode>#,##0</c:formatCode>
                <c:ptCount val="4"/>
                <c:pt idx="0">
                  <c:v>127</c:v>
                </c:pt>
                <c:pt idx="1">
                  <c:v>80</c:v>
                </c:pt>
                <c:pt idx="2">
                  <c:v>110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D4-4493-B26E-BC1B4E384670}"/>
            </c:ext>
          </c:extLst>
        </c:ser>
        <c:ser>
          <c:idx val="3"/>
          <c:order val="3"/>
          <c:tx>
            <c:strRef>
              <c:f>'Dados do Gráfico'!$E$4</c:f>
              <c:strCache>
                <c:ptCount val="1"/>
                <c:pt idx="0">
                  <c:v>Abr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'Dados do Gráfico'!$A$5:$A$8</c:f>
              <c:strCache>
                <c:ptCount val="4"/>
                <c:pt idx="0">
                  <c:v>Domésticas</c:v>
                </c:pt>
                <c:pt idx="1">
                  <c:v>Europa</c:v>
                </c:pt>
                <c:pt idx="2">
                  <c:v>Ásia</c:v>
                </c:pt>
                <c:pt idx="3">
                  <c:v>América Latina</c:v>
                </c:pt>
              </c:strCache>
            </c:strRef>
          </c:cat>
          <c:val>
            <c:numRef>
              <c:f>'Dados do Gráfico'!$E$5:$E$8</c:f>
              <c:numCache>
                <c:formatCode>#,##0</c:formatCode>
                <c:ptCount val="4"/>
                <c:pt idx="0">
                  <c:v>135</c:v>
                </c:pt>
                <c:pt idx="1">
                  <c:v>100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D4-4493-B26E-BC1B4E384670}"/>
            </c:ext>
          </c:extLst>
        </c:ser>
        <c:ser>
          <c:idx val="4"/>
          <c:order val="4"/>
          <c:tx>
            <c:strRef>
              <c:f>'Dados do Gráfico'!$F$4</c:f>
              <c:strCache>
                <c:ptCount val="1"/>
                <c:pt idx="0">
                  <c:v>Mai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'Dados do Gráfico'!$A$5:$A$8</c:f>
              <c:strCache>
                <c:ptCount val="4"/>
                <c:pt idx="0">
                  <c:v>Domésticas</c:v>
                </c:pt>
                <c:pt idx="1">
                  <c:v>Europa</c:v>
                </c:pt>
                <c:pt idx="2">
                  <c:v>Ásia</c:v>
                </c:pt>
                <c:pt idx="3">
                  <c:v>América Latina</c:v>
                </c:pt>
              </c:strCache>
            </c:strRef>
          </c:cat>
          <c:val>
            <c:numRef>
              <c:f>'Dados do Gráfico'!$F$5:$F$8</c:f>
              <c:numCache>
                <c:formatCode>#,##0</c:formatCode>
                <c:ptCount val="4"/>
                <c:pt idx="0">
                  <c:v>140</c:v>
                </c:pt>
                <c:pt idx="1">
                  <c:v>90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D4-4493-B26E-BC1B4E384670}"/>
            </c:ext>
          </c:extLst>
        </c:ser>
        <c:ser>
          <c:idx val="5"/>
          <c:order val="5"/>
          <c:tx>
            <c:strRef>
              <c:f>'Dados do Gráfico'!$G$4</c:f>
              <c:strCache>
                <c:ptCount val="1"/>
                <c:pt idx="0">
                  <c:v>Jun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'Dados do Gráfico'!$A$5:$A$8</c:f>
              <c:strCache>
                <c:ptCount val="4"/>
                <c:pt idx="0">
                  <c:v>Domésticas</c:v>
                </c:pt>
                <c:pt idx="1">
                  <c:v>Europa</c:v>
                </c:pt>
                <c:pt idx="2">
                  <c:v>Ásia</c:v>
                </c:pt>
                <c:pt idx="3">
                  <c:v>América Latina</c:v>
                </c:pt>
              </c:strCache>
            </c:strRef>
          </c:cat>
          <c:val>
            <c:numRef>
              <c:f>'Dados do Gráfico'!$G$5:$G$8</c:f>
              <c:numCache>
                <c:formatCode>#,##0</c:formatCode>
                <c:ptCount val="4"/>
                <c:pt idx="0">
                  <c:v>180</c:v>
                </c:pt>
                <c:pt idx="1">
                  <c:v>100</c:v>
                </c:pt>
                <c:pt idx="2">
                  <c:v>130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D4-4493-B26E-BC1B4E3846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58449944"/>
        <c:axId val="358448376"/>
      </c:barChart>
      <c:catAx>
        <c:axId val="358449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448376"/>
        <c:crosses val="autoZero"/>
        <c:auto val="1"/>
        <c:lblAlgn val="ctr"/>
        <c:lblOffset val="100"/>
        <c:noMultiLvlLbl val="0"/>
      </c:catAx>
      <c:valAx>
        <c:axId val="358448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Milhões de Reais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449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  <a:round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do Gráfico'!$B$41</c:f>
              <c:strCache>
                <c:ptCount val="1"/>
                <c:pt idx="0">
                  <c:v>Distância</c:v>
                </c:pt>
              </c:strCache>
            </c:strRef>
          </c:tx>
          <c:invertIfNegative val="0"/>
          <c:cat>
            <c:strRef>
              <c:f>'Dados do Gráfico'!$A$42:$A$53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'Dados do Gráfico'!$B$42:$B$53</c:f>
              <c:numCache>
                <c:formatCode>_(* #,##0_);_(* \(#,##0\);_(* "-"??_);_(@_)</c:formatCode>
                <c:ptCount val="12"/>
                <c:pt idx="0">
                  <c:v>2167.5</c:v>
                </c:pt>
                <c:pt idx="1">
                  <c:v>1599</c:v>
                </c:pt>
                <c:pt idx="2">
                  <c:v>2076</c:v>
                </c:pt>
                <c:pt idx="3">
                  <c:v>1199.25</c:v>
                </c:pt>
                <c:pt idx="4">
                  <c:v>2206.5</c:v>
                </c:pt>
                <c:pt idx="5">
                  <c:v>1668.75</c:v>
                </c:pt>
                <c:pt idx="6">
                  <c:v>2154</c:v>
                </c:pt>
                <c:pt idx="7">
                  <c:v>1878</c:v>
                </c:pt>
                <c:pt idx="8">
                  <c:v>1250.25</c:v>
                </c:pt>
                <c:pt idx="9">
                  <c:v>1429.5</c:v>
                </c:pt>
                <c:pt idx="10">
                  <c:v>1306.5</c:v>
                </c:pt>
                <c:pt idx="11">
                  <c:v>1485.75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B8-4FBB-89D7-47840368760C}"/>
            </c:ext>
          </c:extLst>
        </c:ser>
        <c:ser>
          <c:idx val="1"/>
          <c:order val="1"/>
          <c:tx>
            <c:strRef>
              <c:f>'Dados do Gráfico'!$C$41</c:f>
              <c:strCache>
                <c:ptCount val="1"/>
                <c:pt idx="0">
                  <c:v>KmPL</c:v>
                </c:pt>
              </c:strCache>
            </c:strRef>
          </c:tx>
          <c:invertIfNegative val="0"/>
          <c:cat>
            <c:strRef>
              <c:f>'Dados do Gráfico'!$A$42:$A$53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'Dados do Gráfico'!$C$42:$C$53</c:f>
              <c:numCache>
                <c:formatCode>0.0</c:formatCode>
                <c:ptCount val="12"/>
                <c:pt idx="0">
                  <c:v>24.5</c:v>
                </c:pt>
                <c:pt idx="1">
                  <c:v>22.3</c:v>
                </c:pt>
                <c:pt idx="2">
                  <c:v>25.9</c:v>
                </c:pt>
                <c:pt idx="3">
                  <c:v>37.1</c:v>
                </c:pt>
                <c:pt idx="4">
                  <c:v>18</c:v>
                </c:pt>
                <c:pt idx="5">
                  <c:v>21.5</c:v>
                </c:pt>
                <c:pt idx="6">
                  <c:v>15.5</c:v>
                </c:pt>
                <c:pt idx="7">
                  <c:v>25.5</c:v>
                </c:pt>
                <c:pt idx="8">
                  <c:v>20</c:v>
                </c:pt>
                <c:pt idx="9">
                  <c:v>29</c:v>
                </c:pt>
                <c:pt idx="10">
                  <c:v>26.4</c:v>
                </c:pt>
                <c:pt idx="11">
                  <c:v>23.3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B8-4FBB-89D7-478403687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451904"/>
        <c:axId val="358449552"/>
      </c:barChart>
      <c:catAx>
        <c:axId val="35845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8449552"/>
        <c:crosses val="autoZero"/>
        <c:auto val="1"/>
        <c:lblAlgn val="ctr"/>
        <c:lblOffset val="100"/>
        <c:noMultiLvlLbl val="0"/>
      </c:catAx>
      <c:valAx>
        <c:axId val="358449552"/>
        <c:scaling>
          <c:orientation val="minMax"/>
        </c:scaling>
        <c:delete val="0"/>
        <c:axPos val="l"/>
        <c:majorGridlines/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_(* #,##0_);_(* \(#,##0\);_(* &quot;-&quot;??_);_(@_)" sourceLinked="1"/>
        <c:majorTickMark val="out"/>
        <c:minorTickMark val="none"/>
        <c:tickLblPos val="nextTo"/>
        <c:crossAx val="358451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de Colunas'!$A$5</c:f>
              <c:strCache>
                <c:ptCount val="1"/>
                <c:pt idx="0">
                  <c:v>Domésticas</c:v>
                </c:pt>
              </c:strCache>
            </c:strRef>
          </c:tx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Colunas'!$B$5:$G$5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1D9-49D3-90C5-FAAE0C3EE8F4}"/>
            </c:ext>
          </c:extLst>
        </c:ser>
        <c:ser>
          <c:idx val="1"/>
          <c:order val="1"/>
          <c:tx>
            <c:strRef>
              <c:f>'Gráfico de Colunas'!$A$6</c:f>
              <c:strCache>
                <c:ptCount val="1"/>
                <c:pt idx="0">
                  <c:v>Europa</c:v>
                </c:pt>
              </c:strCache>
            </c:strRef>
          </c:tx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Colunas'!$B$6:$G$6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9-49D3-90C5-FAAE0C3EE8F4}"/>
            </c:ext>
          </c:extLst>
        </c:ser>
        <c:ser>
          <c:idx val="2"/>
          <c:order val="2"/>
          <c:tx>
            <c:strRef>
              <c:f>'Gráfico de Colunas'!$A$7</c:f>
              <c:strCache>
                <c:ptCount val="1"/>
                <c:pt idx="0">
                  <c:v>Ásia</c:v>
                </c:pt>
              </c:strCache>
            </c:strRef>
          </c:tx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Colunas'!$B$7:$G$7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D9-49D3-90C5-FAAE0C3EE8F4}"/>
            </c:ext>
          </c:extLst>
        </c:ser>
        <c:ser>
          <c:idx val="3"/>
          <c:order val="3"/>
          <c:tx>
            <c:strRef>
              <c:f>'Gráfico de Colunas'!$A$8</c:f>
              <c:strCache>
                <c:ptCount val="1"/>
                <c:pt idx="0">
                  <c:v>América Latina</c:v>
                </c:pt>
              </c:strCache>
            </c:strRef>
          </c:tx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Colunas'!$B$8:$G$8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D9-49D3-90C5-FAAE0C3EE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445632"/>
        <c:axId val="358452688"/>
      </c:lineChart>
      <c:catAx>
        <c:axId val="35844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58452688"/>
        <c:crosses val="autoZero"/>
        <c:auto val="1"/>
        <c:lblAlgn val="ctr"/>
        <c:lblOffset val="100"/>
        <c:noMultiLvlLbl val="0"/>
      </c:catAx>
      <c:valAx>
        <c:axId val="358452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358445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'Gráfico de Colunas'!$A$1</c:f>
          <c:strCache>
            <c:ptCount val="1"/>
            <c:pt idx="0">
              <c:v>Landon Associados Produtos para Casa</c:v>
            </c:pt>
          </c:strCache>
        </c:strRef>
      </c:tx>
      <c:layout>
        <c:manualLayout>
          <c:xMode val="edge"/>
          <c:yMode val="edge"/>
          <c:x val="1.975647474641998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de Colunas'!$A$5</c:f>
              <c:strCache>
                <c:ptCount val="1"/>
                <c:pt idx="0">
                  <c:v>Domésticas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Colunas'!$B$5:$G$5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DF-4F58-B21F-2B46C6CF1238}"/>
            </c:ext>
          </c:extLst>
        </c:ser>
        <c:ser>
          <c:idx val="1"/>
          <c:order val="1"/>
          <c:tx>
            <c:strRef>
              <c:f>'Gráfico de Colunas'!$A$6</c:f>
              <c:strCache>
                <c:ptCount val="1"/>
                <c:pt idx="0">
                  <c:v>Europa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Colunas'!$B$6:$G$6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DF-4F58-B21F-2B46C6CF1238}"/>
            </c:ext>
          </c:extLst>
        </c:ser>
        <c:ser>
          <c:idx val="2"/>
          <c:order val="2"/>
          <c:tx>
            <c:strRef>
              <c:f>'Gráfico de Colunas'!$A$7</c:f>
              <c:strCache>
                <c:ptCount val="1"/>
                <c:pt idx="0">
                  <c:v>Ásia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Colunas'!$B$7:$G$7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DF-4F58-B21F-2B46C6CF1238}"/>
            </c:ext>
          </c:extLst>
        </c:ser>
        <c:ser>
          <c:idx val="3"/>
          <c:order val="3"/>
          <c:tx>
            <c:strRef>
              <c:f>'Gráfico de Colunas'!$A$8</c:f>
              <c:strCache>
                <c:ptCount val="1"/>
                <c:pt idx="0">
                  <c:v>América Latina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Colunas'!$B$8:$G$8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DF-4F58-B21F-2B46C6CF1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58446416"/>
        <c:axId val="358446808"/>
      </c:barChart>
      <c:catAx>
        <c:axId val="35844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446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8446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44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  <a:round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orientation="landscape" horizontalDpi="300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'Gráfico de Colunas'!$A$1</c:f>
          <c:strCache>
            <c:ptCount val="1"/>
            <c:pt idx="0">
              <c:v>Landon Associados Produtos para Casa</c:v>
            </c:pt>
          </c:strCache>
        </c:strRef>
      </c:tx>
      <c:layout>
        <c:manualLayout>
          <c:xMode val="edge"/>
          <c:yMode val="edge"/>
          <c:x val="1.975647474641999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de Colunas'!$A$5</c:f>
              <c:strCache>
                <c:ptCount val="1"/>
                <c:pt idx="0">
                  <c:v>Domésticas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Colunas'!$B$5:$G$5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3-4B8E-A2F9-885F6F8C47A3}"/>
            </c:ext>
          </c:extLst>
        </c:ser>
        <c:ser>
          <c:idx val="1"/>
          <c:order val="1"/>
          <c:tx>
            <c:strRef>
              <c:f>'Gráfico de Colunas'!$A$6</c:f>
              <c:strCache>
                <c:ptCount val="1"/>
                <c:pt idx="0">
                  <c:v>Europa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Colunas'!$B$6:$G$6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F3-4B8E-A2F9-885F6F8C47A3}"/>
            </c:ext>
          </c:extLst>
        </c:ser>
        <c:ser>
          <c:idx val="2"/>
          <c:order val="2"/>
          <c:tx>
            <c:strRef>
              <c:f>'Gráfico de Colunas'!$A$7</c:f>
              <c:strCache>
                <c:ptCount val="1"/>
                <c:pt idx="0">
                  <c:v>Ásia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Colunas'!$B$7:$G$7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F3-4B8E-A2F9-885F6F8C47A3}"/>
            </c:ext>
          </c:extLst>
        </c:ser>
        <c:ser>
          <c:idx val="3"/>
          <c:order val="3"/>
          <c:tx>
            <c:strRef>
              <c:f>'Gráfico de Colunas'!$A$8</c:f>
              <c:strCache>
                <c:ptCount val="1"/>
                <c:pt idx="0">
                  <c:v>América Latina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Colunas'!$B$8:$G$8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F3-4B8E-A2F9-885F6F8C4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3050760"/>
        <c:axId val="363046448"/>
      </c:barChart>
      <c:catAx>
        <c:axId val="363050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04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304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050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gradFill rotWithShape="1">
      <a:gsLst>
        <a:gs pos="0">
          <a:schemeClr val="accent6">
            <a:shade val="51000"/>
            <a:satMod val="130000"/>
          </a:schemeClr>
        </a:gs>
        <a:gs pos="80000">
          <a:schemeClr val="accent6">
            <a:shade val="93000"/>
            <a:satMod val="130000"/>
          </a:schemeClr>
        </a:gs>
        <a:gs pos="100000">
          <a:schemeClr val="accent6">
            <a:shade val="94000"/>
            <a:satMod val="135000"/>
          </a:schemeClr>
        </a:gs>
      </a:gsLst>
      <a:lin ang="16200000" scaled="0"/>
    </a:gradFill>
    <a:ln w="9525" cap="flat" cmpd="sng" algn="ctr">
      <a:solidFill>
        <a:schemeClr val="accent6">
          <a:shade val="95000"/>
          <a:satMod val="105000"/>
        </a:schemeClr>
      </a:solidFill>
      <a:prstDash val="solid"/>
      <a:round/>
    </a:ln>
    <a:effectLst>
      <a:outerShdw blurRad="40000" dist="23000" dir="5400000" rotWithShape="0">
        <a:srgbClr val="000000">
          <a:alpha val="35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First-Half Sales</a:t>
            </a:r>
          </a:p>
        </c:rich>
      </c:tx>
      <c:layout>
        <c:manualLayout>
          <c:xMode val="edge"/>
          <c:yMode val="edge"/>
          <c:x val="0.5498050192055659"/>
          <c:y val="2.8239207582635005E-2"/>
        </c:manualLayout>
      </c:layout>
      <c:overlay val="0"/>
    </c:title>
    <c:autoTitleDeleted val="0"/>
    <c:view3D>
      <c:rotX val="15"/>
      <c:rotY val="2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33681765389081"/>
          <c:y val="0.19560742407199128"/>
          <c:w val="0.84902719165660334"/>
          <c:h val="0.6449598800149997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9-4460-B388-37BBE1E77A67}"/>
            </c:ext>
          </c:extLst>
        </c:ser>
        <c:ser>
          <c:idx val="2"/>
          <c:order val="1"/>
          <c:tx>
            <c:strRef>
              <c:f>'Chart2007 Samples'!$B$47</c:f>
              <c:strCache>
                <c:ptCount val="1"/>
                <c:pt idx="0">
                  <c:v>Asia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89-4460-B388-37BBE1E77A67}"/>
            </c:ext>
          </c:extLst>
        </c:ser>
        <c:ser>
          <c:idx val="1"/>
          <c:order val="2"/>
          <c:tx>
            <c:strRef>
              <c:f>'Chart2007 Samples'!$B$46</c:f>
              <c:strCache>
                <c:ptCount val="1"/>
                <c:pt idx="0">
                  <c:v>Europe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89-4460-B388-37BBE1E77A67}"/>
            </c:ext>
          </c:extLst>
        </c:ser>
        <c:ser>
          <c:idx val="3"/>
          <c:order val="3"/>
          <c:tx>
            <c:strRef>
              <c:f>'Chart2007 Samples'!$B$48</c:f>
              <c:strCache>
                <c:ptCount val="1"/>
                <c:pt idx="0">
                  <c:v>Latin America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89-4460-B388-37BBE1E77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0136320"/>
        <c:axId val="360132792"/>
        <c:axId val="362213368"/>
      </c:bar3DChart>
      <c:catAx>
        <c:axId val="36013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60132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0132792"/>
        <c:scaling>
          <c:orientation val="minMax"/>
        </c:scaling>
        <c:delete val="0"/>
        <c:axPos val="r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60136320"/>
        <c:crosses val="autoZero"/>
        <c:crossBetween val="between"/>
      </c:valAx>
      <c:serAx>
        <c:axId val="362213368"/>
        <c:scaling>
          <c:orientation val="minMax"/>
        </c:scaling>
        <c:delete val="1"/>
        <c:axPos val="b"/>
        <c:majorTickMark val="none"/>
        <c:minorTickMark val="none"/>
        <c:tickLblPos val="none"/>
        <c:crossAx val="360132792"/>
        <c:crosses val="autoZero"/>
      </c:serAx>
    </c:plotArea>
    <c:legend>
      <c:legendPos val="r"/>
      <c:layout>
        <c:manualLayout>
          <c:xMode val="edge"/>
          <c:yMode val="edge"/>
          <c:x val="0.14420698350827513"/>
          <c:y val="5.4393086804804251E-2"/>
          <c:w val="0.2011757737521378"/>
          <c:h val="0.40723238097940251"/>
        </c:manualLayout>
      </c:layout>
      <c:overlay val="0"/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'Gráfico de Colunas'!$A$1</c:f>
          <c:strCache>
            <c:ptCount val="1"/>
            <c:pt idx="0">
              <c:v>Landon Associados Produtos para Casa</c:v>
            </c:pt>
          </c:strCache>
        </c:strRef>
      </c:tx>
      <c:layout>
        <c:manualLayout>
          <c:xMode val="edge"/>
          <c:yMode val="edge"/>
          <c:x val="1.975647474641999E-3"/>
          <c:y val="0"/>
        </c:manualLayout>
      </c:layout>
      <c:overlay val="0"/>
      <c:spPr>
        <a:solidFill>
          <a:schemeClr val="accent5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5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'Gráfico de Colunas'!$A$5</c:f>
              <c:strCache>
                <c:ptCount val="1"/>
                <c:pt idx="0">
                  <c:v>Domésticas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Colunas'!$B$5:$G$5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7A-4A2D-89D8-3F6D4258510A}"/>
            </c:ext>
          </c:extLst>
        </c:ser>
        <c:ser>
          <c:idx val="1"/>
          <c:order val="1"/>
          <c:tx>
            <c:strRef>
              <c:f>'Gráfico de Colunas'!$A$6</c:f>
              <c:strCache>
                <c:ptCount val="1"/>
                <c:pt idx="0">
                  <c:v>Europa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Colunas'!$B$6:$G$6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7A-4A2D-89D8-3F6D4258510A}"/>
            </c:ext>
          </c:extLst>
        </c:ser>
        <c:ser>
          <c:idx val="2"/>
          <c:order val="2"/>
          <c:tx>
            <c:strRef>
              <c:f>'Gráfico de Colunas'!$A$7</c:f>
              <c:strCache>
                <c:ptCount val="1"/>
                <c:pt idx="0">
                  <c:v>Ásia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Colunas'!$B$7:$G$7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7A-4A2D-89D8-3F6D4258510A}"/>
            </c:ext>
          </c:extLst>
        </c:ser>
        <c:ser>
          <c:idx val="3"/>
          <c:order val="3"/>
          <c:tx>
            <c:strRef>
              <c:f>'Gráfico de Colunas'!$A$8</c:f>
              <c:strCache>
                <c:ptCount val="1"/>
                <c:pt idx="0">
                  <c:v>América Latina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Colunas'!$B$8:$G$8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7A-4A2D-89D8-3F6D42585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3051152"/>
        <c:axId val="363051544"/>
      </c:barChart>
      <c:catAx>
        <c:axId val="36305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051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305154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05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  <a:round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 horizontalDpi="300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'Gráfico de Colunas'!$A$1</c:f>
          <c:strCache>
            <c:ptCount val="1"/>
            <c:pt idx="0">
              <c:v>Landon Associados Produtos para Casa</c:v>
            </c:pt>
          </c:strCache>
        </c:strRef>
      </c:tx>
      <c:layout>
        <c:manualLayout>
          <c:xMode val="edge"/>
          <c:yMode val="edge"/>
          <c:x val="1.975647474641999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'Gráfico de Colunas'!$A$5</c:f>
              <c:strCache>
                <c:ptCount val="1"/>
                <c:pt idx="0">
                  <c:v>Domésticas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Colunas'!$B$5:$G$5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5-465B-9D33-3A4252931AB3}"/>
            </c:ext>
          </c:extLst>
        </c:ser>
        <c:ser>
          <c:idx val="1"/>
          <c:order val="1"/>
          <c:tx>
            <c:strRef>
              <c:f>'Gráfico de Colunas'!$A$6</c:f>
              <c:strCache>
                <c:ptCount val="1"/>
                <c:pt idx="0">
                  <c:v>Europa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Colunas'!$B$6:$G$6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C5-465B-9D33-3A4252931AB3}"/>
            </c:ext>
          </c:extLst>
        </c:ser>
        <c:ser>
          <c:idx val="2"/>
          <c:order val="2"/>
          <c:tx>
            <c:strRef>
              <c:f>'Gráfico de Colunas'!$A$7</c:f>
              <c:strCache>
                <c:ptCount val="1"/>
                <c:pt idx="0">
                  <c:v>Ásia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Colunas'!$B$7:$G$7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C5-465B-9D33-3A4252931AB3}"/>
            </c:ext>
          </c:extLst>
        </c:ser>
        <c:ser>
          <c:idx val="3"/>
          <c:order val="3"/>
          <c:tx>
            <c:strRef>
              <c:f>'Gráfico de Colunas'!$A$8</c:f>
              <c:strCache>
                <c:ptCount val="1"/>
                <c:pt idx="0">
                  <c:v>América Latina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Colunas'!$B$8:$G$8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C5-465B-9D33-3A4252931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045272"/>
        <c:axId val="363048800"/>
        <c:axId val="0"/>
      </c:bar3DChart>
      <c:catAx>
        <c:axId val="363045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048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304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045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gradFill flip="none" rotWithShape="1">
      <a:gsLst>
        <a:gs pos="0">
          <a:schemeClr val="accent2">
            <a:tint val="50000"/>
            <a:satMod val="300000"/>
          </a:schemeClr>
        </a:gs>
        <a:gs pos="35000">
          <a:schemeClr val="accent2">
            <a:tint val="37000"/>
            <a:satMod val="300000"/>
          </a:schemeClr>
        </a:gs>
        <a:gs pos="100000">
          <a:schemeClr val="accent2">
            <a:tint val="15000"/>
            <a:satMod val="350000"/>
          </a:schemeClr>
        </a:gs>
      </a:gsLst>
      <a:lin ang="16200000" scaled="1"/>
      <a:tileRect/>
    </a:gradFill>
    <a:ln w="9525" cap="flat" cmpd="sng" algn="ctr">
      <a:solidFill>
        <a:schemeClr val="accent2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 horizontalDpi="300" verticalDpi="3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'Gráfico de Colunas'!$A$1</c:f>
          <c:strCache>
            <c:ptCount val="1"/>
            <c:pt idx="0">
              <c:v>Landon Associados Produtos para Casa</c:v>
            </c:pt>
          </c:strCache>
        </c:strRef>
      </c:tx>
      <c:layout>
        <c:manualLayout>
          <c:xMode val="edge"/>
          <c:yMode val="edge"/>
          <c:x val="1.975647474641999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1"/>
          <c:order val="0"/>
          <c:tx>
            <c:strRef>
              <c:f>'Gráfico de Colunas'!$A$6</c:f>
              <c:strCache>
                <c:ptCount val="1"/>
                <c:pt idx="0">
                  <c:v>Europa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Colunas'!$B$6:$G$6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8-4CCC-BE57-8853493A4E56}"/>
            </c:ext>
          </c:extLst>
        </c:ser>
        <c:ser>
          <c:idx val="3"/>
          <c:order val="1"/>
          <c:tx>
            <c:strRef>
              <c:f>'Gráfico de Colunas'!$A$8</c:f>
              <c:strCache>
                <c:ptCount val="1"/>
                <c:pt idx="0">
                  <c:v>América Latina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Colunas'!$B$8:$G$8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A8-4CCC-BE57-8853493A4E56}"/>
            </c:ext>
          </c:extLst>
        </c:ser>
        <c:ser>
          <c:idx val="2"/>
          <c:order val="2"/>
          <c:tx>
            <c:strRef>
              <c:f>'Gráfico de Colunas'!$A$7</c:f>
              <c:strCache>
                <c:ptCount val="1"/>
                <c:pt idx="0">
                  <c:v>Ásia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Colunas'!$B$7:$G$7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A8-4CCC-BE57-8853493A4E56}"/>
            </c:ext>
          </c:extLst>
        </c:ser>
        <c:ser>
          <c:idx val="0"/>
          <c:order val="3"/>
          <c:tx>
            <c:strRef>
              <c:f>'Gráfico de Colunas'!$A$5</c:f>
              <c:strCache>
                <c:ptCount val="1"/>
                <c:pt idx="0">
                  <c:v>Domésticas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strRef>
              <c:f>'Gráfico de Colunas'!$B$4:$G$4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Colunas'!$B$5:$G$5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A8-4CCC-BE57-8853493A4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047232"/>
        <c:axId val="363045664"/>
        <c:axId val="362151264"/>
      </c:bar3DChart>
      <c:catAx>
        <c:axId val="36304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04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30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047232"/>
        <c:crosses val="autoZero"/>
        <c:crossBetween val="between"/>
      </c:valAx>
      <c:serAx>
        <c:axId val="362151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04566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144" r="0.75000000000000144" t="1" header="0.5" footer="0.5"/>
    <c:pageSetup orientation="landscape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'Gráfico de Linhas'!$G$2</c:f>
          <c:strCache>
            <c:ptCount val="1"/>
            <c:pt idx="0">
              <c:v>Vendas - Produtos CASA - Janeiro 2017 - Junho 2019</c:v>
            </c:pt>
          </c:strCache>
        </c:strRef>
      </c:tx>
      <c:layout>
        <c:manualLayout>
          <c:xMode val="edge"/>
          <c:yMode val="edge"/>
          <c:x val="0.11967168072492618"/>
          <c:y val="2.8055409433631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de Linhas'!$B$1</c:f>
              <c:strCache>
                <c:ptCount val="1"/>
                <c:pt idx="0">
                  <c:v>Vendas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'Gráfico de Linhas'!$A$2:$A$31</c:f>
              <c:numCache>
                <c:formatCode>mmm/yyyy</c:formatCode>
                <c:ptCount val="3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</c:numCache>
            </c:numRef>
          </c:cat>
          <c:val>
            <c:numRef>
              <c:f>'Gráfico de Linhas'!$B$2:$B$31</c:f>
              <c:numCache>
                <c:formatCode>#,##0</c:formatCode>
                <c:ptCount val="30"/>
                <c:pt idx="0">
                  <c:v>1592398</c:v>
                </c:pt>
                <c:pt idx="1">
                  <c:v>1597197</c:v>
                </c:pt>
                <c:pt idx="2">
                  <c:v>1666080</c:v>
                </c:pt>
                <c:pt idx="3">
                  <c:v>2484340</c:v>
                </c:pt>
                <c:pt idx="4">
                  <c:v>2669994</c:v>
                </c:pt>
                <c:pt idx="5">
                  <c:v>5081937</c:v>
                </c:pt>
                <c:pt idx="6">
                  <c:v>3360840</c:v>
                </c:pt>
                <c:pt idx="7">
                  <c:v>6989238</c:v>
                </c:pt>
                <c:pt idx="8">
                  <c:v>7729650</c:v>
                </c:pt>
                <c:pt idx="9">
                  <c:v>6038549</c:v>
                </c:pt>
                <c:pt idx="10">
                  <c:v>5484312</c:v>
                </c:pt>
                <c:pt idx="11">
                  <c:v>8551452</c:v>
                </c:pt>
                <c:pt idx="12">
                  <c:v>8238174</c:v>
                </c:pt>
                <c:pt idx="13">
                  <c:v>8831025</c:v>
                </c:pt>
                <c:pt idx="14">
                  <c:v>6924096</c:v>
                </c:pt>
                <c:pt idx="15">
                  <c:v>13085376</c:v>
                </c:pt>
                <c:pt idx="16">
                  <c:v>8230572</c:v>
                </c:pt>
                <c:pt idx="17">
                  <c:v>12352017</c:v>
                </c:pt>
                <c:pt idx="18">
                  <c:v>8246180</c:v>
                </c:pt>
                <c:pt idx="19">
                  <c:v>12531645</c:v>
                </c:pt>
                <c:pt idx="20">
                  <c:v>11636328</c:v>
                </c:pt>
                <c:pt idx="21">
                  <c:v>14015464</c:v>
                </c:pt>
                <c:pt idx="22">
                  <c:v>19252800</c:v>
                </c:pt>
                <c:pt idx="23">
                  <c:v>19362725</c:v>
                </c:pt>
                <c:pt idx="24">
                  <c:v>12495600</c:v>
                </c:pt>
                <c:pt idx="25">
                  <c:v>19798587</c:v>
                </c:pt>
                <c:pt idx="26">
                  <c:v>17511312</c:v>
                </c:pt>
                <c:pt idx="27">
                  <c:v>22216929</c:v>
                </c:pt>
                <c:pt idx="28">
                  <c:v>14804280</c:v>
                </c:pt>
                <c:pt idx="29">
                  <c:v>17176170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E-4760-AC5B-F499ACDD6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047624"/>
        <c:axId val="363048016"/>
      </c:lineChart>
      <c:dateAx>
        <c:axId val="363047624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048016"/>
        <c:crosses val="autoZero"/>
        <c:auto val="1"/>
        <c:lblOffset val="100"/>
        <c:baseTimeUnit val="months"/>
      </c:dateAx>
      <c:valAx>
        <c:axId val="36304801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047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rotWithShape="1">
      <a:gsLst>
        <a:gs pos="0">
          <a:schemeClr val="accent6">
            <a:shade val="51000"/>
            <a:satMod val="130000"/>
          </a:schemeClr>
        </a:gs>
        <a:gs pos="80000">
          <a:schemeClr val="accent6">
            <a:shade val="93000"/>
            <a:satMod val="130000"/>
          </a:schemeClr>
        </a:gs>
        <a:gs pos="100000">
          <a:schemeClr val="accent6">
            <a:shade val="94000"/>
            <a:satMod val="135000"/>
          </a:schemeClr>
        </a:gs>
      </a:gsLst>
      <a:lin ang="16200000" scaled="0"/>
    </a:gradFill>
    <a:ln w="9525" cap="flat" cmpd="sng" algn="ctr">
      <a:noFill/>
      <a:round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'Gráfico de Linhas'!$A$34</c:f>
              <c:strCache>
                <c:ptCount val="1"/>
              </c:strCache>
            </c:strRef>
          </c:tx>
          <c:marker>
            <c:symbol val="diamond"/>
            <c:size val="2"/>
          </c:marker>
          <c:val>
            <c:numRef>
              <c:f>'Gráfico de Linhas'!$R$1:$R$99</c:f>
              <c:numCache>
                <c:formatCode>General</c:formatCode>
                <c:ptCount val="99"/>
                <c:pt idx="0">
                  <c:v>22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27</c:v>
                </c:pt>
                <c:pt idx="12">
                  <c:v>27</c:v>
                </c:pt>
                <c:pt idx="13">
                  <c:v>27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31</c:v>
                </c:pt>
                <c:pt idx="28">
                  <c:v>31</c:v>
                </c:pt>
                <c:pt idx="29">
                  <c:v>31</c:v>
                </c:pt>
                <c:pt idx="30">
                  <c:v>32</c:v>
                </c:pt>
                <c:pt idx="31">
                  <c:v>32</c:v>
                </c:pt>
                <c:pt idx="32">
                  <c:v>32</c:v>
                </c:pt>
                <c:pt idx="33">
                  <c:v>33</c:v>
                </c:pt>
                <c:pt idx="34">
                  <c:v>33</c:v>
                </c:pt>
                <c:pt idx="35">
                  <c:v>33</c:v>
                </c:pt>
                <c:pt idx="36">
                  <c:v>33</c:v>
                </c:pt>
                <c:pt idx="37">
                  <c:v>33</c:v>
                </c:pt>
                <c:pt idx="38">
                  <c:v>33</c:v>
                </c:pt>
                <c:pt idx="39">
                  <c:v>33</c:v>
                </c:pt>
                <c:pt idx="40">
                  <c:v>33</c:v>
                </c:pt>
                <c:pt idx="41">
                  <c:v>34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36</c:v>
                </c:pt>
                <c:pt idx="46">
                  <c:v>36</c:v>
                </c:pt>
                <c:pt idx="47">
                  <c:v>36</c:v>
                </c:pt>
                <c:pt idx="48">
                  <c:v>36</c:v>
                </c:pt>
                <c:pt idx="49">
                  <c:v>36</c:v>
                </c:pt>
                <c:pt idx="50">
                  <c:v>36</c:v>
                </c:pt>
                <c:pt idx="51">
                  <c:v>36</c:v>
                </c:pt>
                <c:pt idx="52">
                  <c:v>36</c:v>
                </c:pt>
                <c:pt idx="53">
                  <c:v>36</c:v>
                </c:pt>
                <c:pt idx="54">
                  <c:v>36</c:v>
                </c:pt>
                <c:pt idx="55">
                  <c:v>36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37</c:v>
                </c:pt>
                <c:pt idx="61">
                  <c:v>38</c:v>
                </c:pt>
                <c:pt idx="62">
                  <c:v>38</c:v>
                </c:pt>
                <c:pt idx="63">
                  <c:v>38</c:v>
                </c:pt>
                <c:pt idx="64">
                  <c:v>38</c:v>
                </c:pt>
                <c:pt idx="65">
                  <c:v>39</c:v>
                </c:pt>
                <c:pt idx="66">
                  <c:v>39</c:v>
                </c:pt>
                <c:pt idx="67">
                  <c:v>39</c:v>
                </c:pt>
                <c:pt idx="68">
                  <c:v>40</c:v>
                </c:pt>
                <c:pt idx="69">
                  <c:v>40</c:v>
                </c:pt>
                <c:pt idx="70">
                  <c:v>40</c:v>
                </c:pt>
                <c:pt idx="71">
                  <c:v>41</c:v>
                </c:pt>
                <c:pt idx="72">
                  <c:v>41</c:v>
                </c:pt>
                <c:pt idx="73">
                  <c:v>41</c:v>
                </c:pt>
                <c:pt idx="74">
                  <c:v>43</c:v>
                </c:pt>
                <c:pt idx="75">
                  <c:v>43</c:v>
                </c:pt>
                <c:pt idx="76">
                  <c:v>43</c:v>
                </c:pt>
                <c:pt idx="77">
                  <c:v>43</c:v>
                </c:pt>
                <c:pt idx="78">
                  <c:v>44</c:v>
                </c:pt>
                <c:pt idx="79">
                  <c:v>46</c:v>
                </c:pt>
                <c:pt idx="80">
                  <c:v>46</c:v>
                </c:pt>
                <c:pt idx="81">
                  <c:v>47</c:v>
                </c:pt>
                <c:pt idx="82">
                  <c:v>47</c:v>
                </c:pt>
                <c:pt idx="83">
                  <c:v>47</c:v>
                </c:pt>
                <c:pt idx="84">
                  <c:v>47</c:v>
                </c:pt>
                <c:pt idx="85">
                  <c:v>48</c:v>
                </c:pt>
                <c:pt idx="86">
                  <c:v>49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51</c:v>
                </c:pt>
                <c:pt idx="91">
                  <c:v>51</c:v>
                </c:pt>
                <c:pt idx="92">
                  <c:v>52</c:v>
                </c:pt>
                <c:pt idx="93">
                  <c:v>54</c:v>
                </c:pt>
                <c:pt idx="94">
                  <c:v>54</c:v>
                </c:pt>
                <c:pt idx="95">
                  <c:v>54</c:v>
                </c:pt>
                <c:pt idx="96">
                  <c:v>58</c:v>
                </c:pt>
                <c:pt idx="97">
                  <c:v>59</c:v>
                </c:pt>
                <c:pt idx="9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0-4C07-925C-3567B398D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048408"/>
        <c:axId val="363049976"/>
      </c:lineChart>
      <c:catAx>
        <c:axId val="363048408"/>
        <c:scaling>
          <c:orientation val="minMax"/>
        </c:scaling>
        <c:delete val="0"/>
        <c:axPos val="b"/>
        <c:majorTickMark val="out"/>
        <c:minorTickMark val="none"/>
        <c:tickLblPos val="nextTo"/>
        <c:crossAx val="363049976"/>
        <c:crosses val="autoZero"/>
        <c:auto val="1"/>
        <c:lblAlgn val="ctr"/>
        <c:lblOffset val="100"/>
        <c:noMultiLvlLbl val="0"/>
      </c:catAx>
      <c:valAx>
        <c:axId val="363049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3048408"/>
        <c:crosses val="autoZero"/>
        <c:crossBetween val="between"/>
      </c:valAx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de Pizza'!$A$5</c:f>
              <c:strCache>
                <c:ptCount val="1"/>
                <c:pt idx="0">
                  <c:v>Domestic</c:v>
                </c:pt>
              </c:strCache>
            </c:strRef>
          </c:tx>
          <c:cat>
            <c:strRef>
              <c:f>'Gráfico de Pizza'!$B$4:$G$4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Pizza'!$B$5:$G$5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AD1-4185-8907-658760BA7902}"/>
            </c:ext>
          </c:extLst>
        </c:ser>
        <c:ser>
          <c:idx val="1"/>
          <c:order val="1"/>
          <c:tx>
            <c:strRef>
              <c:f>'Gráfico de Pizza'!$A$6</c:f>
              <c:strCache>
                <c:ptCount val="1"/>
                <c:pt idx="0">
                  <c:v>Europe</c:v>
                </c:pt>
              </c:strCache>
            </c:strRef>
          </c:tx>
          <c:cat>
            <c:strRef>
              <c:f>'Gráfico de Pizza'!$B$4:$G$4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Pizza'!$B$6:$G$6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1-4185-8907-658760BA7902}"/>
            </c:ext>
          </c:extLst>
        </c:ser>
        <c:ser>
          <c:idx val="2"/>
          <c:order val="2"/>
          <c:tx>
            <c:strRef>
              <c:f>'Gráfico de Pizza'!$A$7</c:f>
              <c:strCache>
                <c:ptCount val="1"/>
                <c:pt idx="0">
                  <c:v>Asia</c:v>
                </c:pt>
              </c:strCache>
            </c:strRef>
          </c:tx>
          <c:cat>
            <c:strRef>
              <c:f>'Gráfico de Pizza'!$B$4:$G$4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Pizza'!$B$7:$G$7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D1-4185-8907-658760BA7902}"/>
            </c:ext>
          </c:extLst>
        </c:ser>
        <c:ser>
          <c:idx val="3"/>
          <c:order val="3"/>
          <c:tx>
            <c:strRef>
              <c:f>'Gráfico de Pizza'!$A$8</c:f>
              <c:strCache>
                <c:ptCount val="1"/>
                <c:pt idx="0">
                  <c:v>Latin America</c:v>
                </c:pt>
              </c:strCache>
            </c:strRef>
          </c:tx>
          <c:cat>
            <c:strRef>
              <c:f>'Gráfico de Pizza'!$B$4:$G$4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Pizza'!$B$8:$G$8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D1-4185-8907-658760BA7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709488"/>
        <c:axId val="360705960"/>
      </c:lineChart>
      <c:catAx>
        <c:axId val="360709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60705960"/>
        <c:crosses val="autoZero"/>
        <c:auto val="1"/>
        <c:lblAlgn val="ctr"/>
        <c:lblOffset val="100"/>
        <c:noMultiLvlLbl val="0"/>
      </c:catAx>
      <c:valAx>
        <c:axId val="360705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360709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Vendas</a:t>
            </a:r>
            <a:r>
              <a:rPr lang="en-US" sz="1400" baseline="0"/>
              <a:t> domésticas em milhões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'Gráfico de Pizza'!$A$5</c:f>
              <c:strCache>
                <c:ptCount val="1"/>
                <c:pt idx="0">
                  <c:v>Domestic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941-4396-B44D-4736EC03EA11}"/>
              </c:ext>
            </c:extLst>
          </c:dPt>
          <c:dPt>
            <c:idx val="1"/>
            <c:bubble3D val="0"/>
            <c:explosion val="14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941-4396-B44D-4736EC03EA1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941-4396-B44D-4736EC03EA1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6941-4396-B44D-4736EC03EA1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6941-4396-B44D-4736EC03EA1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6941-4396-B44D-4736EC03EA11}"/>
              </c:ext>
            </c:extLst>
          </c:dPt>
          <c:dLbls>
            <c:dLbl>
              <c:idx val="0"/>
              <c:layout>
                <c:manualLayout>
                  <c:x val="4.5012467191601228E-2"/>
                  <c:y val="-3.1690726159230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41-4396-B44D-4736EC03EA11}"/>
                </c:ext>
              </c:extLst>
            </c:dLbl>
            <c:dLbl>
              <c:idx val="1"/>
              <c:layout>
                <c:manualLayout>
                  <c:x val="3.1316929133858237E-2"/>
                  <c:y val="-0.121745042286381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41-4396-B44D-4736EC03EA11}"/>
                </c:ext>
              </c:extLst>
            </c:dLbl>
            <c:dLbl>
              <c:idx val="2"/>
              <c:layout>
                <c:manualLayout>
                  <c:x val="3.2274825021872365E-2"/>
                  <c:y val="5.8541119860017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41-4396-B44D-4736EC03EA11}"/>
                </c:ext>
              </c:extLst>
            </c:dLbl>
            <c:dLbl>
              <c:idx val="3"/>
              <c:layout>
                <c:manualLayout>
                  <c:x val="-9.3865376202974748E-2"/>
                  <c:y val="1.4731700204141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41-4396-B44D-4736EC03EA11}"/>
                </c:ext>
              </c:extLst>
            </c:dLbl>
            <c:dLbl>
              <c:idx val="4"/>
              <c:layout>
                <c:manualLayout>
                  <c:x val="-3.6015310586176873E-2"/>
                  <c:y val="-1.2444590259550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41-4396-B44D-4736EC03EA11}"/>
                </c:ext>
              </c:extLst>
            </c:dLbl>
            <c:dLbl>
              <c:idx val="5"/>
              <c:layout>
                <c:manualLayout>
                  <c:x val="-4.7717738407699113E-2"/>
                  <c:y val="-4.9316127150773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41-4396-B44D-4736EC03EA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de Pizza'!$B$4:$G$4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Pizza'!$B$5:$G$5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41-4396-B44D-4736EC03EA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Vendas domésticas em milhões</a:t>
            </a:r>
            <a:endParaRPr lang="pt-BR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'Gráfico de Pizza'!$A$5</c:f>
              <c:strCache>
                <c:ptCount val="1"/>
                <c:pt idx="0">
                  <c:v>Domestic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65D-439E-9580-50DD3677ADEF}"/>
              </c:ext>
            </c:extLst>
          </c:dPt>
          <c:dPt>
            <c:idx val="1"/>
            <c:bubble3D val="0"/>
            <c:explosion val="14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65D-439E-9580-50DD3677ADE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265D-439E-9580-50DD3677ADE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265D-439E-9580-50DD3677ADE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265D-439E-9580-50DD3677ADEF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265D-439E-9580-50DD3677ADEF}"/>
              </c:ext>
            </c:extLst>
          </c:dPt>
          <c:dLbls>
            <c:dLbl>
              <c:idx val="0"/>
              <c:layout>
                <c:manualLayout>
                  <c:x val="4.5012467191601249E-2"/>
                  <c:y val="-3.1690726159230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5D-439E-9580-50DD3677ADEF}"/>
                </c:ext>
              </c:extLst>
            </c:dLbl>
            <c:dLbl>
              <c:idx val="1"/>
              <c:layout>
                <c:manualLayout>
                  <c:x val="3.1316929133858237E-2"/>
                  <c:y val="-0.121745042286381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5D-439E-9580-50DD3677ADEF}"/>
                </c:ext>
              </c:extLst>
            </c:dLbl>
            <c:dLbl>
              <c:idx val="2"/>
              <c:layout>
                <c:manualLayout>
                  <c:x val="3.2274825021872379E-2"/>
                  <c:y val="5.8541119860017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5D-439E-9580-50DD3677ADEF}"/>
                </c:ext>
              </c:extLst>
            </c:dLbl>
            <c:dLbl>
              <c:idx val="3"/>
              <c:layout>
                <c:manualLayout>
                  <c:x val="-9.3865376202974748E-2"/>
                  <c:y val="1.4731700204141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5D-439E-9580-50DD3677ADEF}"/>
                </c:ext>
              </c:extLst>
            </c:dLbl>
            <c:dLbl>
              <c:idx val="4"/>
              <c:layout>
                <c:manualLayout>
                  <c:x val="-3.6015310586176887E-2"/>
                  <c:y val="-1.24445902595509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5D-439E-9580-50DD3677ADEF}"/>
                </c:ext>
              </c:extLst>
            </c:dLbl>
            <c:dLbl>
              <c:idx val="5"/>
              <c:layout>
                <c:manualLayout>
                  <c:x val="-4.7717738407699113E-2"/>
                  <c:y val="-4.9316127150773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5D-439E-9580-50DD3677AD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de Pizza'!$B$4:$G$4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Pizza'!$B$5:$G$5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65D-439E-9580-50DD3677AD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  <a:tileRect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de Barras'!$A$5</c:f>
              <c:strCache>
                <c:ptCount val="1"/>
                <c:pt idx="0">
                  <c:v>Domésticas</c:v>
                </c:pt>
              </c:strCache>
            </c:strRef>
          </c:tx>
          <c:cat>
            <c:strRef>
              <c:f>'Gráfico de Barras'!$B$4:$G$4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Barras'!$B$5:$G$5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115-4A3A-AE6C-FA86B0518B5E}"/>
            </c:ext>
          </c:extLst>
        </c:ser>
        <c:ser>
          <c:idx val="1"/>
          <c:order val="1"/>
          <c:tx>
            <c:strRef>
              <c:f>'Gráfico de Barras'!$A$6</c:f>
              <c:strCache>
                <c:ptCount val="1"/>
                <c:pt idx="0">
                  <c:v>Europa</c:v>
                </c:pt>
              </c:strCache>
            </c:strRef>
          </c:tx>
          <c:cat>
            <c:strRef>
              <c:f>'Gráfico de Barras'!$B$4:$G$4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Barras'!$B$6:$G$6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5-4A3A-AE6C-FA86B0518B5E}"/>
            </c:ext>
          </c:extLst>
        </c:ser>
        <c:ser>
          <c:idx val="2"/>
          <c:order val="2"/>
          <c:tx>
            <c:strRef>
              <c:f>'Gráfico de Barras'!$A$7</c:f>
              <c:strCache>
                <c:ptCount val="1"/>
                <c:pt idx="0">
                  <c:v>Ásia</c:v>
                </c:pt>
              </c:strCache>
            </c:strRef>
          </c:tx>
          <c:cat>
            <c:strRef>
              <c:f>'Gráfico de Barras'!$B$4:$G$4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Barras'!$B$7:$G$7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15-4A3A-AE6C-FA86B0518B5E}"/>
            </c:ext>
          </c:extLst>
        </c:ser>
        <c:ser>
          <c:idx val="3"/>
          <c:order val="3"/>
          <c:tx>
            <c:strRef>
              <c:f>'Gráfico de Barras'!$A$8</c:f>
              <c:strCache>
                <c:ptCount val="1"/>
                <c:pt idx="0">
                  <c:v>América Latina</c:v>
                </c:pt>
              </c:strCache>
            </c:strRef>
          </c:tx>
          <c:cat>
            <c:strRef>
              <c:f>'Gráfico de Barras'!$B$4:$G$4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Barras'!$B$8:$G$8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15-4A3A-AE6C-FA86B0518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711448"/>
        <c:axId val="360710272"/>
      </c:lineChart>
      <c:catAx>
        <c:axId val="360711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60710272"/>
        <c:crosses val="autoZero"/>
        <c:auto val="1"/>
        <c:lblAlgn val="ctr"/>
        <c:lblOffset val="100"/>
        <c:noMultiLvlLbl val="0"/>
      </c:catAx>
      <c:valAx>
        <c:axId val="360710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3607114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'Gráfico de Barras'!$A$1</c:f>
          <c:strCache>
            <c:ptCount val="1"/>
            <c:pt idx="0">
              <c:v>Divisão de Esportes</c:v>
            </c:pt>
          </c:strCache>
        </c:strRef>
      </c:tx>
      <c:layout>
        <c:manualLayout>
          <c:xMode val="edge"/>
          <c:yMode val="edge"/>
          <c:x val="1.975647474641999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 de Barras'!$A$5</c:f>
              <c:strCache>
                <c:ptCount val="1"/>
                <c:pt idx="0">
                  <c:v>Domésticas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'Gráfico de Barras'!$B$4:$G$4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Barras'!$B$5:$G$5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30-4325-A888-E0AF8CAB81C1}"/>
            </c:ext>
          </c:extLst>
        </c:ser>
        <c:ser>
          <c:idx val="1"/>
          <c:order val="1"/>
          <c:tx>
            <c:strRef>
              <c:f>'Gráfico de Barras'!$A$6</c:f>
              <c:strCache>
                <c:ptCount val="1"/>
                <c:pt idx="0">
                  <c:v>Europa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'Gráfico de Barras'!$B$4:$G$4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Barras'!$B$6:$G$6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30-4325-A888-E0AF8CAB81C1}"/>
            </c:ext>
          </c:extLst>
        </c:ser>
        <c:ser>
          <c:idx val="2"/>
          <c:order val="2"/>
          <c:tx>
            <c:strRef>
              <c:f>'Gráfico de Barras'!$A$7</c:f>
              <c:strCache>
                <c:ptCount val="1"/>
                <c:pt idx="0">
                  <c:v>Ásia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'Gráfico de Barras'!$B$4:$G$4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Barras'!$B$7:$G$7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30-4325-A888-E0AF8CAB81C1}"/>
            </c:ext>
          </c:extLst>
        </c:ser>
        <c:ser>
          <c:idx val="3"/>
          <c:order val="3"/>
          <c:tx>
            <c:strRef>
              <c:f>'Gráfico de Barras'!$A$8</c:f>
              <c:strCache>
                <c:ptCount val="1"/>
                <c:pt idx="0">
                  <c:v>América Latina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'Gráfico de Barras'!$B$4:$G$4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Barras'!$B$8:$G$8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30-4325-A888-E0AF8CAB8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60709096"/>
        <c:axId val="360706744"/>
      </c:barChart>
      <c:catAx>
        <c:axId val="360709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706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0706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70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  <a:round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44" r="0.75000000000000144" t="1" header="0.5" footer="0.5"/>
    <c:pageSetup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defRPr>
            </a:pPr>
            <a:r>
              <a:rPr lang="en-US"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rPr>
              <a:t>Regional Sales by Month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'Chart2007 Samples'!$C$44</c:f>
              <c:strCache>
                <c:ptCount val="1"/>
                <c:pt idx="0">
                  <c:v>Jan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Samples'!$C$45:$C$48</c:f>
              <c:numCache>
                <c:formatCode>#,##0</c:formatCode>
                <c:ptCount val="4"/>
                <c:pt idx="0">
                  <c:v>80</c:v>
                </c:pt>
                <c:pt idx="1">
                  <c:v>60</c:v>
                </c:pt>
                <c:pt idx="2">
                  <c:v>110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E-4C2F-897C-FC4F6D5C6F6B}"/>
            </c:ext>
          </c:extLst>
        </c:ser>
        <c:ser>
          <c:idx val="1"/>
          <c:order val="1"/>
          <c:tx>
            <c:strRef>
              <c:f>'Chart2007 Samples'!$D$44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Samples'!$D$45:$D$48</c:f>
              <c:numCache>
                <c:formatCode>#,##0</c:formatCode>
                <c:ptCount val="4"/>
                <c:pt idx="0">
                  <c:v>130</c:v>
                </c:pt>
                <c:pt idx="1">
                  <c:v>80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BE-4C2F-897C-FC4F6D5C6F6B}"/>
            </c:ext>
          </c:extLst>
        </c:ser>
        <c:ser>
          <c:idx val="2"/>
          <c:order val="2"/>
          <c:tx>
            <c:strRef>
              <c:f>'Chart2007 Samples'!$E$44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Samples'!$E$45:$E$48</c:f>
              <c:numCache>
                <c:formatCode>#,##0</c:formatCode>
                <c:ptCount val="4"/>
                <c:pt idx="0">
                  <c:v>125</c:v>
                </c:pt>
                <c:pt idx="1">
                  <c:v>80</c:v>
                </c:pt>
                <c:pt idx="2">
                  <c:v>110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BE-4C2F-897C-FC4F6D5C6F6B}"/>
            </c:ext>
          </c:extLst>
        </c:ser>
        <c:ser>
          <c:idx val="3"/>
          <c:order val="3"/>
          <c:tx>
            <c:strRef>
              <c:f>'Chart2007 Samples'!$F$44</c:f>
              <c:strCache>
                <c:ptCount val="1"/>
                <c:pt idx="0">
                  <c:v>Apr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Samples'!$F$45:$F$48</c:f>
              <c:numCache>
                <c:formatCode>#,##0</c:formatCode>
                <c:ptCount val="4"/>
                <c:pt idx="0">
                  <c:v>130</c:v>
                </c:pt>
                <c:pt idx="1">
                  <c:v>100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BE-4C2F-897C-FC4F6D5C6F6B}"/>
            </c:ext>
          </c:extLst>
        </c:ser>
        <c:ser>
          <c:idx val="4"/>
          <c:order val="4"/>
          <c:tx>
            <c:strRef>
              <c:f>'Chart2007 Samples'!$G$44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Samples'!$G$45:$G$48</c:f>
              <c:numCache>
                <c:formatCode>#,##0</c:formatCode>
                <c:ptCount val="4"/>
                <c:pt idx="0">
                  <c:v>140</c:v>
                </c:pt>
                <c:pt idx="1">
                  <c:v>90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BE-4C2F-897C-FC4F6D5C6F6B}"/>
            </c:ext>
          </c:extLst>
        </c:ser>
        <c:ser>
          <c:idx val="5"/>
          <c:order val="5"/>
          <c:tx>
            <c:strRef>
              <c:f>'Chart2007 Samples'!$H$44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Samples'!$H$45:$H$48</c:f>
              <c:numCache>
                <c:formatCode>#,##0</c:formatCode>
                <c:ptCount val="4"/>
                <c:pt idx="0">
                  <c:v>180</c:v>
                </c:pt>
                <c:pt idx="1">
                  <c:v>100</c:v>
                </c:pt>
                <c:pt idx="2">
                  <c:v>130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BE-4C2F-897C-FC4F6D5C6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133184"/>
        <c:axId val="360136712"/>
      </c:barChart>
      <c:catAx>
        <c:axId val="36013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60136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0136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60133184"/>
        <c:crosses val="autoZero"/>
        <c:crossBetween val="between"/>
      </c:valAx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1">
            <a:tint val="50000"/>
            <a:satMod val="300000"/>
          </a:schemeClr>
        </a:gs>
        <a:gs pos="35000">
          <a:schemeClr val="accent1">
            <a:tint val="37000"/>
            <a:satMod val="300000"/>
          </a:schemeClr>
        </a:gs>
        <a:gs pos="100000">
          <a:schemeClr val="accent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44" r="0.75000000000000144" t="1" header="0.5" footer="0.5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'Gráfico de Barras'!$A$1</c:f>
          <c:strCache>
            <c:ptCount val="1"/>
            <c:pt idx="0">
              <c:v>Divisão de Esportes</c:v>
            </c:pt>
          </c:strCache>
        </c:strRef>
      </c:tx>
      <c:layout>
        <c:manualLayout>
          <c:xMode val="edge"/>
          <c:yMode val="edge"/>
          <c:x val="1.97564747464200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de Barras'!$A$5</c:f>
              <c:strCache>
                <c:ptCount val="1"/>
                <c:pt idx="0">
                  <c:v>Domésticas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'Gráfico de Barras'!$B$4:$G$4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Barras'!$B$5:$G$5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F-4560-83EF-EFD867630338}"/>
            </c:ext>
          </c:extLst>
        </c:ser>
        <c:ser>
          <c:idx val="1"/>
          <c:order val="1"/>
          <c:tx>
            <c:strRef>
              <c:f>'Gráfico de Barras'!$A$6</c:f>
              <c:strCache>
                <c:ptCount val="1"/>
                <c:pt idx="0">
                  <c:v>Europa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'Gráfico de Barras'!$B$4:$G$4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Barras'!$B$6:$G$6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F-4560-83EF-EFD867630338}"/>
            </c:ext>
          </c:extLst>
        </c:ser>
        <c:ser>
          <c:idx val="2"/>
          <c:order val="2"/>
          <c:tx>
            <c:strRef>
              <c:f>'Gráfico de Barras'!$A$7</c:f>
              <c:strCache>
                <c:ptCount val="1"/>
                <c:pt idx="0">
                  <c:v>Ásia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'Gráfico de Barras'!$B$4:$G$4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Barras'!$B$7:$G$7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F-4560-83EF-EFD867630338}"/>
            </c:ext>
          </c:extLst>
        </c:ser>
        <c:ser>
          <c:idx val="3"/>
          <c:order val="3"/>
          <c:tx>
            <c:strRef>
              <c:f>'Gráfico de Barras'!$A$8</c:f>
              <c:strCache>
                <c:ptCount val="1"/>
                <c:pt idx="0">
                  <c:v>América Latina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'Gráfico de Barras'!$B$4:$G$4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Barras'!$B$8:$G$8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7F-4560-83EF-EFD867630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0707920"/>
        <c:axId val="360711056"/>
      </c:barChart>
      <c:catAx>
        <c:axId val="360707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711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071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70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gradFill rotWithShape="1">
      <a:gsLst>
        <a:gs pos="0">
          <a:schemeClr val="dk1">
            <a:tint val="50000"/>
            <a:satMod val="300000"/>
          </a:schemeClr>
        </a:gs>
        <a:gs pos="35000">
          <a:schemeClr val="dk1">
            <a:tint val="37000"/>
            <a:satMod val="300000"/>
          </a:schemeClr>
        </a:gs>
        <a:gs pos="100000">
          <a:schemeClr val="dk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dk1">
          <a:shade val="95000"/>
          <a:satMod val="105000"/>
        </a:schemeClr>
      </a:solidFill>
      <a:prstDash val="solid"/>
      <a:round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landscape" horizontalDpi="300" verticalDpi="300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'Gráfico de Barras'!$A$1</c:f>
          <c:strCache>
            <c:ptCount val="1"/>
            <c:pt idx="0">
              <c:v>Divisão de Esportes</c:v>
            </c:pt>
          </c:strCache>
        </c:strRef>
      </c:tx>
      <c:layout>
        <c:manualLayout>
          <c:xMode val="edge"/>
          <c:yMode val="edge"/>
          <c:x val="1.97564747464200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'Gráfico de Barras'!$A$5</c:f>
              <c:strCache>
                <c:ptCount val="1"/>
                <c:pt idx="0">
                  <c:v>Domésticas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de Barras'!$B$4:$G$4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Barras'!$B$5:$G$5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5-4E90-BAE5-7644E7AFFEA7}"/>
            </c:ext>
          </c:extLst>
        </c:ser>
        <c:ser>
          <c:idx val="1"/>
          <c:order val="1"/>
          <c:tx>
            <c:strRef>
              <c:f>'Gráfico de Barras'!$A$6</c:f>
              <c:strCache>
                <c:ptCount val="1"/>
                <c:pt idx="0">
                  <c:v>Europa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de Barras'!$B$4:$G$4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Barras'!$B$6:$G$6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15-4E90-BAE5-7644E7AFFEA7}"/>
            </c:ext>
          </c:extLst>
        </c:ser>
        <c:ser>
          <c:idx val="2"/>
          <c:order val="2"/>
          <c:tx>
            <c:strRef>
              <c:f>'Gráfico de Barras'!$A$7</c:f>
              <c:strCache>
                <c:ptCount val="1"/>
                <c:pt idx="0">
                  <c:v>Ásia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de Barras'!$B$4:$G$4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Barras'!$B$7:$G$7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15-4E90-BAE5-7644E7AFFEA7}"/>
            </c:ext>
          </c:extLst>
        </c:ser>
        <c:ser>
          <c:idx val="3"/>
          <c:order val="3"/>
          <c:tx>
            <c:strRef>
              <c:f>'Gráfico de Barras'!$A$8</c:f>
              <c:strCache>
                <c:ptCount val="1"/>
                <c:pt idx="0">
                  <c:v>América Latina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de Barras'!$B$4:$G$4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Barras'!$B$8:$G$8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15-4E90-BAE5-7644E7AFFEA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360712624"/>
        <c:axId val="360711840"/>
      </c:barChart>
      <c:catAx>
        <c:axId val="36071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71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071184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36071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gradFill rotWithShape="1">
      <a:gsLst>
        <a:gs pos="0">
          <a:schemeClr val="accent6">
            <a:tint val="50000"/>
            <a:satMod val="300000"/>
          </a:schemeClr>
        </a:gs>
        <a:gs pos="35000">
          <a:schemeClr val="accent6">
            <a:tint val="37000"/>
            <a:satMod val="300000"/>
          </a:schemeClr>
        </a:gs>
        <a:gs pos="100000">
          <a:schemeClr val="accent6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6">
          <a:shade val="95000"/>
          <a:satMod val="105000"/>
        </a:schemeClr>
      </a:solidFill>
      <a:prstDash val="solid"/>
      <a:round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landscape" horizontalDpi="300" verticalDpi="30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'Gráfico de Barras'!$A$1</c:f>
          <c:strCache>
            <c:ptCount val="1"/>
            <c:pt idx="0">
              <c:v>Divisão de Esportes</c:v>
            </c:pt>
          </c:strCache>
        </c:strRef>
      </c:tx>
      <c:layout>
        <c:manualLayout>
          <c:xMode val="edge"/>
          <c:yMode val="edge"/>
          <c:x val="1.97564747464200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'Gráfico de Barras'!$A$5</c:f>
              <c:strCache>
                <c:ptCount val="1"/>
                <c:pt idx="0">
                  <c:v>Domésticas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strRef>
              <c:f>'Gráfico de Barras'!$B$4:$G$4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Barras'!$B$5:$G$5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A-461F-8682-C4C353215D1A}"/>
            </c:ext>
          </c:extLst>
        </c:ser>
        <c:ser>
          <c:idx val="1"/>
          <c:order val="1"/>
          <c:tx>
            <c:strRef>
              <c:f>'Gráfico de Barras'!$A$6</c:f>
              <c:strCache>
                <c:ptCount val="1"/>
                <c:pt idx="0">
                  <c:v>Europa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strRef>
              <c:f>'Gráfico de Barras'!$B$4:$G$4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Barras'!$B$6:$G$6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FA-461F-8682-C4C353215D1A}"/>
            </c:ext>
          </c:extLst>
        </c:ser>
        <c:ser>
          <c:idx val="2"/>
          <c:order val="2"/>
          <c:tx>
            <c:strRef>
              <c:f>'Gráfico de Barras'!$A$7</c:f>
              <c:strCache>
                <c:ptCount val="1"/>
                <c:pt idx="0">
                  <c:v>Ásia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strRef>
              <c:f>'Gráfico de Barras'!$B$4:$G$4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Barras'!$B$7:$G$7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FA-461F-8682-C4C353215D1A}"/>
            </c:ext>
          </c:extLst>
        </c:ser>
        <c:ser>
          <c:idx val="3"/>
          <c:order val="3"/>
          <c:tx>
            <c:strRef>
              <c:f>'Gráfico de Barras'!$A$8</c:f>
              <c:strCache>
                <c:ptCount val="1"/>
                <c:pt idx="0">
                  <c:v>América Latina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strRef>
              <c:f>'Gráfico de Barras'!$B$4:$G$4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Barras'!$B$8:$G$8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FA-461F-8682-C4C35321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0705176"/>
        <c:axId val="360705568"/>
        <c:axId val="0"/>
      </c:bar3DChart>
      <c:catAx>
        <c:axId val="360705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705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0705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705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  <a:round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landscape" horizontalDpi="300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'Gráfico de Área'!$G$2</c:f>
          <c:strCache>
            <c:ptCount val="1"/>
            <c:pt idx="0">
              <c:v>Vendas - Produtos CASA - Janeiro 2017 - Junho 2019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'Gráfico de Área'!$B$1</c:f>
              <c:strCache>
                <c:ptCount val="1"/>
                <c:pt idx="0">
                  <c:v> Vendas </c:v>
                </c:pt>
              </c:strCache>
            </c:strRef>
          </c:tx>
          <c:spPr>
            <a:gradFill>
              <a:gsLst>
                <a:gs pos="100000">
                  <a:schemeClr val="accent1"/>
                </a:gs>
                <a:gs pos="0">
                  <a:schemeClr val="accent1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cat>
            <c:numRef>
              <c:f>'Gráfico de Área'!$A$2:$A$31</c:f>
              <c:numCache>
                <c:formatCode>mmm/yyyy</c:formatCode>
                <c:ptCount val="3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</c:numCache>
            </c:numRef>
          </c:cat>
          <c:val>
            <c:numRef>
              <c:f>'Gráfico de Área'!$B$2:$B$31</c:f>
              <c:numCache>
                <c:formatCode>_(* #,##0_);_(* \(#,##0\);_(* "-"??_);_(@_)</c:formatCode>
                <c:ptCount val="30"/>
                <c:pt idx="0">
                  <c:v>1591172</c:v>
                </c:pt>
                <c:pt idx="1">
                  <c:v>1595590</c:v>
                </c:pt>
                <c:pt idx="2">
                  <c:v>1664153</c:v>
                </c:pt>
                <c:pt idx="3">
                  <c:v>2482664</c:v>
                </c:pt>
                <c:pt idx="4">
                  <c:v>2668282</c:v>
                </c:pt>
                <c:pt idx="5">
                  <c:v>5080792</c:v>
                </c:pt>
                <c:pt idx="6">
                  <c:v>3359132</c:v>
                </c:pt>
                <c:pt idx="7">
                  <c:v>6987794</c:v>
                </c:pt>
                <c:pt idx="8">
                  <c:v>7728080</c:v>
                </c:pt>
                <c:pt idx="9">
                  <c:v>6036958</c:v>
                </c:pt>
                <c:pt idx="10">
                  <c:v>5483065</c:v>
                </c:pt>
                <c:pt idx="11">
                  <c:v>8549949</c:v>
                </c:pt>
                <c:pt idx="12">
                  <c:v>8236602</c:v>
                </c:pt>
                <c:pt idx="13">
                  <c:v>8829099</c:v>
                </c:pt>
                <c:pt idx="14">
                  <c:v>6922595</c:v>
                </c:pt>
                <c:pt idx="15">
                  <c:v>13083902</c:v>
                </c:pt>
                <c:pt idx="16">
                  <c:v>8229279</c:v>
                </c:pt>
                <c:pt idx="17">
                  <c:v>12350562</c:v>
                </c:pt>
                <c:pt idx="18">
                  <c:v>8244997</c:v>
                </c:pt>
                <c:pt idx="19">
                  <c:v>12530449</c:v>
                </c:pt>
                <c:pt idx="20">
                  <c:v>11634759</c:v>
                </c:pt>
                <c:pt idx="21">
                  <c:v>14014356</c:v>
                </c:pt>
                <c:pt idx="22">
                  <c:v>19251747</c:v>
                </c:pt>
                <c:pt idx="23">
                  <c:v>19360795</c:v>
                </c:pt>
                <c:pt idx="24">
                  <c:v>12494121</c:v>
                </c:pt>
                <c:pt idx="25">
                  <c:v>19797099</c:v>
                </c:pt>
                <c:pt idx="26">
                  <c:v>17509514</c:v>
                </c:pt>
                <c:pt idx="27">
                  <c:v>22215237</c:v>
                </c:pt>
                <c:pt idx="28">
                  <c:v>14802827</c:v>
                </c:pt>
                <c:pt idx="29">
                  <c:v>17174566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D-4655-9B31-B5443BEB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lt1">
                  <a:alpha val="40000"/>
                </a:schemeClr>
              </a:solidFill>
              <a:round/>
            </a:ln>
            <a:effectLst/>
          </c:spPr>
        </c:dropLines>
        <c:axId val="424340432"/>
        <c:axId val="424336120"/>
      </c:areaChart>
      <c:dateAx>
        <c:axId val="424340432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75" cap="flat" cmpd="sng" algn="ctr">
            <a:solidFill>
              <a:schemeClr val="lt1">
                <a:lumMod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cap="all" baseline="0">
                <a:solidFill>
                  <a:schemeClr val="dk1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en-US"/>
          </a:p>
        </c:txPr>
        <c:crossAx val="424336120"/>
        <c:crosses val="autoZero"/>
        <c:auto val="1"/>
        <c:lblOffset val="100"/>
        <c:baseTimeUnit val="months"/>
      </c:dateAx>
      <c:valAx>
        <c:axId val="42433612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prstDash val="sysDot"/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340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  <a:round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730679156908743"/>
          <c:y val="3.21970292469912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1217798594852"/>
          <c:y val="0.16098514623495622"/>
          <c:w val="0.85245901639344457"/>
          <c:h val="0.725380129505743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'Gráfico de Dispersão'!$B$1</c:f>
              <c:strCache>
                <c:ptCount val="1"/>
                <c:pt idx="0">
                  <c:v>Tempo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trendline>
            <c:spPr>
              <a:ln w="28575" cap="rnd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trendlineType val="linear"/>
            <c:forward val="10"/>
            <c:dispRSqr val="0"/>
            <c:dispEq val="0"/>
          </c:trendline>
          <c:xVal>
            <c:numRef>
              <c:f>'Gráfico de Dispersão'!$A$2:$A$100</c:f>
              <c:numCache>
                <c:formatCode>General</c:formatCode>
                <c:ptCount val="99"/>
                <c:pt idx="0">
                  <c:v>26</c:v>
                </c:pt>
                <c:pt idx="1">
                  <c:v>24</c:v>
                </c:pt>
                <c:pt idx="2">
                  <c:v>36</c:v>
                </c:pt>
                <c:pt idx="3">
                  <c:v>31</c:v>
                </c:pt>
                <c:pt idx="4">
                  <c:v>33</c:v>
                </c:pt>
                <c:pt idx="5">
                  <c:v>27</c:v>
                </c:pt>
                <c:pt idx="6">
                  <c:v>27</c:v>
                </c:pt>
                <c:pt idx="7">
                  <c:v>33</c:v>
                </c:pt>
                <c:pt idx="8">
                  <c:v>28</c:v>
                </c:pt>
                <c:pt idx="9">
                  <c:v>44</c:v>
                </c:pt>
                <c:pt idx="10">
                  <c:v>32</c:v>
                </c:pt>
                <c:pt idx="11">
                  <c:v>22</c:v>
                </c:pt>
                <c:pt idx="12">
                  <c:v>27</c:v>
                </c:pt>
                <c:pt idx="13">
                  <c:v>24</c:v>
                </c:pt>
                <c:pt idx="14">
                  <c:v>40</c:v>
                </c:pt>
                <c:pt idx="15">
                  <c:v>47</c:v>
                </c:pt>
                <c:pt idx="16">
                  <c:v>28</c:v>
                </c:pt>
                <c:pt idx="17">
                  <c:v>23</c:v>
                </c:pt>
                <c:pt idx="18">
                  <c:v>29</c:v>
                </c:pt>
                <c:pt idx="19">
                  <c:v>28</c:v>
                </c:pt>
                <c:pt idx="20">
                  <c:v>33</c:v>
                </c:pt>
                <c:pt idx="21">
                  <c:v>36</c:v>
                </c:pt>
                <c:pt idx="22">
                  <c:v>36</c:v>
                </c:pt>
                <c:pt idx="23">
                  <c:v>51</c:v>
                </c:pt>
                <c:pt idx="24">
                  <c:v>39</c:v>
                </c:pt>
                <c:pt idx="25">
                  <c:v>25</c:v>
                </c:pt>
                <c:pt idx="26">
                  <c:v>33</c:v>
                </c:pt>
                <c:pt idx="27">
                  <c:v>29</c:v>
                </c:pt>
                <c:pt idx="28">
                  <c:v>46</c:v>
                </c:pt>
                <c:pt idx="29">
                  <c:v>36</c:v>
                </c:pt>
                <c:pt idx="30">
                  <c:v>51</c:v>
                </c:pt>
                <c:pt idx="31">
                  <c:v>36</c:v>
                </c:pt>
                <c:pt idx="32">
                  <c:v>35</c:v>
                </c:pt>
                <c:pt idx="33">
                  <c:v>32</c:v>
                </c:pt>
                <c:pt idx="34">
                  <c:v>30</c:v>
                </c:pt>
                <c:pt idx="35">
                  <c:v>41</c:v>
                </c:pt>
                <c:pt idx="36">
                  <c:v>47</c:v>
                </c:pt>
                <c:pt idx="37">
                  <c:v>37</c:v>
                </c:pt>
                <c:pt idx="38">
                  <c:v>38</c:v>
                </c:pt>
                <c:pt idx="39">
                  <c:v>23</c:v>
                </c:pt>
                <c:pt idx="40">
                  <c:v>34</c:v>
                </c:pt>
                <c:pt idx="41">
                  <c:v>33</c:v>
                </c:pt>
                <c:pt idx="42">
                  <c:v>39</c:v>
                </c:pt>
                <c:pt idx="43">
                  <c:v>33</c:v>
                </c:pt>
                <c:pt idx="44">
                  <c:v>48</c:v>
                </c:pt>
                <c:pt idx="45">
                  <c:v>30</c:v>
                </c:pt>
                <c:pt idx="46">
                  <c:v>49</c:v>
                </c:pt>
                <c:pt idx="47">
                  <c:v>39</c:v>
                </c:pt>
                <c:pt idx="48">
                  <c:v>47</c:v>
                </c:pt>
                <c:pt idx="49">
                  <c:v>38</c:v>
                </c:pt>
                <c:pt idx="50">
                  <c:v>38</c:v>
                </c:pt>
                <c:pt idx="51">
                  <c:v>38</c:v>
                </c:pt>
                <c:pt idx="52">
                  <c:v>43</c:v>
                </c:pt>
                <c:pt idx="53">
                  <c:v>47</c:v>
                </c:pt>
                <c:pt idx="54">
                  <c:v>37</c:v>
                </c:pt>
                <c:pt idx="55">
                  <c:v>37</c:v>
                </c:pt>
                <c:pt idx="56">
                  <c:v>28</c:v>
                </c:pt>
                <c:pt idx="57">
                  <c:v>25</c:v>
                </c:pt>
                <c:pt idx="58">
                  <c:v>40</c:v>
                </c:pt>
                <c:pt idx="59">
                  <c:v>30</c:v>
                </c:pt>
                <c:pt idx="60">
                  <c:v>36</c:v>
                </c:pt>
                <c:pt idx="61">
                  <c:v>36</c:v>
                </c:pt>
                <c:pt idx="62">
                  <c:v>58</c:v>
                </c:pt>
                <c:pt idx="63">
                  <c:v>33</c:v>
                </c:pt>
                <c:pt idx="64">
                  <c:v>25</c:v>
                </c:pt>
                <c:pt idx="65">
                  <c:v>59</c:v>
                </c:pt>
                <c:pt idx="66">
                  <c:v>27</c:v>
                </c:pt>
                <c:pt idx="67">
                  <c:v>36</c:v>
                </c:pt>
                <c:pt idx="68">
                  <c:v>50</c:v>
                </c:pt>
                <c:pt idx="69">
                  <c:v>37</c:v>
                </c:pt>
                <c:pt idx="70">
                  <c:v>34</c:v>
                </c:pt>
                <c:pt idx="71">
                  <c:v>29</c:v>
                </c:pt>
                <c:pt idx="72">
                  <c:v>41</c:v>
                </c:pt>
                <c:pt idx="73">
                  <c:v>36</c:v>
                </c:pt>
                <c:pt idx="74">
                  <c:v>31</c:v>
                </c:pt>
                <c:pt idx="75">
                  <c:v>31</c:v>
                </c:pt>
                <c:pt idx="76">
                  <c:v>50</c:v>
                </c:pt>
                <c:pt idx="77">
                  <c:v>25</c:v>
                </c:pt>
                <c:pt idx="78">
                  <c:v>29</c:v>
                </c:pt>
                <c:pt idx="79">
                  <c:v>36</c:v>
                </c:pt>
                <c:pt idx="80">
                  <c:v>52</c:v>
                </c:pt>
                <c:pt idx="81">
                  <c:v>29</c:v>
                </c:pt>
                <c:pt idx="82">
                  <c:v>37</c:v>
                </c:pt>
                <c:pt idx="83">
                  <c:v>32</c:v>
                </c:pt>
                <c:pt idx="84">
                  <c:v>30</c:v>
                </c:pt>
                <c:pt idx="85">
                  <c:v>54</c:v>
                </c:pt>
                <c:pt idx="86">
                  <c:v>54</c:v>
                </c:pt>
                <c:pt idx="87">
                  <c:v>54</c:v>
                </c:pt>
                <c:pt idx="88">
                  <c:v>33</c:v>
                </c:pt>
                <c:pt idx="89">
                  <c:v>70</c:v>
                </c:pt>
                <c:pt idx="90">
                  <c:v>43</c:v>
                </c:pt>
                <c:pt idx="91">
                  <c:v>41</c:v>
                </c:pt>
                <c:pt idx="92">
                  <c:v>46</c:v>
                </c:pt>
                <c:pt idx="93">
                  <c:v>40</c:v>
                </c:pt>
                <c:pt idx="94">
                  <c:v>36</c:v>
                </c:pt>
                <c:pt idx="95">
                  <c:v>36</c:v>
                </c:pt>
                <c:pt idx="96">
                  <c:v>43</c:v>
                </c:pt>
                <c:pt idx="97">
                  <c:v>43</c:v>
                </c:pt>
                <c:pt idx="98">
                  <c:v>50</c:v>
                </c:pt>
              </c:numCache>
            </c:numRef>
          </c:xVal>
          <c:yVal>
            <c:numRef>
              <c:f>'Gráfico de Dispersão'!$B$2:$B$100</c:f>
              <c:numCache>
                <c:formatCode>h:mm:ss;@</c:formatCode>
                <c:ptCount val="99"/>
                <c:pt idx="0">
                  <c:v>3.1817129629629633E-2</c:v>
                </c:pt>
                <c:pt idx="1">
                  <c:v>3.3020833333333333E-2</c:v>
                </c:pt>
                <c:pt idx="2">
                  <c:v>3.3217592592592597E-2</c:v>
                </c:pt>
                <c:pt idx="3">
                  <c:v>3.3738425925925929E-2</c:v>
                </c:pt>
                <c:pt idx="4">
                  <c:v>3.4548611111111113E-2</c:v>
                </c:pt>
                <c:pt idx="5">
                  <c:v>3.4745370370370371E-2</c:v>
                </c:pt>
                <c:pt idx="6">
                  <c:v>3.5034722222222224E-2</c:v>
                </c:pt>
                <c:pt idx="7">
                  <c:v>3.5127314814814813E-2</c:v>
                </c:pt>
                <c:pt idx="8">
                  <c:v>3.5833333333333335E-2</c:v>
                </c:pt>
                <c:pt idx="9">
                  <c:v>3.7037037037037042E-2</c:v>
                </c:pt>
                <c:pt idx="10">
                  <c:v>3.7291666666666667E-2</c:v>
                </c:pt>
                <c:pt idx="11">
                  <c:v>3.7361111111111109E-2</c:v>
                </c:pt>
                <c:pt idx="12">
                  <c:v>3.7384259259259263E-2</c:v>
                </c:pt>
                <c:pt idx="13">
                  <c:v>3.7499999999999999E-2</c:v>
                </c:pt>
                <c:pt idx="14">
                  <c:v>3.7800925925925925E-2</c:v>
                </c:pt>
                <c:pt idx="15">
                  <c:v>3.7870370370370367E-2</c:v>
                </c:pt>
                <c:pt idx="16">
                  <c:v>3.8101851851851852E-2</c:v>
                </c:pt>
                <c:pt idx="17">
                  <c:v>3.8194444444444441E-2</c:v>
                </c:pt>
                <c:pt idx="18">
                  <c:v>3.8622685185185184E-2</c:v>
                </c:pt>
                <c:pt idx="19">
                  <c:v>3.90625E-2</c:v>
                </c:pt>
                <c:pt idx="20">
                  <c:v>3.9155092592592596E-2</c:v>
                </c:pt>
                <c:pt idx="21">
                  <c:v>3.9270833333333331E-2</c:v>
                </c:pt>
                <c:pt idx="22">
                  <c:v>3.9583333333333331E-2</c:v>
                </c:pt>
                <c:pt idx="23">
                  <c:v>3.9756944444444449E-2</c:v>
                </c:pt>
                <c:pt idx="24">
                  <c:v>3.9780092592592589E-2</c:v>
                </c:pt>
                <c:pt idx="25">
                  <c:v>4.0300925925925928E-2</c:v>
                </c:pt>
                <c:pt idx="26">
                  <c:v>4.0486111111111105E-2</c:v>
                </c:pt>
                <c:pt idx="27">
                  <c:v>4.0706018518518523E-2</c:v>
                </c:pt>
                <c:pt idx="28">
                  <c:v>4.0914351851851848E-2</c:v>
                </c:pt>
                <c:pt idx="29">
                  <c:v>4.0925925925925928E-2</c:v>
                </c:pt>
                <c:pt idx="30">
                  <c:v>4.1550925925925929E-2</c:v>
                </c:pt>
                <c:pt idx="31">
                  <c:v>4.162037037037037E-2</c:v>
                </c:pt>
                <c:pt idx="32">
                  <c:v>4.1689814814814818E-2</c:v>
                </c:pt>
                <c:pt idx="33">
                  <c:v>4.2303240740740738E-2</c:v>
                </c:pt>
                <c:pt idx="34">
                  <c:v>4.2442129629629628E-2</c:v>
                </c:pt>
                <c:pt idx="35">
                  <c:v>4.2766203703703702E-2</c:v>
                </c:pt>
                <c:pt idx="36">
                  <c:v>4.3055555555555562E-2</c:v>
                </c:pt>
                <c:pt idx="37">
                  <c:v>4.3298611111111107E-2</c:v>
                </c:pt>
                <c:pt idx="38">
                  <c:v>4.3576388888888894E-2</c:v>
                </c:pt>
                <c:pt idx="39">
                  <c:v>4.4097222222222225E-2</c:v>
                </c:pt>
                <c:pt idx="40">
                  <c:v>4.4120370370370372E-2</c:v>
                </c:pt>
                <c:pt idx="41">
                  <c:v>4.4143518518518519E-2</c:v>
                </c:pt>
                <c:pt idx="42">
                  <c:v>4.4166666666666667E-2</c:v>
                </c:pt>
                <c:pt idx="43">
                  <c:v>4.4212962962962961E-2</c:v>
                </c:pt>
                <c:pt idx="44">
                  <c:v>4.4328703703703703E-2</c:v>
                </c:pt>
                <c:pt idx="45">
                  <c:v>4.4351851851851858E-2</c:v>
                </c:pt>
                <c:pt idx="46">
                  <c:v>4.4710648148148152E-2</c:v>
                </c:pt>
                <c:pt idx="47">
                  <c:v>4.4826388888888895E-2</c:v>
                </c:pt>
                <c:pt idx="48">
                  <c:v>4.4907407407407403E-2</c:v>
                </c:pt>
                <c:pt idx="49">
                  <c:v>4.5833333333333337E-2</c:v>
                </c:pt>
                <c:pt idx="50">
                  <c:v>4.6527777777777779E-2</c:v>
                </c:pt>
                <c:pt idx="51">
                  <c:v>4.6527777777777779E-2</c:v>
                </c:pt>
                <c:pt idx="52">
                  <c:v>4.6643518518518522E-2</c:v>
                </c:pt>
                <c:pt idx="53">
                  <c:v>4.670138888888889E-2</c:v>
                </c:pt>
                <c:pt idx="54">
                  <c:v>4.6759259259259257E-2</c:v>
                </c:pt>
                <c:pt idx="55">
                  <c:v>4.6828703703703706E-2</c:v>
                </c:pt>
                <c:pt idx="56">
                  <c:v>4.704861111111111E-2</c:v>
                </c:pt>
                <c:pt idx="57">
                  <c:v>4.7337962962962964E-2</c:v>
                </c:pt>
                <c:pt idx="58">
                  <c:v>4.780092592592592E-2</c:v>
                </c:pt>
                <c:pt idx="59">
                  <c:v>4.7893518518518523E-2</c:v>
                </c:pt>
                <c:pt idx="60">
                  <c:v>4.7916666666666663E-2</c:v>
                </c:pt>
                <c:pt idx="61">
                  <c:v>4.8495370370370376E-2</c:v>
                </c:pt>
                <c:pt idx="62">
                  <c:v>4.9189814814814818E-2</c:v>
                </c:pt>
                <c:pt idx="63">
                  <c:v>4.9768518518518517E-2</c:v>
                </c:pt>
                <c:pt idx="64">
                  <c:v>5.0115740740740738E-2</c:v>
                </c:pt>
                <c:pt idx="65">
                  <c:v>5.0520833333333327E-2</c:v>
                </c:pt>
                <c:pt idx="66">
                  <c:v>5.0578703703703709E-2</c:v>
                </c:pt>
                <c:pt idx="67">
                  <c:v>5.0648148148148144E-2</c:v>
                </c:pt>
                <c:pt idx="68">
                  <c:v>5.1076388888888886E-2</c:v>
                </c:pt>
                <c:pt idx="69">
                  <c:v>5.1388888888888894E-2</c:v>
                </c:pt>
                <c:pt idx="70">
                  <c:v>5.1562499999999997E-2</c:v>
                </c:pt>
                <c:pt idx="71">
                  <c:v>5.2962962962962962E-2</c:v>
                </c:pt>
                <c:pt idx="72">
                  <c:v>5.3067129629629638E-2</c:v>
                </c:pt>
                <c:pt idx="73">
                  <c:v>5.3159722222222226E-2</c:v>
                </c:pt>
                <c:pt idx="74">
                  <c:v>5.347222222222222E-2</c:v>
                </c:pt>
                <c:pt idx="75">
                  <c:v>5.347222222222222E-2</c:v>
                </c:pt>
                <c:pt idx="76">
                  <c:v>5.4421296296296294E-2</c:v>
                </c:pt>
                <c:pt idx="77">
                  <c:v>5.4571759259259257E-2</c:v>
                </c:pt>
                <c:pt idx="78">
                  <c:v>5.4618055555555552E-2</c:v>
                </c:pt>
                <c:pt idx="79">
                  <c:v>5.4942129629629632E-2</c:v>
                </c:pt>
                <c:pt idx="80">
                  <c:v>5.5671296296296302E-2</c:v>
                </c:pt>
                <c:pt idx="81">
                  <c:v>5.6076388888888884E-2</c:v>
                </c:pt>
                <c:pt idx="82">
                  <c:v>5.6365740740740744E-2</c:v>
                </c:pt>
                <c:pt idx="83">
                  <c:v>5.6365740740740744E-2</c:v>
                </c:pt>
                <c:pt idx="84">
                  <c:v>5.6944444444444443E-2</c:v>
                </c:pt>
                <c:pt idx="85">
                  <c:v>5.7881944444444444E-2</c:v>
                </c:pt>
                <c:pt idx="86">
                  <c:v>5.8414351851851849E-2</c:v>
                </c:pt>
                <c:pt idx="87">
                  <c:v>5.842592592592593E-2</c:v>
                </c:pt>
                <c:pt idx="88">
                  <c:v>5.9247685185185188E-2</c:v>
                </c:pt>
                <c:pt idx="89">
                  <c:v>5.9293981481481482E-2</c:v>
                </c:pt>
                <c:pt idx="90">
                  <c:v>5.9456018518518526E-2</c:v>
                </c:pt>
                <c:pt idx="91">
                  <c:v>6.5092592592592591E-2</c:v>
                </c:pt>
                <c:pt idx="92">
                  <c:v>6.7824074074074078E-2</c:v>
                </c:pt>
                <c:pt idx="93">
                  <c:v>6.9143518518518521E-2</c:v>
                </c:pt>
                <c:pt idx="94">
                  <c:v>7.013888888888889E-2</c:v>
                </c:pt>
                <c:pt idx="95">
                  <c:v>7.03125E-2</c:v>
                </c:pt>
                <c:pt idx="96">
                  <c:v>7.1608796296296295E-2</c:v>
                </c:pt>
                <c:pt idx="97">
                  <c:v>7.3240740740740731E-2</c:v>
                </c:pt>
                <c:pt idx="98">
                  <c:v>7.5648148148148145E-2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7E-4590-AA1E-BA93D28DB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333768"/>
        <c:axId val="424339648"/>
      </c:scatterChart>
      <c:valAx>
        <c:axId val="424333768"/>
        <c:scaling>
          <c:orientation val="minMax"/>
          <c:max val="70"/>
          <c:min val="20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339648"/>
        <c:crosses val="autoZero"/>
        <c:crossBetween val="midCat"/>
        <c:minorUnit val="1"/>
      </c:valAx>
      <c:valAx>
        <c:axId val="424339648"/>
        <c:scaling>
          <c:orientation val="minMax"/>
          <c:max val="7.6388888888888895E-2"/>
          <c:min val="2.7777777777777863E-2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h:mm:ss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333768"/>
        <c:crosses val="autoZero"/>
        <c:crossBetween val="midCat"/>
        <c:majorUnit val="6.94444444444445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306791569086715"/>
          <c:y val="3.21970292469912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60889929742379"/>
          <c:y val="0.12121234540043772"/>
          <c:w val="0.87236533957845463"/>
          <c:h val="0.76136504454649978"/>
        </c:manualLayout>
      </c:layout>
      <c:lineChart>
        <c:grouping val="standard"/>
        <c:varyColors val="0"/>
        <c:ser>
          <c:idx val="0"/>
          <c:order val="0"/>
          <c:tx>
            <c:strRef>
              <c:f>'Gráfico de Dispersão'!$B$1</c:f>
              <c:strCache>
                <c:ptCount val="1"/>
                <c:pt idx="0">
                  <c:v>Tempo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'Gráfico de Dispersão'!$B$2:$B$100</c:f>
              <c:numCache>
                <c:formatCode>h:mm:ss;@</c:formatCode>
                <c:ptCount val="99"/>
                <c:pt idx="0">
                  <c:v>3.1817129629629633E-2</c:v>
                </c:pt>
                <c:pt idx="1">
                  <c:v>3.3020833333333333E-2</c:v>
                </c:pt>
                <c:pt idx="2">
                  <c:v>3.3217592592592597E-2</c:v>
                </c:pt>
                <c:pt idx="3">
                  <c:v>3.3738425925925929E-2</c:v>
                </c:pt>
                <c:pt idx="4">
                  <c:v>3.4548611111111113E-2</c:v>
                </c:pt>
                <c:pt idx="5">
                  <c:v>3.4745370370370371E-2</c:v>
                </c:pt>
                <c:pt idx="6">
                  <c:v>3.5034722222222224E-2</c:v>
                </c:pt>
                <c:pt idx="7">
                  <c:v>3.5127314814814813E-2</c:v>
                </c:pt>
                <c:pt idx="8">
                  <c:v>3.5833333333333335E-2</c:v>
                </c:pt>
                <c:pt idx="9">
                  <c:v>3.7037037037037042E-2</c:v>
                </c:pt>
                <c:pt idx="10">
                  <c:v>3.7291666666666667E-2</c:v>
                </c:pt>
                <c:pt idx="11">
                  <c:v>3.7361111111111109E-2</c:v>
                </c:pt>
                <c:pt idx="12">
                  <c:v>3.7384259259259263E-2</c:v>
                </c:pt>
                <c:pt idx="13">
                  <c:v>3.7499999999999999E-2</c:v>
                </c:pt>
                <c:pt idx="14">
                  <c:v>3.7800925925925925E-2</c:v>
                </c:pt>
                <c:pt idx="15">
                  <c:v>3.7870370370370367E-2</c:v>
                </c:pt>
                <c:pt idx="16">
                  <c:v>3.8101851851851852E-2</c:v>
                </c:pt>
                <c:pt idx="17">
                  <c:v>3.8194444444444441E-2</c:v>
                </c:pt>
                <c:pt idx="18">
                  <c:v>3.8622685185185184E-2</c:v>
                </c:pt>
                <c:pt idx="19">
                  <c:v>3.90625E-2</c:v>
                </c:pt>
                <c:pt idx="20">
                  <c:v>3.9155092592592596E-2</c:v>
                </c:pt>
                <c:pt idx="21">
                  <c:v>3.9270833333333331E-2</c:v>
                </c:pt>
                <c:pt idx="22">
                  <c:v>3.9583333333333331E-2</c:v>
                </c:pt>
                <c:pt idx="23">
                  <c:v>3.9756944444444449E-2</c:v>
                </c:pt>
                <c:pt idx="24">
                  <c:v>3.9780092592592589E-2</c:v>
                </c:pt>
                <c:pt idx="25">
                  <c:v>4.0300925925925928E-2</c:v>
                </c:pt>
                <c:pt idx="26">
                  <c:v>4.0486111111111105E-2</c:v>
                </c:pt>
                <c:pt idx="27">
                  <c:v>4.0706018518518523E-2</c:v>
                </c:pt>
                <c:pt idx="28">
                  <c:v>4.0914351851851848E-2</c:v>
                </c:pt>
                <c:pt idx="29">
                  <c:v>4.0925925925925928E-2</c:v>
                </c:pt>
                <c:pt idx="30">
                  <c:v>4.1550925925925929E-2</c:v>
                </c:pt>
                <c:pt idx="31">
                  <c:v>4.162037037037037E-2</c:v>
                </c:pt>
                <c:pt idx="32">
                  <c:v>4.1689814814814818E-2</c:v>
                </c:pt>
                <c:pt idx="33">
                  <c:v>4.2303240740740738E-2</c:v>
                </c:pt>
                <c:pt idx="34">
                  <c:v>4.2442129629629628E-2</c:v>
                </c:pt>
                <c:pt idx="35">
                  <c:v>4.2766203703703702E-2</c:v>
                </c:pt>
                <c:pt idx="36">
                  <c:v>4.3055555555555562E-2</c:v>
                </c:pt>
                <c:pt idx="37">
                  <c:v>4.3298611111111107E-2</c:v>
                </c:pt>
                <c:pt idx="38">
                  <c:v>4.3576388888888894E-2</c:v>
                </c:pt>
                <c:pt idx="39">
                  <c:v>4.4097222222222225E-2</c:v>
                </c:pt>
                <c:pt idx="40">
                  <c:v>4.4120370370370372E-2</c:v>
                </c:pt>
                <c:pt idx="41">
                  <c:v>4.4143518518518519E-2</c:v>
                </c:pt>
                <c:pt idx="42">
                  <c:v>4.4166666666666667E-2</c:v>
                </c:pt>
                <c:pt idx="43">
                  <c:v>4.4212962962962961E-2</c:v>
                </c:pt>
                <c:pt idx="44">
                  <c:v>4.4328703703703703E-2</c:v>
                </c:pt>
                <c:pt idx="45">
                  <c:v>4.4351851851851858E-2</c:v>
                </c:pt>
                <c:pt idx="46">
                  <c:v>4.4710648148148152E-2</c:v>
                </c:pt>
                <c:pt idx="47">
                  <c:v>4.4826388888888895E-2</c:v>
                </c:pt>
                <c:pt idx="48">
                  <c:v>4.4907407407407403E-2</c:v>
                </c:pt>
                <c:pt idx="49">
                  <c:v>4.5833333333333337E-2</c:v>
                </c:pt>
                <c:pt idx="50">
                  <c:v>4.6527777777777779E-2</c:v>
                </c:pt>
                <c:pt idx="51">
                  <c:v>4.6527777777777779E-2</c:v>
                </c:pt>
                <c:pt idx="52">
                  <c:v>4.6643518518518522E-2</c:v>
                </c:pt>
                <c:pt idx="53">
                  <c:v>4.670138888888889E-2</c:v>
                </c:pt>
                <c:pt idx="54">
                  <c:v>4.6759259259259257E-2</c:v>
                </c:pt>
                <c:pt idx="55">
                  <c:v>4.6828703703703706E-2</c:v>
                </c:pt>
                <c:pt idx="56">
                  <c:v>4.704861111111111E-2</c:v>
                </c:pt>
                <c:pt idx="57">
                  <c:v>4.7337962962962964E-2</c:v>
                </c:pt>
                <c:pt idx="58">
                  <c:v>4.780092592592592E-2</c:v>
                </c:pt>
                <c:pt idx="59">
                  <c:v>4.7893518518518523E-2</c:v>
                </c:pt>
                <c:pt idx="60">
                  <c:v>4.7916666666666663E-2</c:v>
                </c:pt>
                <c:pt idx="61">
                  <c:v>4.8495370370370376E-2</c:v>
                </c:pt>
                <c:pt idx="62">
                  <c:v>4.9189814814814818E-2</c:v>
                </c:pt>
                <c:pt idx="63">
                  <c:v>4.9768518518518517E-2</c:v>
                </c:pt>
                <c:pt idx="64">
                  <c:v>5.0115740740740738E-2</c:v>
                </c:pt>
                <c:pt idx="65">
                  <c:v>5.0520833333333327E-2</c:v>
                </c:pt>
                <c:pt idx="66">
                  <c:v>5.0578703703703709E-2</c:v>
                </c:pt>
                <c:pt idx="67">
                  <c:v>5.0648148148148144E-2</c:v>
                </c:pt>
                <c:pt idx="68">
                  <c:v>5.1076388888888886E-2</c:v>
                </c:pt>
                <c:pt idx="69">
                  <c:v>5.1388888888888894E-2</c:v>
                </c:pt>
                <c:pt idx="70">
                  <c:v>5.1562499999999997E-2</c:v>
                </c:pt>
                <c:pt idx="71">
                  <c:v>5.2962962962962962E-2</c:v>
                </c:pt>
                <c:pt idx="72">
                  <c:v>5.3067129629629638E-2</c:v>
                </c:pt>
                <c:pt idx="73">
                  <c:v>5.3159722222222226E-2</c:v>
                </c:pt>
                <c:pt idx="74">
                  <c:v>5.347222222222222E-2</c:v>
                </c:pt>
                <c:pt idx="75">
                  <c:v>5.347222222222222E-2</c:v>
                </c:pt>
                <c:pt idx="76">
                  <c:v>5.4421296296296294E-2</c:v>
                </c:pt>
                <c:pt idx="77">
                  <c:v>5.4571759259259257E-2</c:v>
                </c:pt>
                <c:pt idx="78">
                  <c:v>5.4618055555555552E-2</c:v>
                </c:pt>
                <c:pt idx="79">
                  <c:v>5.4942129629629632E-2</c:v>
                </c:pt>
                <c:pt idx="80">
                  <c:v>5.5671296296296302E-2</c:v>
                </c:pt>
                <c:pt idx="81">
                  <c:v>5.6076388888888884E-2</c:v>
                </c:pt>
                <c:pt idx="82">
                  <c:v>5.6365740740740744E-2</c:v>
                </c:pt>
                <c:pt idx="83">
                  <c:v>5.6365740740740744E-2</c:v>
                </c:pt>
                <c:pt idx="84">
                  <c:v>5.6944444444444443E-2</c:v>
                </c:pt>
                <c:pt idx="85">
                  <c:v>5.7881944444444444E-2</c:v>
                </c:pt>
                <c:pt idx="86">
                  <c:v>5.8414351851851849E-2</c:v>
                </c:pt>
                <c:pt idx="87">
                  <c:v>5.842592592592593E-2</c:v>
                </c:pt>
                <c:pt idx="88">
                  <c:v>5.9247685185185188E-2</c:v>
                </c:pt>
                <c:pt idx="89">
                  <c:v>5.9293981481481482E-2</c:v>
                </c:pt>
                <c:pt idx="90">
                  <c:v>5.9456018518518526E-2</c:v>
                </c:pt>
                <c:pt idx="91">
                  <c:v>6.5092592592592591E-2</c:v>
                </c:pt>
                <c:pt idx="92">
                  <c:v>6.7824074074074078E-2</c:v>
                </c:pt>
                <c:pt idx="93">
                  <c:v>6.9143518518518521E-2</c:v>
                </c:pt>
                <c:pt idx="94">
                  <c:v>7.013888888888889E-2</c:v>
                </c:pt>
                <c:pt idx="95">
                  <c:v>7.03125E-2</c:v>
                </c:pt>
                <c:pt idx="96">
                  <c:v>7.1608796296296295E-2</c:v>
                </c:pt>
                <c:pt idx="97">
                  <c:v>7.3240740740740731E-2</c:v>
                </c:pt>
                <c:pt idx="98">
                  <c:v>7.5648148148148145E-2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2-4BB0-88FC-A86609B12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340040"/>
        <c:axId val="424334160"/>
      </c:lineChart>
      <c:catAx>
        <c:axId val="424340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3341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24334160"/>
        <c:scaling>
          <c:orientation val="minMax"/>
          <c:max val="7.6388888888888895E-2"/>
          <c:min val="2.7777777777777891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h:mm:ss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340040"/>
        <c:crosses val="autoZero"/>
        <c:crossBetween val="between"/>
        <c:majorUnit val="6.944444444444451E-3"/>
      </c:valAx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Combinação!$B$1</c:f>
              <c:strCache>
                <c:ptCount val="1"/>
                <c:pt idx="0">
                  <c:v>Quilômetros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Combinação!$A$2:$A$13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Combinação!$B$2:$B$13</c:f>
              <c:numCache>
                <c:formatCode>#,##0</c:formatCode>
                <c:ptCount val="12"/>
                <c:pt idx="0">
                  <c:v>8670</c:v>
                </c:pt>
                <c:pt idx="1">
                  <c:v>6396</c:v>
                </c:pt>
                <c:pt idx="2">
                  <c:v>8304</c:v>
                </c:pt>
                <c:pt idx="3">
                  <c:v>4797</c:v>
                </c:pt>
                <c:pt idx="4">
                  <c:v>8826</c:v>
                </c:pt>
                <c:pt idx="5">
                  <c:v>6675</c:v>
                </c:pt>
                <c:pt idx="6">
                  <c:v>8616</c:v>
                </c:pt>
                <c:pt idx="7">
                  <c:v>7512</c:v>
                </c:pt>
                <c:pt idx="8">
                  <c:v>5001</c:v>
                </c:pt>
                <c:pt idx="9">
                  <c:v>5718</c:v>
                </c:pt>
                <c:pt idx="10">
                  <c:v>5226</c:v>
                </c:pt>
                <c:pt idx="11">
                  <c:v>5943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9-4925-9B45-8737C3584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4335728"/>
        <c:axId val="424334944"/>
      </c:barChart>
      <c:lineChart>
        <c:grouping val="standard"/>
        <c:varyColors val="0"/>
        <c:ser>
          <c:idx val="1"/>
          <c:order val="1"/>
          <c:tx>
            <c:strRef>
              <c:f>Combinação!$C$1</c:f>
              <c:strCache>
                <c:ptCount val="1"/>
                <c:pt idx="0">
                  <c:v>KmPL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Combinação!$A$2:$A$13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Combinação!$C$2:$C$13</c:f>
              <c:numCache>
                <c:formatCode>0.0</c:formatCode>
                <c:ptCount val="12"/>
                <c:pt idx="0">
                  <c:v>24.5</c:v>
                </c:pt>
                <c:pt idx="1">
                  <c:v>22.3</c:v>
                </c:pt>
                <c:pt idx="2">
                  <c:v>25.9</c:v>
                </c:pt>
                <c:pt idx="3">
                  <c:v>37.1</c:v>
                </c:pt>
                <c:pt idx="4">
                  <c:v>18</c:v>
                </c:pt>
                <c:pt idx="5">
                  <c:v>21.5</c:v>
                </c:pt>
                <c:pt idx="6">
                  <c:v>15.5</c:v>
                </c:pt>
                <c:pt idx="7">
                  <c:v>25.5</c:v>
                </c:pt>
                <c:pt idx="8">
                  <c:v>20</c:v>
                </c:pt>
                <c:pt idx="9">
                  <c:v>29</c:v>
                </c:pt>
                <c:pt idx="10">
                  <c:v>26.4</c:v>
                </c:pt>
                <c:pt idx="11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9-4925-9B45-8737C3584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336512"/>
        <c:axId val="424335336"/>
      </c:lineChart>
      <c:catAx>
        <c:axId val="42433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334944"/>
        <c:crosses val="autoZero"/>
        <c:auto val="1"/>
        <c:lblAlgn val="ctr"/>
        <c:lblOffset val="100"/>
        <c:noMultiLvlLbl val="0"/>
      </c:catAx>
      <c:valAx>
        <c:axId val="42433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335728"/>
        <c:crosses val="autoZero"/>
        <c:crossBetween val="between"/>
      </c:valAx>
      <c:valAx>
        <c:axId val="424335336"/>
        <c:scaling>
          <c:orientation val="minMax"/>
        </c:scaling>
        <c:delete val="0"/>
        <c:axPos val="r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336512"/>
        <c:crosses val="max"/>
        <c:crossBetween val="between"/>
      </c:valAx>
      <c:catAx>
        <c:axId val="424336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4335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98538971170806"/>
          <c:y val="4.0909227103694684E-2"/>
          <c:w val="0.780452846979661"/>
          <c:h val="0.8204572769129869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'Gantt Chart'!$B$1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'Gantt Chart'!$A$2:$A$7</c:f>
              <c:strCache>
                <c:ptCount val="6"/>
                <c:pt idx="0">
                  <c:v>Dirt work</c:v>
                </c:pt>
                <c:pt idx="1">
                  <c:v>Foundations</c:v>
                </c:pt>
                <c:pt idx="2">
                  <c:v>Curb &amp; gutter</c:v>
                </c:pt>
                <c:pt idx="3">
                  <c:v>Framing</c:v>
                </c:pt>
                <c:pt idx="4">
                  <c:v>Roofing</c:v>
                </c:pt>
                <c:pt idx="5">
                  <c:v>Finishes</c:v>
                </c:pt>
              </c:strCache>
            </c:strRef>
          </c:cat>
          <c:val>
            <c:numRef>
              <c:f>'Gantt Chart'!$B$2:$B$7</c:f>
              <c:numCache>
                <c:formatCode>m/d/yyyy</c:formatCode>
                <c:ptCount val="6"/>
                <c:pt idx="0">
                  <c:v>40553</c:v>
                </c:pt>
                <c:pt idx="1">
                  <c:v>40574</c:v>
                </c:pt>
                <c:pt idx="2">
                  <c:v>40598</c:v>
                </c:pt>
                <c:pt idx="3">
                  <c:v>40629</c:v>
                </c:pt>
                <c:pt idx="4">
                  <c:v>40674</c:v>
                </c:pt>
                <c:pt idx="5">
                  <c:v>40675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D3-4CEC-B818-896530C5A0F4}"/>
            </c:ext>
          </c:extLst>
        </c:ser>
        <c:ser>
          <c:idx val="1"/>
          <c:order val="1"/>
          <c:tx>
            <c:strRef>
              <c:f>'Gantt Chart'!$E$1</c:f>
              <c:strCache>
                <c:ptCount val="1"/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'Gantt Chart'!$C$2:$C$7</c:f>
              <c:numCache>
                <c:formatCode>General</c:formatCode>
                <c:ptCount val="6"/>
                <c:pt idx="0">
                  <c:v>20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20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D3-4CEC-B818-896530C5A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4337296"/>
        <c:axId val="424337688"/>
      </c:barChart>
      <c:catAx>
        <c:axId val="4243372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337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337688"/>
        <c:scaling>
          <c:orientation val="minMax"/>
          <c:max val="39600"/>
          <c:min val="39448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/d;@" sourceLinked="0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 rtl="0"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337296"/>
        <c:crosses val="autoZero"/>
        <c:crossBetween val="between"/>
        <c:majorUnit val="7"/>
        <c:minorUnit val="1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'Gantt Chart'!$B$1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'Gantt Chart'!$A$2:$A$7</c:f>
              <c:strCache>
                <c:ptCount val="6"/>
                <c:pt idx="0">
                  <c:v>Dirt work</c:v>
                </c:pt>
                <c:pt idx="1">
                  <c:v>Foundations</c:v>
                </c:pt>
                <c:pt idx="2">
                  <c:v>Curb &amp; gutter</c:v>
                </c:pt>
                <c:pt idx="3">
                  <c:v>Framing</c:v>
                </c:pt>
                <c:pt idx="4">
                  <c:v>Roofing</c:v>
                </c:pt>
                <c:pt idx="5">
                  <c:v>Finishes</c:v>
                </c:pt>
              </c:strCache>
            </c:strRef>
          </c:cat>
          <c:val>
            <c:numRef>
              <c:f>'Gantt Chart'!$B$2:$B$7</c:f>
              <c:numCache>
                <c:formatCode>m/d/yyyy</c:formatCode>
                <c:ptCount val="6"/>
                <c:pt idx="0">
                  <c:v>40553</c:v>
                </c:pt>
                <c:pt idx="1">
                  <c:v>40574</c:v>
                </c:pt>
                <c:pt idx="2">
                  <c:v>40598</c:v>
                </c:pt>
                <c:pt idx="3">
                  <c:v>40629</c:v>
                </c:pt>
                <c:pt idx="4">
                  <c:v>40674</c:v>
                </c:pt>
                <c:pt idx="5">
                  <c:v>40675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0-4B39-9E2F-605992C5E2A1}"/>
            </c:ext>
          </c:extLst>
        </c:ser>
        <c:ser>
          <c:idx val="1"/>
          <c:order val="1"/>
          <c:tx>
            <c:strRef>
              <c:f>'Gantt Chart'!$C$1</c:f>
              <c:strCache>
                <c:ptCount val="1"/>
                <c:pt idx="0">
                  <c:v>Length (in days)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'Gantt Chart'!$A$2:$A$7</c:f>
              <c:strCache>
                <c:ptCount val="6"/>
                <c:pt idx="0">
                  <c:v>Dirt work</c:v>
                </c:pt>
                <c:pt idx="1">
                  <c:v>Foundations</c:v>
                </c:pt>
                <c:pt idx="2">
                  <c:v>Curb &amp; gutter</c:v>
                </c:pt>
                <c:pt idx="3">
                  <c:v>Framing</c:v>
                </c:pt>
                <c:pt idx="4">
                  <c:v>Roofing</c:v>
                </c:pt>
                <c:pt idx="5">
                  <c:v>Finishes</c:v>
                </c:pt>
              </c:strCache>
            </c:strRef>
          </c:cat>
          <c:val>
            <c:numRef>
              <c:f>'Gantt Chart'!$C$2:$C$7</c:f>
              <c:numCache>
                <c:formatCode>General</c:formatCode>
                <c:ptCount val="6"/>
                <c:pt idx="0">
                  <c:v>20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20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90-4B39-9E2F-605992C5E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424339256"/>
        <c:axId val="424338472"/>
      </c:barChart>
      <c:catAx>
        <c:axId val="42433925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4338472"/>
        <c:crosses val="autoZero"/>
        <c:auto val="1"/>
        <c:lblAlgn val="ctr"/>
        <c:lblOffset val="100"/>
        <c:noMultiLvlLbl val="0"/>
      </c:catAx>
      <c:valAx>
        <c:axId val="424338472"/>
        <c:scaling>
          <c:orientation val="minMax"/>
          <c:max val="40700"/>
          <c:min val="40553"/>
        </c:scaling>
        <c:delete val="0"/>
        <c:axPos val="t"/>
        <c:majorGridlines/>
        <c:numFmt formatCode="[$-409]d\-mmm;@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424339256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'Gantt Chart'!$B$1</c:f>
              <c:strCache>
                <c:ptCount val="1"/>
                <c:pt idx="0">
                  <c:v>Start Date</c:v>
                </c:pt>
              </c:strCache>
            </c:strRef>
          </c:tx>
          <c:invertIfNegative val="0"/>
          <c:cat>
            <c:strRef>
              <c:f>'Gantt Chart'!$A$2:$A$7</c:f>
              <c:strCache>
                <c:ptCount val="6"/>
                <c:pt idx="0">
                  <c:v>Dirt work</c:v>
                </c:pt>
                <c:pt idx="1">
                  <c:v>Foundations</c:v>
                </c:pt>
                <c:pt idx="2">
                  <c:v>Curb &amp; gutter</c:v>
                </c:pt>
                <c:pt idx="3">
                  <c:v>Framing</c:v>
                </c:pt>
                <c:pt idx="4">
                  <c:v>Roofing</c:v>
                </c:pt>
                <c:pt idx="5">
                  <c:v>Finishes</c:v>
                </c:pt>
              </c:strCache>
            </c:strRef>
          </c:cat>
          <c:val>
            <c:numRef>
              <c:f>'Gantt Chart'!$B$2:$B$7</c:f>
              <c:numCache>
                <c:formatCode>m/d/yyyy</c:formatCode>
                <c:ptCount val="6"/>
                <c:pt idx="0">
                  <c:v>40553</c:v>
                </c:pt>
                <c:pt idx="1">
                  <c:v>40574</c:v>
                </c:pt>
                <c:pt idx="2">
                  <c:v>40598</c:v>
                </c:pt>
                <c:pt idx="3">
                  <c:v>40629</c:v>
                </c:pt>
                <c:pt idx="4">
                  <c:v>40674</c:v>
                </c:pt>
                <c:pt idx="5">
                  <c:v>40675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5-4795-B236-F565F9E23EE5}"/>
            </c:ext>
          </c:extLst>
        </c:ser>
        <c:ser>
          <c:idx val="1"/>
          <c:order val="1"/>
          <c:tx>
            <c:strRef>
              <c:f>'Gantt Chart'!$C$1</c:f>
              <c:strCache>
                <c:ptCount val="1"/>
                <c:pt idx="0">
                  <c:v>Length (in days)</c:v>
                </c:pt>
              </c:strCache>
            </c:strRef>
          </c:tx>
          <c:invertIfNegative val="0"/>
          <c:cat>
            <c:strRef>
              <c:f>'Gantt Chart'!$A$2:$A$7</c:f>
              <c:strCache>
                <c:ptCount val="6"/>
                <c:pt idx="0">
                  <c:v>Dirt work</c:v>
                </c:pt>
                <c:pt idx="1">
                  <c:v>Foundations</c:v>
                </c:pt>
                <c:pt idx="2">
                  <c:v>Curb &amp; gutter</c:v>
                </c:pt>
                <c:pt idx="3">
                  <c:v>Framing</c:v>
                </c:pt>
                <c:pt idx="4">
                  <c:v>Roofing</c:v>
                </c:pt>
                <c:pt idx="5">
                  <c:v>Finishes</c:v>
                </c:pt>
              </c:strCache>
            </c:strRef>
          </c:cat>
          <c:val>
            <c:numRef>
              <c:f>'Gantt Chart'!$C$2:$C$7</c:f>
              <c:numCache>
                <c:formatCode>General</c:formatCode>
                <c:ptCount val="6"/>
                <c:pt idx="0">
                  <c:v>20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20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5-4795-B236-F565F9E23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4839584"/>
        <c:axId val="424837624"/>
        <c:axId val="0"/>
      </c:bar3DChart>
      <c:catAx>
        <c:axId val="4248395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24837624"/>
        <c:crosses val="autoZero"/>
        <c:auto val="1"/>
        <c:lblAlgn val="ctr"/>
        <c:lblOffset val="100"/>
        <c:noMultiLvlLbl val="0"/>
      </c:catAx>
      <c:valAx>
        <c:axId val="424837624"/>
        <c:scaling>
          <c:orientation val="minMax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crossAx val="424839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47462817147886"/>
          <c:y val="0.17616907261592304"/>
          <c:w val="0.57112248468941385"/>
          <c:h val="0.67345654709827962"/>
        </c:manualLayout>
      </c:layout>
      <c:lineChart>
        <c:grouping val="standard"/>
        <c:varyColors val="0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spPr>
            <a:ln w="50800"/>
          </c:spPr>
          <c:marker>
            <c:symbol val="diamond"/>
            <c:size val="4"/>
          </c:marker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E87-4FE2-8306-E1640382A55B}"/>
            </c:ext>
          </c:extLst>
        </c:ser>
        <c:ser>
          <c:idx val="1"/>
          <c:order val="1"/>
          <c:tx>
            <c:strRef>
              <c:f>'Chart2007 Samples'!$B$46</c:f>
              <c:strCache>
                <c:ptCount val="1"/>
                <c:pt idx="0">
                  <c:v>Europe</c:v>
                </c:pt>
              </c:strCache>
            </c:strRef>
          </c:tx>
          <c:spPr>
            <a:ln w="50800"/>
          </c:spPr>
          <c:marker>
            <c:symbol val="square"/>
            <c:size val="4"/>
          </c:marker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E87-4FE2-8306-E1640382A55B}"/>
            </c:ext>
          </c:extLst>
        </c:ser>
        <c:ser>
          <c:idx val="2"/>
          <c:order val="2"/>
          <c:tx>
            <c:strRef>
              <c:f>'Chart2007 Samples'!$B$47</c:f>
              <c:strCache>
                <c:ptCount val="1"/>
                <c:pt idx="0">
                  <c:v>Asia</c:v>
                </c:pt>
              </c:strCache>
            </c:strRef>
          </c:tx>
          <c:spPr>
            <a:ln w="50800"/>
          </c:spPr>
          <c:marker>
            <c:symbol val="triangle"/>
            <c:size val="4"/>
          </c:marker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E87-4FE2-8306-E1640382A55B}"/>
            </c:ext>
          </c:extLst>
        </c:ser>
        <c:ser>
          <c:idx val="3"/>
          <c:order val="3"/>
          <c:tx>
            <c:strRef>
              <c:f>'Chart2007 Samples'!$B$48</c:f>
              <c:strCache>
                <c:ptCount val="1"/>
                <c:pt idx="0">
                  <c:v>Latin America</c:v>
                </c:pt>
              </c:strCache>
            </c:strRef>
          </c:tx>
          <c:spPr>
            <a:ln w="50800"/>
          </c:spPr>
          <c:marker>
            <c:symbol val="x"/>
            <c:size val="4"/>
          </c:marker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E87-4FE2-8306-E1640382A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85904"/>
        <c:axId val="362388256"/>
      </c:lineChart>
      <c:catAx>
        <c:axId val="362385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62388256"/>
        <c:crosses val="autoZero"/>
        <c:auto val="1"/>
        <c:lblAlgn val="ctr"/>
        <c:lblOffset val="100"/>
        <c:noMultiLvlLbl val="0"/>
      </c:catAx>
      <c:valAx>
        <c:axId val="362388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362385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526377952755907"/>
          <c:y val="0.18198673082531397"/>
          <c:w val="0.23806955380577441"/>
          <c:h val="0.33486876640420066"/>
        </c:manualLayout>
      </c:layout>
      <c:overlay val="0"/>
    </c:legend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890389421696565E-2"/>
          <c:y val="9.2262374032606023E-2"/>
          <c:w val="0.84451360946701459"/>
          <c:h val="0.7202417585771190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BlankCellsCharts!$D$2:$D$32</c:f>
              <c:numCache>
                <c:formatCode>m/d;@</c:formatCode>
                <c:ptCount val="31"/>
                <c:pt idx="0">
                  <c:v>38565</c:v>
                </c:pt>
                <c:pt idx="1">
                  <c:v>38566</c:v>
                </c:pt>
                <c:pt idx="2">
                  <c:v>38567</c:v>
                </c:pt>
                <c:pt idx="3">
                  <c:v>38568</c:v>
                </c:pt>
                <c:pt idx="4">
                  <c:v>38569</c:v>
                </c:pt>
                <c:pt idx="5">
                  <c:v>38570</c:v>
                </c:pt>
                <c:pt idx="6">
                  <c:v>38571</c:v>
                </c:pt>
                <c:pt idx="7">
                  <c:v>38572</c:v>
                </c:pt>
                <c:pt idx="8">
                  <c:v>38573</c:v>
                </c:pt>
                <c:pt idx="9">
                  <c:v>38574</c:v>
                </c:pt>
                <c:pt idx="10">
                  <c:v>38575</c:v>
                </c:pt>
                <c:pt idx="11">
                  <c:v>38576</c:v>
                </c:pt>
                <c:pt idx="12">
                  <c:v>38577</c:v>
                </c:pt>
                <c:pt idx="13">
                  <c:v>38578</c:v>
                </c:pt>
                <c:pt idx="14">
                  <c:v>38579</c:v>
                </c:pt>
                <c:pt idx="15">
                  <c:v>38580</c:v>
                </c:pt>
                <c:pt idx="16">
                  <c:v>38581</c:v>
                </c:pt>
                <c:pt idx="17">
                  <c:v>38582</c:v>
                </c:pt>
                <c:pt idx="18">
                  <c:v>38583</c:v>
                </c:pt>
                <c:pt idx="19">
                  <c:v>38584</c:v>
                </c:pt>
                <c:pt idx="20">
                  <c:v>38585</c:v>
                </c:pt>
                <c:pt idx="21">
                  <c:v>38586</c:v>
                </c:pt>
                <c:pt idx="22">
                  <c:v>38587</c:v>
                </c:pt>
                <c:pt idx="23">
                  <c:v>38588</c:v>
                </c:pt>
                <c:pt idx="24">
                  <c:v>38589</c:v>
                </c:pt>
                <c:pt idx="25">
                  <c:v>38590</c:v>
                </c:pt>
                <c:pt idx="26">
                  <c:v>38591</c:v>
                </c:pt>
                <c:pt idx="27">
                  <c:v>38592</c:v>
                </c:pt>
                <c:pt idx="28">
                  <c:v>38593</c:v>
                </c:pt>
                <c:pt idx="29">
                  <c:v>38594</c:v>
                </c:pt>
                <c:pt idx="30">
                  <c:v>38595</c:v>
                </c:pt>
              </c:numCache>
            </c:numRef>
          </c:cat>
          <c:val>
            <c:numRef>
              <c:f>BlankCellsCharts!$E$2:$E$32</c:f>
              <c:numCache>
                <c:formatCode>0.0</c:formatCode>
                <c:ptCount val="31"/>
                <c:pt idx="0">
                  <c:v>1.6</c:v>
                </c:pt>
                <c:pt idx="1">
                  <c:v>1.7</c:v>
                </c:pt>
                <c:pt idx="2">
                  <c:v>1.9</c:v>
                </c:pt>
                <c:pt idx="3">
                  <c:v>2.1</c:v>
                </c:pt>
                <c:pt idx="4">
                  <c:v>2.6</c:v>
                </c:pt>
                <c:pt idx="7">
                  <c:v>3.9</c:v>
                </c:pt>
                <c:pt idx="8">
                  <c:v>4.2</c:v>
                </c:pt>
                <c:pt idx="9">
                  <c:v>5.2</c:v>
                </c:pt>
                <c:pt idx="10">
                  <c:v>7.4</c:v>
                </c:pt>
                <c:pt idx="11">
                  <c:v>6.9</c:v>
                </c:pt>
                <c:pt idx="14">
                  <c:v>5.8</c:v>
                </c:pt>
                <c:pt idx="15">
                  <c:v>7</c:v>
                </c:pt>
                <c:pt idx="16">
                  <c:v>8.4</c:v>
                </c:pt>
                <c:pt idx="17">
                  <c:v>8.5</c:v>
                </c:pt>
                <c:pt idx="18">
                  <c:v>7.9</c:v>
                </c:pt>
                <c:pt idx="21">
                  <c:v>10</c:v>
                </c:pt>
                <c:pt idx="22">
                  <c:v>10.7</c:v>
                </c:pt>
                <c:pt idx="23">
                  <c:v>10.3</c:v>
                </c:pt>
                <c:pt idx="24">
                  <c:v>10.3</c:v>
                </c:pt>
                <c:pt idx="25">
                  <c:v>10.4</c:v>
                </c:pt>
                <c:pt idx="28">
                  <c:v>12.1</c:v>
                </c:pt>
                <c:pt idx="29">
                  <c:v>11.8</c:v>
                </c:pt>
                <c:pt idx="30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5-48A3-B502-9577E4BE0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838016"/>
        <c:axId val="424839976"/>
      </c:lineChart>
      <c:dateAx>
        <c:axId val="42483801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3997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424839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3801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13431739041515"/>
          <c:y val="9.8214785260516094E-2"/>
          <c:w val="0.8719526798107089"/>
          <c:h val="0.714289347349207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BlankCellsCharts!$D$2:$D$32</c:f>
              <c:numCache>
                <c:formatCode>m/d;@</c:formatCode>
                <c:ptCount val="31"/>
                <c:pt idx="0">
                  <c:v>38565</c:v>
                </c:pt>
                <c:pt idx="1">
                  <c:v>38566</c:v>
                </c:pt>
                <c:pt idx="2">
                  <c:v>38567</c:v>
                </c:pt>
                <c:pt idx="3">
                  <c:v>38568</c:v>
                </c:pt>
                <c:pt idx="4">
                  <c:v>38569</c:v>
                </c:pt>
                <c:pt idx="5">
                  <c:v>38570</c:v>
                </c:pt>
                <c:pt idx="6">
                  <c:v>38571</c:v>
                </c:pt>
                <c:pt idx="7">
                  <c:v>38572</c:v>
                </c:pt>
                <c:pt idx="8">
                  <c:v>38573</c:v>
                </c:pt>
                <c:pt idx="9">
                  <c:v>38574</c:v>
                </c:pt>
                <c:pt idx="10">
                  <c:v>38575</c:v>
                </c:pt>
                <c:pt idx="11">
                  <c:v>38576</c:v>
                </c:pt>
                <c:pt idx="12">
                  <c:v>38577</c:v>
                </c:pt>
                <c:pt idx="13">
                  <c:v>38578</c:v>
                </c:pt>
                <c:pt idx="14">
                  <c:v>38579</c:v>
                </c:pt>
                <c:pt idx="15">
                  <c:v>38580</c:v>
                </c:pt>
                <c:pt idx="16">
                  <c:v>38581</c:v>
                </c:pt>
                <c:pt idx="17">
                  <c:v>38582</c:v>
                </c:pt>
                <c:pt idx="18">
                  <c:v>38583</c:v>
                </c:pt>
                <c:pt idx="19">
                  <c:v>38584</c:v>
                </c:pt>
                <c:pt idx="20">
                  <c:v>38585</c:v>
                </c:pt>
                <c:pt idx="21">
                  <c:v>38586</c:v>
                </c:pt>
                <c:pt idx="22">
                  <c:v>38587</c:v>
                </c:pt>
                <c:pt idx="23">
                  <c:v>38588</c:v>
                </c:pt>
                <c:pt idx="24">
                  <c:v>38589</c:v>
                </c:pt>
                <c:pt idx="25">
                  <c:v>38590</c:v>
                </c:pt>
                <c:pt idx="26">
                  <c:v>38591</c:v>
                </c:pt>
                <c:pt idx="27">
                  <c:v>38592</c:v>
                </c:pt>
                <c:pt idx="28">
                  <c:v>38593</c:v>
                </c:pt>
                <c:pt idx="29">
                  <c:v>38594</c:v>
                </c:pt>
                <c:pt idx="30">
                  <c:v>38595</c:v>
                </c:pt>
              </c:numCache>
            </c:numRef>
          </c:cat>
          <c:val>
            <c:numRef>
              <c:f>BlankCellsCharts!$E$2:$E$32</c:f>
              <c:numCache>
                <c:formatCode>0.0</c:formatCode>
                <c:ptCount val="31"/>
                <c:pt idx="0">
                  <c:v>1.6</c:v>
                </c:pt>
                <c:pt idx="1">
                  <c:v>1.7</c:v>
                </c:pt>
                <c:pt idx="2">
                  <c:v>1.9</c:v>
                </c:pt>
                <c:pt idx="3">
                  <c:v>2.1</c:v>
                </c:pt>
                <c:pt idx="4">
                  <c:v>2.6</c:v>
                </c:pt>
                <c:pt idx="7">
                  <c:v>3.9</c:v>
                </c:pt>
                <c:pt idx="8">
                  <c:v>4.2</c:v>
                </c:pt>
                <c:pt idx="9">
                  <c:v>5.2</c:v>
                </c:pt>
                <c:pt idx="10">
                  <c:v>7.4</c:v>
                </c:pt>
                <c:pt idx="11">
                  <c:v>6.9</c:v>
                </c:pt>
                <c:pt idx="14">
                  <c:v>5.8</c:v>
                </c:pt>
                <c:pt idx="15">
                  <c:v>7</c:v>
                </c:pt>
                <c:pt idx="16">
                  <c:v>8.4</c:v>
                </c:pt>
                <c:pt idx="17">
                  <c:v>8.5</c:v>
                </c:pt>
                <c:pt idx="18">
                  <c:v>7.9</c:v>
                </c:pt>
                <c:pt idx="21">
                  <c:v>10</c:v>
                </c:pt>
                <c:pt idx="22">
                  <c:v>10.7</c:v>
                </c:pt>
                <c:pt idx="23">
                  <c:v>10.3</c:v>
                </c:pt>
                <c:pt idx="24">
                  <c:v>10.3</c:v>
                </c:pt>
                <c:pt idx="25">
                  <c:v>10.4</c:v>
                </c:pt>
                <c:pt idx="28">
                  <c:v>12.1</c:v>
                </c:pt>
                <c:pt idx="29">
                  <c:v>11.8</c:v>
                </c:pt>
                <c:pt idx="30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3-4D6C-BBD3-5B917DD5A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838800"/>
        <c:axId val="424836840"/>
      </c:lineChart>
      <c:dateAx>
        <c:axId val="42483880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36840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424836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3880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890389421696565E-2"/>
          <c:y val="9.2262374032606023E-2"/>
          <c:w val="0.84451360946701459"/>
          <c:h val="0.7202417585771190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BlankCellsCharts!$D$2:$D$32</c:f>
              <c:numCache>
                <c:formatCode>m/d;@</c:formatCode>
                <c:ptCount val="31"/>
                <c:pt idx="0">
                  <c:v>38565</c:v>
                </c:pt>
                <c:pt idx="1">
                  <c:v>38566</c:v>
                </c:pt>
                <c:pt idx="2">
                  <c:v>38567</c:v>
                </c:pt>
                <c:pt idx="3">
                  <c:v>38568</c:v>
                </c:pt>
                <c:pt idx="4">
                  <c:v>38569</c:v>
                </c:pt>
                <c:pt idx="5">
                  <c:v>38570</c:v>
                </c:pt>
                <c:pt idx="6">
                  <c:v>38571</c:v>
                </c:pt>
                <c:pt idx="7">
                  <c:v>38572</c:v>
                </c:pt>
                <c:pt idx="8">
                  <c:v>38573</c:v>
                </c:pt>
                <c:pt idx="9">
                  <c:v>38574</c:v>
                </c:pt>
                <c:pt idx="10">
                  <c:v>38575</c:v>
                </c:pt>
                <c:pt idx="11">
                  <c:v>38576</c:v>
                </c:pt>
                <c:pt idx="12">
                  <c:v>38577</c:v>
                </c:pt>
                <c:pt idx="13">
                  <c:v>38578</c:v>
                </c:pt>
                <c:pt idx="14">
                  <c:v>38579</c:v>
                </c:pt>
                <c:pt idx="15">
                  <c:v>38580</c:v>
                </c:pt>
                <c:pt idx="16">
                  <c:v>38581</c:v>
                </c:pt>
                <c:pt idx="17">
                  <c:v>38582</c:v>
                </c:pt>
                <c:pt idx="18">
                  <c:v>38583</c:v>
                </c:pt>
                <c:pt idx="19">
                  <c:v>38584</c:v>
                </c:pt>
                <c:pt idx="20">
                  <c:v>38585</c:v>
                </c:pt>
                <c:pt idx="21">
                  <c:v>38586</c:v>
                </c:pt>
                <c:pt idx="22">
                  <c:v>38587</c:v>
                </c:pt>
                <c:pt idx="23">
                  <c:v>38588</c:v>
                </c:pt>
                <c:pt idx="24">
                  <c:v>38589</c:v>
                </c:pt>
                <c:pt idx="25">
                  <c:v>38590</c:v>
                </c:pt>
                <c:pt idx="26">
                  <c:v>38591</c:v>
                </c:pt>
                <c:pt idx="27">
                  <c:v>38592</c:v>
                </c:pt>
                <c:pt idx="28">
                  <c:v>38593</c:v>
                </c:pt>
                <c:pt idx="29">
                  <c:v>38594</c:v>
                </c:pt>
                <c:pt idx="30">
                  <c:v>38595</c:v>
                </c:pt>
              </c:numCache>
            </c:numRef>
          </c:cat>
          <c:val>
            <c:numRef>
              <c:f>BlankCellsCharts!$E$2:$E$32</c:f>
              <c:numCache>
                <c:formatCode>0.0</c:formatCode>
                <c:ptCount val="31"/>
                <c:pt idx="0">
                  <c:v>1.6</c:v>
                </c:pt>
                <c:pt idx="1">
                  <c:v>1.7</c:v>
                </c:pt>
                <c:pt idx="2">
                  <c:v>1.9</c:v>
                </c:pt>
                <c:pt idx="3">
                  <c:v>2.1</c:v>
                </c:pt>
                <c:pt idx="4">
                  <c:v>2.6</c:v>
                </c:pt>
                <c:pt idx="7">
                  <c:v>3.9</c:v>
                </c:pt>
                <c:pt idx="8">
                  <c:v>4.2</c:v>
                </c:pt>
                <c:pt idx="9">
                  <c:v>5.2</c:v>
                </c:pt>
                <c:pt idx="10">
                  <c:v>7.4</c:v>
                </c:pt>
                <c:pt idx="11">
                  <c:v>6.9</c:v>
                </c:pt>
                <c:pt idx="14">
                  <c:v>5.8</c:v>
                </c:pt>
                <c:pt idx="15">
                  <c:v>7</c:v>
                </c:pt>
                <c:pt idx="16">
                  <c:v>8.4</c:v>
                </c:pt>
                <c:pt idx="17">
                  <c:v>8.5</c:v>
                </c:pt>
                <c:pt idx="18">
                  <c:v>7.9</c:v>
                </c:pt>
                <c:pt idx="21">
                  <c:v>10</c:v>
                </c:pt>
                <c:pt idx="22">
                  <c:v>10.7</c:v>
                </c:pt>
                <c:pt idx="23">
                  <c:v>10.3</c:v>
                </c:pt>
                <c:pt idx="24">
                  <c:v>10.3</c:v>
                </c:pt>
                <c:pt idx="25">
                  <c:v>10.4</c:v>
                </c:pt>
                <c:pt idx="28">
                  <c:v>12.1</c:v>
                </c:pt>
                <c:pt idx="29">
                  <c:v>11.8</c:v>
                </c:pt>
                <c:pt idx="30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B-4D43-B246-ACAB826BA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834880"/>
        <c:axId val="424833704"/>
      </c:lineChart>
      <c:dateAx>
        <c:axId val="4248348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3370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424833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34880"/>
        <c:crosses val="autoZero"/>
        <c:crossBetween val="between"/>
      </c:valAx>
      <c:spPr>
        <a:gradFill rotWithShape="0">
          <a:gsLst>
            <a:gs pos="0">
              <a:srgbClr val="CCCCFF"/>
            </a:gs>
            <a:gs pos="100000">
              <a:srgbClr val="CCCCFF">
                <a:gamma/>
                <a:tint val="7568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841603827952749E-2"/>
          <c:y val="8.6309962804695967E-2"/>
          <c:w val="0.89024539337317299"/>
          <c:h val="0.75298002033062361"/>
        </c:manualLayout>
      </c:layout>
      <c:lineChart>
        <c:grouping val="standard"/>
        <c:varyColors val="0"/>
        <c:ser>
          <c:idx val="0"/>
          <c:order val="0"/>
          <c:tx>
            <c:strRef>
              <c:f>BlankCellsCharts!$B$1</c:f>
              <c:strCache>
                <c:ptCount val="1"/>
                <c:pt idx="0">
                  <c:v>Reading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BlankCellsCharts!$A$2:$A$24</c:f>
              <c:numCache>
                <c:formatCode>m/d;@</c:formatCode>
                <c:ptCount val="23"/>
                <c:pt idx="0">
                  <c:v>38565</c:v>
                </c:pt>
                <c:pt idx="1">
                  <c:v>38566</c:v>
                </c:pt>
                <c:pt idx="2">
                  <c:v>38567</c:v>
                </c:pt>
                <c:pt idx="3">
                  <c:v>38568</c:v>
                </c:pt>
                <c:pt idx="4">
                  <c:v>38569</c:v>
                </c:pt>
                <c:pt idx="5">
                  <c:v>38572</c:v>
                </c:pt>
                <c:pt idx="6">
                  <c:v>38573</c:v>
                </c:pt>
                <c:pt idx="7">
                  <c:v>38574</c:v>
                </c:pt>
                <c:pt idx="8">
                  <c:v>38575</c:v>
                </c:pt>
                <c:pt idx="9">
                  <c:v>38576</c:v>
                </c:pt>
                <c:pt idx="10">
                  <c:v>38579</c:v>
                </c:pt>
                <c:pt idx="11">
                  <c:v>38580</c:v>
                </c:pt>
                <c:pt idx="12">
                  <c:v>38581</c:v>
                </c:pt>
                <c:pt idx="13">
                  <c:v>38582</c:v>
                </c:pt>
                <c:pt idx="14">
                  <c:v>38583</c:v>
                </c:pt>
                <c:pt idx="15">
                  <c:v>38586</c:v>
                </c:pt>
                <c:pt idx="16">
                  <c:v>38587</c:v>
                </c:pt>
                <c:pt idx="17">
                  <c:v>38588</c:v>
                </c:pt>
                <c:pt idx="18">
                  <c:v>38589</c:v>
                </c:pt>
                <c:pt idx="19">
                  <c:v>38590</c:v>
                </c:pt>
                <c:pt idx="20">
                  <c:v>38593</c:v>
                </c:pt>
                <c:pt idx="21">
                  <c:v>38594</c:v>
                </c:pt>
                <c:pt idx="22">
                  <c:v>38595</c:v>
                </c:pt>
              </c:numCache>
            </c:numRef>
          </c:cat>
          <c:val>
            <c:numRef>
              <c:f>BlankCellsCharts!$B$2:$B$24</c:f>
              <c:numCache>
                <c:formatCode>0.0</c:formatCode>
                <c:ptCount val="23"/>
                <c:pt idx="0">
                  <c:v>1.6</c:v>
                </c:pt>
                <c:pt idx="1">
                  <c:v>1.7</c:v>
                </c:pt>
                <c:pt idx="2">
                  <c:v>1.9</c:v>
                </c:pt>
                <c:pt idx="3">
                  <c:v>2.1</c:v>
                </c:pt>
                <c:pt idx="4">
                  <c:v>2.6</c:v>
                </c:pt>
                <c:pt idx="5">
                  <c:v>3.9</c:v>
                </c:pt>
                <c:pt idx="6">
                  <c:v>4.2</c:v>
                </c:pt>
                <c:pt idx="7">
                  <c:v>5.2</c:v>
                </c:pt>
                <c:pt idx="8">
                  <c:v>7.4</c:v>
                </c:pt>
                <c:pt idx="9">
                  <c:v>6.9</c:v>
                </c:pt>
                <c:pt idx="10">
                  <c:v>5.8</c:v>
                </c:pt>
                <c:pt idx="11">
                  <c:v>7</c:v>
                </c:pt>
                <c:pt idx="12">
                  <c:v>8.4</c:v>
                </c:pt>
                <c:pt idx="13">
                  <c:v>8.5</c:v>
                </c:pt>
                <c:pt idx="14">
                  <c:v>7.9</c:v>
                </c:pt>
                <c:pt idx="15">
                  <c:v>10</c:v>
                </c:pt>
                <c:pt idx="16">
                  <c:v>10.7</c:v>
                </c:pt>
                <c:pt idx="17">
                  <c:v>10.3</c:v>
                </c:pt>
                <c:pt idx="18">
                  <c:v>10.3</c:v>
                </c:pt>
                <c:pt idx="19">
                  <c:v>10.4</c:v>
                </c:pt>
                <c:pt idx="20">
                  <c:v>12.1</c:v>
                </c:pt>
                <c:pt idx="21">
                  <c:v>11.8</c:v>
                </c:pt>
                <c:pt idx="22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5-416E-A973-EF59CA607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836448"/>
        <c:axId val="424836056"/>
      </c:lineChart>
      <c:catAx>
        <c:axId val="42483644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36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4836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36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4801992297348"/>
          <c:y val="0.10139877451440689"/>
          <c:w val="0.85869724728280394"/>
          <c:h val="0.73077047839693265"/>
        </c:manualLayout>
      </c:layout>
      <c:lineChart>
        <c:grouping val="standard"/>
        <c:varyColors val="0"/>
        <c:ser>
          <c:idx val="0"/>
          <c:order val="0"/>
          <c:tx>
            <c:strRef>
              <c:f>BlankOrNA!$B$3</c:f>
              <c:strCache>
                <c:ptCount val="1"/>
                <c:pt idx="0">
                  <c:v>Index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BlankOrNA!$A$4:$A$15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BlankOrNA!$B$4:$B$15</c:f>
              <c:numCache>
                <c:formatCode>0.0</c:formatCode>
                <c:ptCount val="12"/>
                <c:pt idx="0">
                  <c:v>1.6</c:v>
                </c:pt>
                <c:pt idx="1">
                  <c:v>1.7</c:v>
                </c:pt>
                <c:pt idx="4">
                  <c:v>1.9</c:v>
                </c:pt>
                <c:pt idx="5">
                  <c:v>2.1</c:v>
                </c:pt>
                <c:pt idx="6">
                  <c:v>2.6</c:v>
                </c:pt>
                <c:pt idx="7">
                  <c:v>3.9</c:v>
                </c:pt>
                <c:pt idx="8">
                  <c:v>4.2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D-4953-BD9B-62102784F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834096"/>
        <c:axId val="424828608"/>
      </c:lineChart>
      <c:catAx>
        <c:axId val="42483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2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828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34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4801992297348"/>
          <c:y val="0.10139877451440689"/>
          <c:w val="0.85869724728280394"/>
          <c:h val="0.73077047839693265"/>
        </c:manualLayout>
      </c:layout>
      <c:lineChart>
        <c:grouping val="standard"/>
        <c:varyColors val="0"/>
        <c:ser>
          <c:idx val="0"/>
          <c:order val="0"/>
          <c:tx>
            <c:strRef>
              <c:f>BlankOrNA!$E$3</c:f>
              <c:strCache>
                <c:ptCount val="1"/>
                <c:pt idx="0">
                  <c:v>Index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BlankOrNA!$D$4:$D$15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BlankOrNA!$E$4:$E$15</c:f>
              <c:numCache>
                <c:formatCode>0.0</c:formatCode>
                <c:ptCount val="12"/>
                <c:pt idx="0">
                  <c:v>1.6</c:v>
                </c:pt>
                <c:pt idx="1">
                  <c:v>1.7</c:v>
                </c:pt>
                <c:pt idx="2">
                  <c:v>#N/A</c:v>
                </c:pt>
                <c:pt idx="3">
                  <c:v>8.3000000000000007</c:v>
                </c:pt>
                <c:pt idx="4">
                  <c:v>1.9</c:v>
                </c:pt>
                <c:pt idx="5">
                  <c:v>2.1</c:v>
                </c:pt>
                <c:pt idx="6">
                  <c:v>#N/A</c:v>
                </c:pt>
                <c:pt idx="7">
                  <c:v>3.9</c:v>
                </c:pt>
                <c:pt idx="8">
                  <c:v>4.2</c:v>
                </c:pt>
                <c:pt idx="9">
                  <c:v>#N/A</c:v>
                </c:pt>
                <c:pt idx="10">
                  <c:v>6.9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1-4042-ACA2-F2AE5C952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827432"/>
        <c:axId val="424824296"/>
      </c:lineChart>
      <c:catAx>
        <c:axId val="424827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24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824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27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BlankOrNA!#REF!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BlankOrNA!#REF!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BlankOrNA!#REF!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305-452C-BEF9-83BEE50DA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825080"/>
        <c:axId val="424829000"/>
      </c:lineChart>
      <c:catAx>
        <c:axId val="424825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29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829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250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BlankOrNA!#REF!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BlankOrNA!#REF!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BlankOrNA!#REF!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420-46A1-BEA3-2B89A7907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829392"/>
        <c:axId val="424826256"/>
      </c:lineChart>
      <c:catAx>
        <c:axId val="42482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26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826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293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XAxisLabels!#REF!</c:f>
              <c:numCache>
                <c:formatCode>General</c:formatCode>
                <c:ptCount val="12"/>
                <c:pt idx="0">
                  <c:v>1.6</c:v>
                </c:pt>
                <c:pt idx="1">
                  <c:v>1.7</c:v>
                </c:pt>
                <c:pt idx="4">
                  <c:v>1.9000000000000001</c:v>
                </c:pt>
                <c:pt idx="5">
                  <c:v>2.1</c:v>
                </c:pt>
                <c:pt idx="6">
                  <c:v>2.6</c:v>
                </c:pt>
                <c:pt idx="7">
                  <c:v>3.9</c:v>
                </c:pt>
                <c:pt idx="8">
                  <c:v>4.2</c:v>
                </c:pt>
                <c:pt idx="11">
                  <c:v>5.2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XAxisLabels!#REF!</c15:sqref>
                        </c15:formulaRef>
                      </c:ext>
                    </c:extLst>
                    <c:strCache>
                      <c:ptCount val="1"/>
                      <c:pt idx="0">
                        <c:v>Index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XAxisLabels!#REF!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43C-4ABD-8D0A-46665840A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824688"/>
        <c:axId val="424835272"/>
      </c:lineChart>
      <c:catAx>
        <c:axId val="42482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35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835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24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XAxisLabels!#REF!</c:f>
              <c:numCache>
                <c:formatCode>General</c:formatCode>
                <c:ptCount val="12"/>
                <c:pt idx="0">
                  <c:v>1.6</c:v>
                </c:pt>
                <c:pt idx="1">
                  <c:v>1.7</c:v>
                </c:pt>
                <c:pt idx="2">
                  <c:v>#N/A</c:v>
                </c:pt>
                <c:pt idx="3">
                  <c:v>8.3000000000000007</c:v>
                </c:pt>
                <c:pt idx="4">
                  <c:v>1.9000000000000001</c:v>
                </c:pt>
                <c:pt idx="5">
                  <c:v>2.1</c:v>
                </c:pt>
                <c:pt idx="6">
                  <c:v>#N/A</c:v>
                </c:pt>
                <c:pt idx="7">
                  <c:v>3.9</c:v>
                </c:pt>
                <c:pt idx="8">
                  <c:v>4.2</c:v>
                </c:pt>
                <c:pt idx="9">
                  <c:v>#N/A</c:v>
                </c:pt>
                <c:pt idx="10">
                  <c:v>6.9</c:v>
                </c:pt>
                <c:pt idx="11">
                  <c:v>5.2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XAxisLabels!#REF!</c15:sqref>
                        </c15:formulaRef>
                      </c:ext>
                    </c:extLst>
                    <c:strCache>
                      <c:ptCount val="1"/>
                      <c:pt idx="0">
                        <c:v>Index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XAxisLabels!#REF!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AFE-45DD-B4A5-203763945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832920"/>
        <c:axId val="424832136"/>
      </c:lineChart>
      <c:catAx>
        <c:axId val="424832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32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832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329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BA-41DC-B804-63E93C4D29C9}"/>
            </c:ext>
          </c:extLst>
        </c:ser>
        <c:ser>
          <c:idx val="1"/>
          <c:order val="1"/>
          <c:tx>
            <c:strRef>
              <c:f>'Chart2007 Samples'!$B$46</c:f>
              <c:strCache>
                <c:ptCount val="1"/>
                <c:pt idx="0">
                  <c:v>Europe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A-41DC-B804-63E93C4D29C9}"/>
            </c:ext>
          </c:extLst>
        </c:ser>
        <c:ser>
          <c:idx val="2"/>
          <c:order val="2"/>
          <c:tx>
            <c:strRef>
              <c:f>'Chart2007 Samples'!$B$47</c:f>
              <c:strCache>
                <c:ptCount val="1"/>
                <c:pt idx="0">
                  <c:v>Asia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BA-41DC-B804-63E93C4D29C9}"/>
            </c:ext>
          </c:extLst>
        </c:ser>
        <c:ser>
          <c:idx val="3"/>
          <c:order val="3"/>
          <c:tx>
            <c:strRef>
              <c:f>'Chart2007 Samples'!$B$48</c:f>
              <c:strCache>
                <c:ptCount val="1"/>
                <c:pt idx="0">
                  <c:v>Latin America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1DC-B804-63E93C4D2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87472"/>
        <c:axId val="362389432"/>
      </c:lineChart>
      <c:catAx>
        <c:axId val="362387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62389432"/>
        <c:crosses val="autoZero"/>
        <c:auto val="1"/>
        <c:lblAlgn val="ctr"/>
        <c:lblOffset val="100"/>
        <c:noMultiLvlLbl val="0"/>
      </c:catAx>
      <c:valAx>
        <c:axId val="362389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362387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0046847334978"/>
          <c:y val="6.168838503558869E-2"/>
          <c:w val="0.8355294471639696"/>
          <c:h val="0.77597494860556415"/>
        </c:manualLayout>
      </c:layout>
      <c:lineChart>
        <c:grouping val="standard"/>
        <c:varyColors val="0"/>
        <c:ser>
          <c:idx val="0"/>
          <c:order val="0"/>
          <c:tx>
            <c:strRef>
              <c:f>XAxisLabels!$B$3</c:f>
              <c:strCache>
                <c:ptCount val="1"/>
                <c:pt idx="0">
                  <c:v>Index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XAxisLabels!$A$4:$A$9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XAxisLabels!$B$4:$B$9</c:f>
              <c:numCache>
                <c:formatCode>0.0</c:formatCode>
                <c:ptCount val="6"/>
                <c:pt idx="0">
                  <c:v>20</c:v>
                </c:pt>
                <c:pt idx="1">
                  <c:v>45</c:v>
                </c:pt>
                <c:pt idx="2">
                  <c:v>55</c:v>
                </c:pt>
                <c:pt idx="3">
                  <c:v>69</c:v>
                </c:pt>
                <c:pt idx="4">
                  <c:v>64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A-4196-8D5A-99D40D27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825472"/>
        <c:axId val="424825864"/>
      </c:lineChart>
      <c:catAx>
        <c:axId val="42482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25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825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25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0046847334978"/>
          <c:y val="6.168838503558869E-2"/>
          <c:w val="0.80482757771437474"/>
          <c:h val="0.77597494860556415"/>
        </c:manualLayout>
      </c:layout>
      <c:lineChart>
        <c:grouping val="standard"/>
        <c:varyColors val="0"/>
        <c:ser>
          <c:idx val="0"/>
          <c:order val="0"/>
          <c:tx>
            <c:strRef>
              <c:f>XAxisLabels!$B$3</c:f>
              <c:strCache>
                <c:ptCount val="1"/>
                <c:pt idx="0">
                  <c:v>Index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XAxisLabels!$A$4:$A$9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XAxisLabels!$B$4:$B$9</c:f>
              <c:numCache>
                <c:formatCode>0.0</c:formatCode>
                <c:ptCount val="6"/>
                <c:pt idx="0">
                  <c:v>20</c:v>
                </c:pt>
                <c:pt idx="1">
                  <c:v>45</c:v>
                </c:pt>
                <c:pt idx="2">
                  <c:v>55</c:v>
                </c:pt>
                <c:pt idx="3">
                  <c:v>69</c:v>
                </c:pt>
                <c:pt idx="4">
                  <c:v>64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2-4994-854D-1A3EEEA06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827824"/>
        <c:axId val="424833312"/>
      </c:lineChart>
      <c:catAx>
        <c:axId val="42482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3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833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2782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9020978043557"/>
          <c:y val="7.7748320053357703E-2"/>
          <c:w val="0.74198570079539661"/>
          <c:h val="0.75871636465862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ChartFilter!$A$21</c:f>
              <c:strCache>
                <c:ptCount val="1"/>
                <c:pt idx="0">
                  <c:v>Ohio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ChartFilter!$B$21:$G$21</c:f>
              <c:numCache>
                <c:formatCode>General</c:formatCode>
                <c:ptCount val="6"/>
                <c:pt idx="0">
                  <c:v>271</c:v>
                </c:pt>
                <c:pt idx="1">
                  <c:v>255</c:v>
                </c:pt>
                <c:pt idx="2">
                  <c:v>319</c:v>
                </c:pt>
                <c:pt idx="3">
                  <c:v>320</c:v>
                </c:pt>
                <c:pt idx="4">
                  <c:v>352</c:v>
                </c:pt>
                <c:pt idx="5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E-415A-9DA2-DD248F870C8C}"/>
            </c:ext>
          </c:extLst>
        </c:ser>
        <c:ser>
          <c:idx val="1"/>
          <c:order val="1"/>
          <c:tx>
            <c:strRef>
              <c:f>ChartFilter!$A$22</c:f>
              <c:strCache>
                <c:ptCount val="1"/>
                <c:pt idx="0">
                  <c:v>Indiana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ChartFilter!$B$22:$G$22</c:f>
              <c:numCache>
                <c:formatCode>General</c:formatCode>
                <c:ptCount val="6"/>
                <c:pt idx="0">
                  <c:v>266</c:v>
                </c:pt>
                <c:pt idx="1">
                  <c:v>297</c:v>
                </c:pt>
                <c:pt idx="2">
                  <c:v>295</c:v>
                </c:pt>
                <c:pt idx="3">
                  <c:v>318</c:v>
                </c:pt>
                <c:pt idx="4">
                  <c:v>317</c:v>
                </c:pt>
                <c:pt idx="5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6E-415A-9DA2-DD248F870C8C}"/>
            </c:ext>
          </c:extLst>
        </c:ser>
        <c:ser>
          <c:idx val="2"/>
          <c:order val="2"/>
          <c:tx>
            <c:strRef>
              <c:f>ChartFilter!$A$23</c:f>
              <c:strCache>
                <c:ptCount val="1"/>
                <c:pt idx="0">
                  <c:v>Illinois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ChartFilter!$B$23:$G$23</c:f>
              <c:numCache>
                <c:formatCode>General</c:formatCode>
                <c:ptCount val="6"/>
                <c:pt idx="0">
                  <c:v>257</c:v>
                </c:pt>
                <c:pt idx="1">
                  <c:v>275</c:v>
                </c:pt>
                <c:pt idx="2">
                  <c:v>300</c:v>
                </c:pt>
                <c:pt idx="3">
                  <c:v>282</c:v>
                </c:pt>
                <c:pt idx="4">
                  <c:v>300</c:v>
                </c:pt>
                <c:pt idx="5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6E-415A-9DA2-DD248F870C8C}"/>
            </c:ext>
          </c:extLst>
        </c:ser>
        <c:ser>
          <c:idx val="3"/>
          <c:order val="3"/>
          <c:tx>
            <c:strRef>
              <c:f>ChartFilter!$A$24</c:f>
              <c:strCache>
                <c:ptCount val="1"/>
                <c:pt idx="0">
                  <c:v>Missouri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ChartFilter!$B$24:$G$24</c:f>
              <c:numCache>
                <c:formatCode>General</c:formatCode>
                <c:ptCount val="6"/>
                <c:pt idx="0">
                  <c:v>163</c:v>
                </c:pt>
                <c:pt idx="1">
                  <c:v>177</c:v>
                </c:pt>
                <c:pt idx="2">
                  <c:v>193</c:v>
                </c:pt>
                <c:pt idx="3">
                  <c:v>214</c:v>
                </c:pt>
                <c:pt idx="4">
                  <c:v>198</c:v>
                </c:pt>
                <c:pt idx="5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6E-415A-9DA2-DD248F870C8C}"/>
            </c:ext>
          </c:extLst>
        </c:ser>
        <c:ser>
          <c:idx val="4"/>
          <c:order val="4"/>
          <c:tx>
            <c:strRef>
              <c:f>ChartFilter!$A$25</c:f>
              <c:strCache>
                <c:ptCount val="1"/>
                <c:pt idx="0">
                  <c:v>Kansas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ChartFilter!$B$25:$G$25</c:f>
              <c:numCache>
                <c:formatCode>General</c:formatCode>
                <c:ptCount val="6"/>
                <c:pt idx="0">
                  <c:v>95</c:v>
                </c:pt>
                <c:pt idx="1">
                  <c:v>159</c:v>
                </c:pt>
                <c:pt idx="2">
                  <c:v>173</c:v>
                </c:pt>
                <c:pt idx="3">
                  <c:v>177</c:v>
                </c:pt>
                <c:pt idx="4">
                  <c:v>221</c:v>
                </c:pt>
                <c:pt idx="5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6E-415A-9DA2-DD248F870C8C}"/>
            </c:ext>
          </c:extLst>
        </c:ser>
        <c:ser>
          <c:idx val="5"/>
          <c:order val="5"/>
          <c:tx>
            <c:strRef>
              <c:f>ChartFilter!$A$26</c:f>
              <c:strCache>
                <c:ptCount val="1"/>
                <c:pt idx="0">
                  <c:v>Colorado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ChartFilter!$B$26:$G$26</c:f>
              <c:numCache>
                <c:formatCode>General</c:formatCode>
                <c:ptCount val="6"/>
                <c:pt idx="0">
                  <c:v>156</c:v>
                </c:pt>
                <c:pt idx="1">
                  <c:v>134</c:v>
                </c:pt>
                <c:pt idx="2">
                  <c:v>153</c:v>
                </c:pt>
                <c:pt idx="3">
                  <c:v>159</c:v>
                </c:pt>
                <c:pt idx="4">
                  <c:v>147</c:v>
                </c:pt>
                <c:pt idx="5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6E-415A-9DA2-DD248F870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831352"/>
        <c:axId val="424828216"/>
      </c:barChart>
      <c:catAx>
        <c:axId val="424831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28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82821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8313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358887373309964"/>
          <c:y val="0.2975883974456115"/>
          <c:w val="0.15572539399409593"/>
          <c:h val="0.420913318909557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9266675327009"/>
          <c:y val="9.0909090909091064E-2"/>
          <c:w val="0.73134421631032875"/>
          <c:h val="0.77272727272727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ChartFilter!$A$21</c:f>
              <c:strCache>
                <c:ptCount val="1"/>
                <c:pt idx="0">
                  <c:v>Ohio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ChartFilter!$B$21:$G$21</c:f>
              <c:numCache>
                <c:formatCode>General</c:formatCode>
                <c:ptCount val="6"/>
                <c:pt idx="0">
                  <c:v>271</c:v>
                </c:pt>
                <c:pt idx="1">
                  <c:v>255</c:v>
                </c:pt>
                <c:pt idx="2">
                  <c:v>319</c:v>
                </c:pt>
                <c:pt idx="3">
                  <c:v>320</c:v>
                </c:pt>
                <c:pt idx="4">
                  <c:v>352</c:v>
                </c:pt>
                <c:pt idx="5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6-4036-BE8F-8B659795483C}"/>
            </c:ext>
          </c:extLst>
        </c:ser>
        <c:ser>
          <c:idx val="1"/>
          <c:order val="1"/>
          <c:tx>
            <c:strRef>
              <c:f>ChartFilter!$A$22</c:f>
              <c:strCache>
                <c:ptCount val="1"/>
                <c:pt idx="0">
                  <c:v>Indiana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ChartFilter!$B$22:$G$22</c:f>
              <c:numCache>
                <c:formatCode>General</c:formatCode>
                <c:ptCount val="6"/>
                <c:pt idx="0">
                  <c:v>266</c:v>
                </c:pt>
                <c:pt idx="1">
                  <c:v>297</c:v>
                </c:pt>
                <c:pt idx="2">
                  <c:v>295</c:v>
                </c:pt>
                <c:pt idx="3">
                  <c:v>318</c:v>
                </c:pt>
                <c:pt idx="4">
                  <c:v>317</c:v>
                </c:pt>
                <c:pt idx="5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6-4036-BE8F-8B659795483C}"/>
            </c:ext>
          </c:extLst>
        </c:ser>
        <c:ser>
          <c:idx val="2"/>
          <c:order val="2"/>
          <c:tx>
            <c:strRef>
              <c:f>ChartFilter!$A$23</c:f>
              <c:strCache>
                <c:ptCount val="1"/>
                <c:pt idx="0">
                  <c:v>Illinois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ChartFilter!$B$23:$G$23</c:f>
              <c:numCache>
                <c:formatCode>General</c:formatCode>
                <c:ptCount val="6"/>
                <c:pt idx="0">
                  <c:v>257</c:v>
                </c:pt>
                <c:pt idx="1">
                  <c:v>275</c:v>
                </c:pt>
                <c:pt idx="2">
                  <c:v>300</c:v>
                </c:pt>
                <c:pt idx="3">
                  <c:v>282</c:v>
                </c:pt>
                <c:pt idx="4">
                  <c:v>300</c:v>
                </c:pt>
                <c:pt idx="5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6-4036-BE8F-8B659795483C}"/>
            </c:ext>
          </c:extLst>
        </c:ser>
        <c:ser>
          <c:idx val="3"/>
          <c:order val="3"/>
          <c:tx>
            <c:strRef>
              <c:f>ChartFilter!$A$24</c:f>
              <c:strCache>
                <c:ptCount val="1"/>
                <c:pt idx="0">
                  <c:v>Missouri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ChartFilter!$B$24:$G$24</c:f>
              <c:numCache>
                <c:formatCode>General</c:formatCode>
                <c:ptCount val="6"/>
                <c:pt idx="0">
                  <c:v>163</c:v>
                </c:pt>
                <c:pt idx="1">
                  <c:v>177</c:v>
                </c:pt>
                <c:pt idx="2">
                  <c:v>193</c:v>
                </c:pt>
                <c:pt idx="3">
                  <c:v>214</c:v>
                </c:pt>
                <c:pt idx="4">
                  <c:v>198</c:v>
                </c:pt>
                <c:pt idx="5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6-4036-BE8F-8B659795483C}"/>
            </c:ext>
          </c:extLst>
        </c:ser>
        <c:ser>
          <c:idx val="4"/>
          <c:order val="4"/>
          <c:tx>
            <c:strRef>
              <c:f>ChartFilter!$A$25</c:f>
              <c:strCache>
                <c:ptCount val="1"/>
                <c:pt idx="0">
                  <c:v>Kansas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ChartFilter!$B$25:$G$25</c:f>
              <c:numCache>
                <c:formatCode>General</c:formatCode>
                <c:ptCount val="6"/>
                <c:pt idx="0">
                  <c:v>95</c:v>
                </c:pt>
                <c:pt idx="1">
                  <c:v>159</c:v>
                </c:pt>
                <c:pt idx="2">
                  <c:v>173</c:v>
                </c:pt>
                <c:pt idx="3">
                  <c:v>177</c:v>
                </c:pt>
                <c:pt idx="4">
                  <c:v>221</c:v>
                </c:pt>
                <c:pt idx="5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6-4036-BE8F-8B659795483C}"/>
            </c:ext>
          </c:extLst>
        </c:ser>
        <c:ser>
          <c:idx val="5"/>
          <c:order val="5"/>
          <c:tx>
            <c:strRef>
              <c:f>ChartFilter!$A$26</c:f>
              <c:strCache>
                <c:ptCount val="1"/>
                <c:pt idx="0">
                  <c:v>Colorado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ChartFilter!$B$26:$G$26</c:f>
              <c:numCache>
                <c:formatCode>General</c:formatCode>
                <c:ptCount val="6"/>
                <c:pt idx="0">
                  <c:v>156</c:v>
                </c:pt>
                <c:pt idx="1">
                  <c:v>134</c:v>
                </c:pt>
                <c:pt idx="2">
                  <c:v>153</c:v>
                </c:pt>
                <c:pt idx="3">
                  <c:v>159</c:v>
                </c:pt>
                <c:pt idx="4">
                  <c:v>147</c:v>
                </c:pt>
                <c:pt idx="5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6-4036-BE8F-8B6597954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712304"/>
        <c:axId val="425705248"/>
      </c:barChart>
      <c:catAx>
        <c:axId val="42571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70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5705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712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134434384663658"/>
          <c:y val="0.2700534759358294"/>
          <c:w val="0.15223900012990518"/>
          <c:h val="0.4197860962566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17483640765006"/>
          <c:y val="0.11004826468215018"/>
          <c:w val="0.87566335515210569"/>
          <c:h val="0.71531372043397623"/>
        </c:manualLayout>
      </c:layout>
      <c:lineChart>
        <c:grouping val="standard"/>
        <c:varyColors val="1"/>
        <c:ser>
          <c:idx val="0"/>
          <c:order val="0"/>
          <c:tx>
            <c:strRef>
              <c:f>GrowingChart!$B$1</c:f>
              <c:strCache>
                <c:ptCount val="1"/>
                <c:pt idx="0">
                  <c:v>Projected Sales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Pt>
            <c:idx val="0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71-4F7D-80A2-1D49C5636ADF}"/>
              </c:ext>
            </c:extLst>
          </c:dPt>
          <c:dPt>
            <c:idx val="1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A71-4F7D-80A2-1D49C5636ADF}"/>
              </c:ext>
            </c:extLst>
          </c:dPt>
          <c:dPt>
            <c:idx val="2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A71-4F7D-80A2-1D49C5636ADF}"/>
              </c:ext>
            </c:extLst>
          </c:dPt>
          <c:dPt>
            <c:idx val="3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A71-4F7D-80A2-1D49C5636ADF}"/>
              </c:ext>
            </c:extLst>
          </c:dPt>
          <c:dPt>
            <c:idx val="4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A71-4F7D-80A2-1D49C5636ADF}"/>
              </c:ext>
            </c:extLst>
          </c:dPt>
          <c:dPt>
            <c:idx val="5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A71-4F7D-80A2-1D49C5636ADF}"/>
              </c:ext>
            </c:extLst>
          </c:dPt>
          <c:dPt>
            <c:idx val="6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A71-4F7D-80A2-1D49C5636ADF}"/>
              </c:ext>
            </c:extLst>
          </c:dPt>
          <c:dPt>
            <c:idx val="7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A71-4F7D-80A2-1D49C5636ADF}"/>
              </c:ext>
            </c:extLst>
          </c:dPt>
          <c:dPt>
            <c:idx val="8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A71-4F7D-80A2-1D49C5636ADF}"/>
              </c:ext>
            </c:extLst>
          </c:dPt>
          <c:dPt>
            <c:idx val="9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A71-4F7D-80A2-1D49C5636ADF}"/>
              </c:ext>
            </c:extLst>
          </c:dPt>
          <c:dPt>
            <c:idx val="10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0A71-4F7D-80A2-1D49C5636ADF}"/>
              </c:ext>
            </c:extLst>
          </c:dPt>
          <c:dPt>
            <c:idx val="11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0A71-4F7D-80A2-1D49C5636ADF}"/>
              </c:ext>
            </c:extLst>
          </c:dPt>
          <c:cat>
            <c:numRef>
              <c:f>GrowingChart!$A$2:$A$13</c:f>
              <c:numCache>
                <c:formatCode>[$-409]mmm\-yy;@</c:formatCode>
                <c:ptCount val="1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</c:numCache>
            </c:numRef>
          </c:cat>
          <c:val>
            <c:numRef>
              <c:f>GrowingChart!$B$2:$B$13</c:f>
              <c:numCache>
                <c:formatCode>_(* #,##0.00_);_(* \(#,##0.00\);_(* "-"??_);_(@_)</c:formatCode>
                <c:ptCount val="12"/>
                <c:pt idx="0">
                  <c:v>500</c:v>
                </c:pt>
                <c:pt idx="1">
                  <c:v>750</c:v>
                </c:pt>
                <c:pt idx="2">
                  <c:v>800</c:v>
                </c:pt>
                <c:pt idx="3">
                  <c:v>740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A71-4F7D-80A2-1D49C5636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705640"/>
        <c:axId val="425704072"/>
      </c:lineChart>
      <c:dateAx>
        <c:axId val="42570564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7040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5704072"/>
        <c:scaling>
          <c:orientation val="minMax"/>
          <c:max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??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7056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170905903360765E-2"/>
          <c:y val="5.4195873591334542E-2"/>
          <c:w val="0.88065380654113357"/>
          <c:h val="0.8059450879227491"/>
        </c:manualLayout>
      </c:layout>
      <c:lineChart>
        <c:grouping val="standard"/>
        <c:varyColors val="0"/>
        <c:ser>
          <c:idx val="1"/>
          <c:order val="0"/>
          <c:tx>
            <c:strRef>
              <c:f>CalculatorChart!$B$1</c:f>
              <c:strCache>
                <c:ptCount val="1"/>
                <c:pt idx="0">
                  <c:v>Sales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CalculatorChart!$A$2:$A$25</c:f>
              <c:numCache>
                <c:formatCode>[$-409]mmm\-yy;@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CalculatorChart!$B$2:$B$25</c:f>
              <c:numCache>
                <c:formatCode>_(* #,##0.00_);_(* \(#,##0.00\);_(* "-"??_);_(@_)</c:formatCode>
                <c:ptCount val="24"/>
                <c:pt idx="0">
                  <c:v>1000</c:v>
                </c:pt>
                <c:pt idx="1">
                  <c:v>1070</c:v>
                </c:pt>
                <c:pt idx="2">
                  <c:v>1144.9000000000001</c:v>
                </c:pt>
                <c:pt idx="3">
                  <c:v>1225.0430000000001</c:v>
                </c:pt>
                <c:pt idx="4">
                  <c:v>1310.7960100000003</c:v>
                </c:pt>
                <c:pt idx="5">
                  <c:v>1402.5517307000005</c:v>
                </c:pt>
                <c:pt idx="6">
                  <c:v>1500.7303518490005</c:v>
                </c:pt>
                <c:pt idx="7">
                  <c:v>1605.7814764784307</c:v>
                </c:pt>
                <c:pt idx="8">
                  <c:v>1718.186179831921</c:v>
                </c:pt>
                <c:pt idx="9">
                  <c:v>1838.4592124201556</c:v>
                </c:pt>
                <c:pt idx="10">
                  <c:v>1967.1513572895667</c:v>
                </c:pt>
                <c:pt idx="11">
                  <c:v>2104.8519522998363</c:v>
                </c:pt>
                <c:pt idx="12">
                  <c:v>2252.1915889608249</c:v>
                </c:pt>
                <c:pt idx="13">
                  <c:v>2409.8450001880828</c:v>
                </c:pt>
                <c:pt idx="14">
                  <c:v>2578.5341502012488</c:v>
                </c:pt>
                <c:pt idx="15">
                  <c:v>2759.0315407153366</c:v>
                </c:pt>
                <c:pt idx="16">
                  <c:v>2952.1637485654105</c:v>
                </c:pt>
                <c:pt idx="17">
                  <c:v>3158.8152109649895</c:v>
                </c:pt>
                <c:pt idx="18">
                  <c:v>3379.932275732539</c:v>
                </c:pt>
                <c:pt idx="19">
                  <c:v>3616.527535033817</c:v>
                </c:pt>
                <c:pt idx="20">
                  <c:v>3869.6844624861842</c:v>
                </c:pt>
                <c:pt idx="21">
                  <c:v>4140.5623748602175</c:v>
                </c:pt>
                <c:pt idx="22">
                  <c:v>4430.4017411004334</c:v>
                </c:pt>
                <c:pt idx="23">
                  <c:v>4740.5298629774643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3-4D69-99F3-B9D5745832B7}"/>
            </c:ext>
          </c:extLst>
        </c:ser>
        <c:ser>
          <c:idx val="2"/>
          <c:order val="1"/>
          <c:tx>
            <c:strRef>
              <c:f>CalculatorChart!$C$1</c:f>
              <c:strCache>
                <c:ptCount val="1"/>
                <c:pt idx="0">
                  <c:v>Expenses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CalculatorChart!$A$2:$A$25</c:f>
              <c:numCache>
                <c:formatCode>[$-409]mmm\-yy;@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CalculatorChart!$C$2:$C$25</c:f>
              <c:numCache>
                <c:formatCode>_(* #,##0.00_);_(* \(#,##0.00\);_(* "-"??_);_(@_)</c:formatCode>
                <c:ptCount val="24"/>
                <c:pt idx="0">
                  <c:v>1500</c:v>
                </c:pt>
                <c:pt idx="1">
                  <c:v>1552.4999999999998</c:v>
                </c:pt>
                <c:pt idx="2">
                  <c:v>1606.8374999999996</c:v>
                </c:pt>
                <c:pt idx="3">
                  <c:v>1663.0768124999995</c:v>
                </c:pt>
                <c:pt idx="4">
                  <c:v>1721.2845009374994</c:v>
                </c:pt>
                <c:pt idx="5">
                  <c:v>1781.5294584703117</c:v>
                </c:pt>
                <c:pt idx="6">
                  <c:v>1843.8829895167726</c:v>
                </c:pt>
                <c:pt idx="7">
                  <c:v>1908.4188941498594</c:v>
                </c:pt>
                <c:pt idx="8">
                  <c:v>1975.2135554451042</c:v>
                </c:pt>
                <c:pt idx="9">
                  <c:v>2044.3460298856828</c:v>
                </c:pt>
                <c:pt idx="10">
                  <c:v>2115.8981409316816</c:v>
                </c:pt>
                <c:pt idx="11">
                  <c:v>2189.9545758642903</c:v>
                </c:pt>
                <c:pt idx="12">
                  <c:v>2266.6029860195404</c:v>
                </c:pt>
                <c:pt idx="13">
                  <c:v>2345.9340905302242</c:v>
                </c:pt>
                <c:pt idx="14">
                  <c:v>2428.0417836987817</c:v>
                </c:pt>
                <c:pt idx="15">
                  <c:v>2513.023246128239</c:v>
                </c:pt>
                <c:pt idx="16">
                  <c:v>2600.9790597427273</c:v>
                </c:pt>
                <c:pt idx="17">
                  <c:v>2692.0133268337227</c:v>
                </c:pt>
                <c:pt idx="18">
                  <c:v>2786.2337932729029</c:v>
                </c:pt>
                <c:pt idx="19">
                  <c:v>2883.7519760374544</c:v>
                </c:pt>
                <c:pt idx="20">
                  <c:v>2984.6832951987649</c:v>
                </c:pt>
                <c:pt idx="21">
                  <c:v>3089.1472105307216</c:v>
                </c:pt>
                <c:pt idx="22">
                  <c:v>3197.2673628992966</c:v>
                </c:pt>
                <c:pt idx="23">
                  <c:v>3309.1717206007716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3-4D69-99F3-B9D574583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710344"/>
        <c:axId val="425709952"/>
      </c:lineChart>
      <c:dateAx>
        <c:axId val="4257103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7099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570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257103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814078212153426"/>
          <c:y val="0.68356730884554096"/>
          <c:w val="0.17211065833970768"/>
          <c:h val="9.2657461301314067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387581594015862"/>
          <c:y val="4.26231555287310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3297679836796"/>
          <c:y val="0.20983707337221474"/>
          <c:w val="0.84222952506030602"/>
          <c:h val="0.632789924388086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'Dados do Gráfico'!$A$5</c:f>
              <c:strCache>
                <c:ptCount val="1"/>
                <c:pt idx="0">
                  <c:v>Domésticas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pictureOptions>
            <c:pictureFormat val="stretch"/>
          </c:pictureOptions>
          <c:cat>
            <c:strRef>
              <c:f>'Dados do Gráfico'!$B$4:$G$4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do Gráfico'!$B$5:$G$5</c:f>
              <c:numCache>
                <c:formatCode>#,##0</c:formatCode>
                <c:ptCount val="6"/>
                <c:pt idx="0">
                  <c:v>80</c:v>
                </c:pt>
                <c:pt idx="1">
                  <c:v>137</c:v>
                </c:pt>
                <c:pt idx="2">
                  <c:v>127</c:v>
                </c:pt>
                <c:pt idx="3">
                  <c:v>135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1-4845-A197-B7B92A684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709560"/>
        <c:axId val="425704464"/>
      </c:barChart>
      <c:catAx>
        <c:axId val="425709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70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57044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7095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971507206764346"/>
          <c:y val="3.652976181186191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085739540858609"/>
          <c:y val="0.19178124951227543"/>
          <c:w val="0.78971560778282568"/>
          <c:h val="0.666668153066481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Dynamic!$B$1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Dynamic!$A$2:$A$5</c:f>
              <c:numCache>
                <c:formatCode>mmm\-yy</c:formatCode>
                <c:ptCount val="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</c:numCache>
            </c:numRef>
          </c:cat>
          <c:val>
            <c:numRef>
              <c:f>Dynamic!$B$2:$B$5</c:f>
              <c:numCache>
                <c:formatCode>#,##0_);[Red]\(#,##0\)</c:formatCode>
                <c:ptCount val="4"/>
                <c:pt idx="0">
                  <c:v>1592398</c:v>
                </c:pt>
                <c:pt idx="1">
                  <c:v>1597197</c:v>
                </c:pt>
                <c:pt idx="2">
                  <c:v>1666080</c:v>
                </c:pt>
                <c:pt idx="3">
                  <c:v>2484340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B-4900-8083-C452D2136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711520"/>
        <c:axId val="425710736"/>
      </c:barChart>
      <c:dateAx>
        <c:axId val="4257115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71073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571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711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250023523978484"/>
          <c:y val="4.545465054286735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958342976045245"/>
          <c:y val="0.2348490278048147"/>
          <c:w val="0.72916703754020062"/>
          <c:h val="0.58333468196679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Dynamic!$B$1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Dynamic!$A$2:$A$5</c:f>
              <c:numCache>
                <c:formatCode>mmm\-yy</c:formatCode>
                <c:ptCount val="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</c:numCache>
            </c:numRef>
          </c:cat>
          <c:val>
            <c:numRef>
              <c:f>Dynamic!$B$2:$B$5</c:f>
              <c:numCache>
                <c:formatCode>#,##0_);[Red]\(#,##0\)</c:formatCode>
                <c:ptCount val="4"/>
                <c:pt idx="0">
                  <c:v>1592398</c:v>
                </c:pt>
                <c:pt idx="1">
                  <c:v>1597197</c:v>
                </c:pt>
                <c:pt idx="2">
                  <c:v>1666080</c:v>
                </c:pt>
                <c:pt idx="3">
                  <c:v>2484340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1-47D9-A3D7-A9610129F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707992"/>
        <c:axId val="425709168"/>
      </c:barChart>
      <c:dateAx>
        <c:axId val="42570799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7091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570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707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250023523978484"/>
          <c:y val="4.545465054286735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958342976045245"/>
          <c:y val="0.2348490278048147"/>
          <c:w val="0.72916703754020062"/>
          <c:h val="0.58333468196679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Dynamic!$B$1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Dynamic!$A$2:$A$5</c:f>
              <c:numCache>
                <c:formatCode>mmm\-yy</c:formatCode>
                <c:ptCount val="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</c:numCache>
            </c:numRef>
          </c:cat>
          <c:val>
            <c:numRef>
              <c:f>Dynamic!$B$2:$B$5</c:f>
              <c:numCache>
                <c:formatCode>#,##0_);[Red]\(#,##0\)</c:formatCode>
                <c:ptCount val="4"/>
                <c:pt idx="0">
                  <c:v>1592398</c:v>
                </c:pt>
                <c:pt idx="1">
                  <c:v>1597197</c:v>
                </c:pt>
                <c:pt idx="2">
                  <c:v>1666080</c:v>
                </c:pt>
                <c:pt idx="3">
                  <c:v>2484340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6-4E53-BCEB-A8A5CCF74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714656"/>
        <c:axId val="425714264"/>
      </c:barChart>
      <c:dateAx>
        <c:axId val="4257146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7142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5714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714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126477134745944E-2"/>
          <c:y val="0.17616907261592304"/>
          <c:w val="0.88994170251723415"/>
          <c:h val="0.67345654709827962"/>
        </c:manualLayout>
      </c:layout>
      <c:lineChart>
        <c:grouping val="standard"/>
        <c:varyColors val="0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spPr>
            <a:ln w="50800"/>
          </c:spPr>
          <c:marker>
            <c:symbol val="diamond"/>
            <c:size val="7"/>
          </c:marker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576-4682-8887-E6D6D6F77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91000"/>
        <c:axId val="362389040"/>
      </c:lineChart>
      <c:catAx>
        <c:axId val="362391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62389040"/>
        <c:crosses val="autoZero"/>
        <c:auto val="1"/>
        <c:lblAlgn val="ctr"/>
        <c:lblOffset val="100"/>
        <c:noMultiLvlLbl val="0"/>
      </c:catAx>
      <c:valAx>
        <c:axId val="36238904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362391000"/>
        <c:crosses val="autoZero"/>
        <c:crossBetween val="between"/>
        <c:majorUnit val="25"/>
      </c:valAx>
    </c:plotArea>
    <c:plotVisOnly val="1"/>
    <c:dispBlanksAs val="gap"/>
    <c:showDLblsOverMax val="0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273833960688073"/>
          <c:y val="0.17244087045454279"/>
          <c:w val="0.79290979084101287"/>
          <c:h val="0.67345654709827962"/>
        </c:manualLayout>
      </c:layout>
      <c:lineChart>
        <c:grouping val="standard"/>
        <c:varyColors val="0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spPr>
            <a:ln w="50800"/>
          </c:spPr>
          <c:marker>
            <c:symbol val="diamond"/>
            <c:size val="7"/>
          </c:marker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2E-4CC0-87E6-BD7C4FC48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85512"/>
        <c:axId val="362388648"/>
      </c:lineChart>
      <c:catAx>
        <c:axId val="362385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62388648"/>
        <c:crosses val="autoZero"/>
        <c:auto val="1"/>
        <c:lblAlgn val="ctr"/>
        <c:lblOffset val="100"/>
        <c:noMultiLvlLbl val="0"/>
      </c:catAx>
      <c:valAx>
        <c:axId val="36238864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362385512"/>
        <c:crosses val="autoZero"/>
        <c:crossBetween val="between"/>
      </c:valAx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Domestic Sales in Millions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0-250C-4F6F-96A2-583A80659B6C}"/>
              </c:ext>
            </c:extLst>
          </c:dPt>
          <c:dLbls>
            <c:dLbl>
              <c:idx val="0"/>
              <c:layout>
                <c:manualLayout>
                  <c:x val="4.5012467191601228E-2"/>
                  <c:y val="-3.1690726159230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0C-4F6F-96A2-583A80659B6C}"/>
                </c:ext>
              </c:extLst>
            </c:dLbl>
            <c:dLbl>
              <c:idx val="1"/>
              <c:layout>
                <c:manualLayout>
                  <c:x val="3.1316929133858237E-2"/>
                  <c:y val="-0.121745042286381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0C-4F6F-96A2-583A80659B6C}"/>
                </c:ext>
              </c:extLst>
            </c:dLbl>
            <c:dLbl>
              <c:idx val="2"/>
              <c:layout>
                <c:manualLayout>
                  <c:x val="3.2274825021872365E-2"/>
                  <c:y val="5.8541119860017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0C-4F6F-96A2-583A80659B6C}"/>
                </c:ext>
              </c:extLst>
            </c:dLbl>
            <c:dLbl>
              <c:idx val="3"/>
              <c:layout>
                <c:manualLayout>
                  <c:x val="-9.3865376202974748E-2"/>
                  <c:y val="1.4731700204141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0C-4F6F-96A2-583A80659B6C}"/>
                </c:ext>
              </c:extLst>
            </c:dLbl>
            <c:dLbl>
              <c:idx val="4"/>
              <c:layout>
                <c:manualLayout>
                  <c:x val="-3.6015310586176873E-2"/>
                  <c:y val="-1.2444590259550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0C-4F6F-96A2-583A80659B6C}"/>
                </c:ext>
              </c:extLst>
            </c:dLbl>
            <c:dLbl>
              <c:idx val="5"/>
              <c:layout>
                <c:manualLayout>
                  <c:x val="-4.7717738407699113E-2"/>
                  <c:y val="-4.9316127150773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0C-4F6F-96A2-583A80659B6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0C-4F6F-96A2-583A80659B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solidFill>
      <a:schemeClr val="accent2"/>
    </a:solidFill>
    <a:ln w="38100" cap="flat" cmpd="sng" algn="ctr">
      <a:solidFill>
        <a:schemeClr val="lt1"/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LearnMore Corporation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7-4A3C-BD88-49E7AB205F38}"/>
            </c:ext>
          </c:extLst>
        </c:ser>
        <c:ser>
          <c:idx val="1"/>
          <c:order val="1"/>
          <c:tx>
            <c:strRef>
              <c:f>'Chart2007 Samples'!$B$46</c:f>
              <c:strCache>
                <c:ptCount val="1"/>
                <c:pt idx="0">
                  <c:v>Europe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87-4A3C-BD88-49E7AB205F38}"/>
            </c:ext>
          </c:extLst>
        </c:ser>
        <c:ser>
          <c:idx val="2"/>
          <c:order val="2"/>
          <c:tx>
            <c:strRef>
              <c:f>'Chart2007 Samples'!$B$47</c:f>
              <c:strCache>
                <c:ptCount val="1"/>
                <c:pt idx="0">
                  <c:v>Asia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87-4A3C-BD88-49E7AB205F38}"/>
            </c:ext>
          </c:extLst>
        </c:ser>
        <c:ser>
          <c:idx val="3"/>
          <c:order val="3"/>
          <c:tx>
            <c:strRef>
              <c:f>'Chart2007 Samples'!$B$48</c:f>
              <c:strCache>
                <c:ptCount val="1"/>
                <c:pt idx="0">
                  <c:v>Latin America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87-4A3C-BD88-49E7AB205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62390608"/>
        <c:axId val="362387864"/>
      </c:barChart>
      <c:catAx>
        <c:axId val="362390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62387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2387864"/>
        <c:scaling>
          <c:orientation val="minMax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62390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68075012027334325"/>
          <c:y val="0.40630988812425139"/>
          <c:w val="0.2518252965190208"/>
          <c:h val="0.3438048162707385"/>
        </c:manualLayout>
      </c:layout>
      <c:overlay val="0"/>
      <c:spPr>
        <a:gradFill rotWithShape="1">
          <a:gsLst>
            <a:gs pos="0">
              <a:schemeClr val="accent2">
                <a:shade val="51000"/>
                <a:satMod val="130000"/>
              </a:schemeClr>
            </a:gs>
            <a:gs pos="80000">
              <a:schemeClr val="accent2">
                <a:shade val="93000"/>
                <a:satMod val="130000"/>
              </a:schemeClr>
            </a:gs>
            <a:gs pos="100000">
              <a:schemeClr val="accent2"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c:spPr>
    </c:legend>
    <c:plotVisOnly val="1"/>
    <c:dispBlanksAs val="gap"/>
    <c:showDLblsOverMax val="0"/>
  </c:chart>
  <c:spPr>
    <a:gradFill rotWithShape="1">
      <a:gsLst>
        <a:gs pos="0">
          <a:schemeClr val="accent3">
            <a:shade val="51000"/>
            <a:satMod val="130000"/>
          </a:schemeClr>
        </a:gs>
        <a:gs pos="80000">
          <a:schemeClr val="accent3">
            <a:shade val="93000"/>
            <a:satMod val="130000"/>
          </a:schemeClr>
        </a:gs>
        <a:gs pos="100000">
          <a:schemeClr val="accent3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>
    <cx:title pos="t" align="ctr" overlay="0"/>
    <cx:plotArea>
      <cx:plotAreaRegion/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Projetos por departamento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Projetos por departamento</a:t>
          </a:r>
        </a:p>
      </cx:txPr>
    </cx:title>
    <cx:plotArea>
      <cx:plotAreaRegion>
        <cx:series layoutId="treemap" uniqueId="{300C6AEC-B642-4466-A965-4730AD3BBF8F}">
          <cx:tx>
            <cx:txData>
              <cx:f>_xlchart.v1.1</cx:f>
              <cx:v>Comp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>
    <cx:title pos="t" align="ctr" overlay="0"/>
    <cx:plotArea>
      <cx:plotAreaRegion/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plotArea>
      <cx:plotAreaRegion>
        <cx:series layoutId="sunburst" uniqueId="{BD649FFD-CDE8-4486-BA22-BB4B43D26773}">
          <cx:tx>
            <cx:txData>
              <cx:f>_xlchart.v1.4</cx:f>
              <cx:v> Comp </cx:v>
            </cx:txData>
          </cx:tx>
          <cx:dataLabels pos="ctr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>
                  <a:solidFill>
                    <a:sysClr val="windowText" lastClr="000000"/>
                  </a:solidFill>
                </a:endParaRPr>
              </a:p>
            </cx:txPr>
            <cx:visibility seriesName="0" categoryName="1" value="0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77">
  <cs:axisTitle>
    <cs:lnRef idx="0"/>
    <cs:fillRef idx="0"/>
    <cs:effectRef idx="0"/>
    <cs:fontRef idx="minor">
      <a:schemeClr val="lt1">
        <a:lumMod val="8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75" cap="flat" cmpd="sng" algn="ctr">
        <a:solidFill>
          <a:schemeClr val="lt1">
            <a:lumMod val="75000"/>
          </a:schemeClr>
        </a:solidFill>
        <a:round/>
        <a:headEnd type="none" w="sm" len="sm"/>
        <a:tailEnd type="none" w="sm" len="sm"/>
      </a:ln>
    </cs:spPr>
    <cs:defRPr sz="900" b="1" kern="1200" cap="all" baseline="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lt1">
            <a:lumMod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85000"/>
      </a:schemeClr>
    </cs:fontRef>
    <cs:spPr>
      <a:solidFill>
        <a:schemeClr val="dk1">
          <a:lumMod val="65000"/>
          <a:lumOff val="35000"/>
        </a:schemeClr>
      </a:solidFill>
      <a:ln>
        <a:solidFill>
          <a:schemeClr val="lt1">
            <a:lumMod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50000"/>
      </a:schemeClr>
    </cs:fontRef>
    <cs:spPr>
      <a:ln w="9525">
        <a:solidFill>
          <a:schemeClr val="lt1">
            <a:lumMod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prstDash val="sysDot"/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6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bg1">
        <a:lumMod val="85000"/>
      </a:schemeClr>
    </cs:fontRef>
    <cs:spPr>
      <a:ln w="19050" cap="flat" cmpd="sng" algn="ctr">
        <a:solidFill>
          <a:schemeClr val="bg1">
            <a:lumMod val="85000"/>
          </a:schemeClr>
        </a:solidFill>
        <a:round/>
        <a:headEnd type="none" w="sm" len="sm"/>
        <a:tailEnd type="none" w="sm" len="sm"/>
      </a:ln>
    </cs:spPr>
    <cs:defRPr sz="900" b="1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ajor">
      <a:schemeClr val="lt1">
        <a:lumMod val="8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5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5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5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Scroll" dx="15" fmlaLink="$D$1" horiz="1" max="12" page="10" val="4"/>
</file>

<file path=xl/ctrlProps/ctrlProp10.xml><?xml version="1.0" encoding="utf-8"?>
<formControlPr xmlns="http://schemas.microsoft.com/office/spreadsheetml/2009/9/main" objectType="Scroll" dx="15" fmlaLink="$A$21" horiz="1" max="100" page="10" val="77"/>
</file>

<file path=xl/ctrlProps/ctrlProp11.xml><?xml version="1.0" encoding="utf-8"?>
<formControlPr xmlns="http://schemas.microsoft.com/office/spreadsheetml/2009/9/main" objectType="Spin" dx="15" fmlaLink="$A$24" max="52" min="5" page="10" val="47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Scroll" dx="16" fmlaLink="$E$2" horiz="1" max="100" page="10" val="70"/>
</file>

<file path=xl/ctrlProps/ctrlProp3.xml><?xml version="1.0" encoding="utf-8"?>
<formControlPr xmlns="http://schemas.microsoft.com/office/spreadsheetml/2009/9/main" objectType="Scroll" dx="16" fmlaLink="$H$2" horiz="1" max="100" page="10" val="35"/>
</file>

<file path=xl/ctrlProps/ctrlProp4.xml><?xml version="1.0" encoding="utf-8"?>
<formControlPr xmlns="http://schemas.microsoft.com/office/spreadsheetml/2009/9/main" objectType="GBox"/>
</file>

<file path=xl/ctrlProps/ctrlProp5.xml><?xml version="1.0" encoding="utf-8"?>
<formControlPr xmlns="http://schemas.microsoft.com/office/spreadsheetml/2009/9/main" objectType="Radio" firstButton="1" fmlaLink="$A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checked="Checked" fmlaLink="$H$7" lockText="1" noThreeD="1"/>
</file>

<file path=xl/ctrlProps/ctrlProp8.xml><?xml version="1.0" encoding="utf-8"?>
<formControlPr xmlns="http://schemas.microsoft.com/office/spreadsheetml/2009/9/main" objectType="List" dx="20" fmlaLink="$A$10" fmlaRange="$I$8:$I$13" sel="5" val="0"/>
</file>

<file path=xl/ctrlProps/ctrlProp9.xml><?xml version="1.0" encoding="utf-8"?>
<formControlPr xmlns="http://schemas.microsoft.com/office/spreadsheetml/2009/9/main" objectType="Drop" dropStyle="combo" dx="20" fmlaLink="$A$15" fmlaRange="$I$14:$I$19" sel="3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13" Type="http://schemas.openxmlformats.org/officeDocument/2006/relationships/chart" Target="../charts/chart9.xml"/><Relationship Id="rId18" Type="http://schemas.openxmlformats.org/officeDocument/2006/relationships/image" Target="../media/image8.png"/><Relationship Id="rId3" Type="http://schemas.openxmlformats.org/officeDocument/2006/relationships/chart" Target="../charts/chart3.xml"/><Relationship Id="rId7" Type="http://schemas.openxmlformats.org/officeDocument/2006/relationships/image" Target="../media/image4.png"/><Relationship Id="rId12" Type="http://schemas.openxmlformats.org/officeDocument/2006/relationships/chart" Target="../charts/chart8.xml"/><Relationship Id="rId17" Type="http://schemas.openxmlformats.org/officeDocument/2006/relationships/image" Target="../media/image7.png"/><Relationship Id="rId2" Type="http://schemas.openxmlformats.org/officeDocument/2006/relationships/chart" Target="../charts/chart2.xml"/><Relationship Id="rId16" Type="http://schemas.openxmlformats.org/officeDocument/2006/relationships/image" Target="../media/image6.png"/><Relationship Id="rId20" Type="http://schemas.openxmlformats.org/officeDocument/2006/relationships/image" Target="../media/image10.png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11" Type="http://schemas.openxmlformats.org/officeDocument/2006/relationships/chart" Target="../charts/chart7.xml"/><Relationship Id="rId5" Type="http://schemas.openxmlformats.org/officeDocument/2006/relationships/image" Target="../media/image2.png"/><Relationship Id="rId15" Type="http://schemas.openxmlformats.org/officeDocument/2006/relationships/image" Target="../media/image5.png"/><Relationship Id="rId10" Type="http://schemas.openxmlformats.org/officeDocument/2006/relationships/chart" Target="../charts/chart6.xml"/><Relationship Id="rId19" Type="http://schemas.openxmlformats.org/officeDocument/2006/relationships/image" Target="../media/image9.png"/><Relationship Id="rId4" Type="http://schemas.openxmlformats.org/officeDocument/2006/relationships/image" Target="../media/image1.png"/><Relationship Id="rId9" Type="http://schemas.openxmlformats.org/officeDocument/2006/relationships/chart" Target="../charts/chart5.xml"/><Relationship Id="rId14" Type="http://schemas.openxmlformats.org/officeDocument/2006/relationships/chart" Target="../charts/chart10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4" Type="http://schemas.openxmlformats.org/officeDocument/2006/relationships/chart" Target="../charts/chart4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4" Type="http://schemas.openxmlformats.org/officeDocument/2006/relationships/chart" Target="../charts/chart5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chart" Target="../charts/chart5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25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26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53788</xdr:colOff>
      <xdr:row>43</xdr:row>
      <xdr:rowOff>107576</xdr:rowOff>
    </xdr:from>
    <xdr:to>
      <xdr:col>27</xdr:col>
      <xdr:colOff>242047</xdr:colOff>
      <xdr:row>58</xdr:row>
      <xdr:rowOff>71718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152402</xdr:colOff>
      <xdr:row>23</xdr:row>
      <xdr:rowOff>17929</xdr:rowOff>
    </xdr:from>
    <xdr:to>
      <xdr:col>31</xdr:col>
      <xdr:colOff>340660</xdr:colOff>
      <xdr:row>36</xdr:row>
      <xdr:rowOff>44823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42</xdr:col>
      <xdr:colOff>17257</xdr:colOff>
      <xdr:row>41</xdr:row>
      <xdr:rowOff>38997</xdr:rowOff>
    </xdr:from>
    <xdr:to>
      <xdr:col>49</xdr:col>
      <xdr:colOff>17257</xdr:colOff>
      <xdr:row>60</xdr:row>
      <xdr:rowOff>141867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16</xdr:col>
      <xdr:colOff>582706</xdr:colOff>
      <xdr:row>21</xdr:row>
      <xdr:rowOff>24652</xdr:rowOff>
    </xdr:from>
    <xdr:to>
      <xdr:col>24</xdr:col>
      <xdr:colOff>11951</xdr:colOff>
      <xdr:row>41</xdr:row>
      <xdr:rowOff>21141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27546" y="3537472"/>
          <a:ext cx="4488925" cy="3448349"/>
        </a:xfrm>
        <a:prstGeom prst="rect">
          <a:avLst/>
        </a:prstGeom>
        <a:solidFill>
          <a:srgbClr val="FFFFFF">
            <a:shade val="85000"/>
          </a:srgbClr>
        </a:solidFill>
        <a:ln w="190500" cap="sq">
          <a:solidFill>
            <a:srgbClr val="FFFFFF"/>
          </a:solidFill>
          <a:miter lim="800000"/>
        </a:ln>
        <a:effectLst>
          <a:outerShdw blurRad="65000" dist="50800" dir="12900000" kx="195000" ky="145000" algn="tl" rotWithShape="0">
            <a:srgbClr val="000000">
              <a:alpha val="30000"/>
            </a:srgbClr>
          </a:outerShdw>
        </a:effectLst>
        <a:scene3d>
          <a:camera prst="orthographicFront">
            <a:rot lat="0" lon="0" rev="360000"/>
          </a:camera>
          <a:lightRig rig="twoPt" dir="t">
            <a:rot lat="0" lon="0" rev="7200000"/>
          </a:lightRig>
        </a:scene3d>
        <a:sp3d contourW="12700">
          <a:bevelT w="25400" h="19050"/>
          <a:contourClr>
            <a:srgbClr val="969696"/>
          </a:contourClr>
        </a:sp3d>
      </xdr:spPr>
    </xdr:pic>
    <xdr:clientData/>
  </xdr:twoCellAnchor>
  <xdr:twoCellAnchor editAs="oneCell">
    <xdr:from>
      <xdr:col>10</xdr:col>
      <xdr:colOff>0</xdr:colOff>
      <xdr:row>55</xdr:row>
      <xdr:rowOff>1</xdr:rowOff>
    </xdr:from>
    <xdr:to>
      <xdr:col>18</xdr:col>
      <xdr:colOff>0</xdr:colOff>
      <xdr:row>75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312920" y="9364981"/>
          <a:ext cx="5242560" cy="335279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57</xdr:row>
      <xdr:rowOff>119063</xdr:rowOff>
    </xdr:from>
    <xdr:to>
      <xdr:col>12</xdr:col>
      <xdr:colOff>358868</xdr:colOff>
      <xdr:row>77</xdr:row>
      <xdr:rowOff>119062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14375" y="9786938"/>
          <a:ext cx="5145181" cy="3333749"/>
        </a:xfrm>
        <a:prstGeom prst="rect">
          <a:avLst/>
        </a:prstGeom>
      </xdr:spPr>
    </xdr:pic>
    <xdr:clientData/>
  </xdr:twoCellAnchor>
  <xdr:twoCellAnchor editAs="oneCell">
    <xdr:from>
      <xdr:col>19</xdr:col>
      <xdr:colOff>186018</xdr:colOff>
      <xdr:row>62</xdr:row>
      <xdr:rowOff>77320</xdr:rowOff>
    </xdr:from>
    <xdr:to>
      <xdr:col>27</xdr:col>
      <xdr:colOff>394447</xdr:colOff>
      <xdr:row>82</xdr:row>
      <xdr:rowOff>77320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366338" y="10615780"/>
          <a:ext cx="5207149" cy="33528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76</xdr:row>
      <xdr:rowOff>0</xdr:rowOff>
    </xdr:from>
    <xdr:to>
      <xdr:col>18</xdr:col>
      <xdr:colOff>0</xdr:colOff>
      <xdr:row>92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29</xdr:col>
      <xdr:colOff>110490</xdr:colOff>
      <xdr:row>68</xdr:row>
      <xdr:rowOff>129540</xdr:rowOff>
    </xdr:from>
    <xdr:to>
      <xdr:col>36</xdr:col>
      <xdr:colOff>228600</xdr:colOff>
      <xdr:row>85</xdr:row>
      <xdr:rowOff>19050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-1</xdr:colOff>
      <xdr:row>99</xdr:row>
      <xdr:rowOff>0</xdr:rowOff>
    </xdr:from>
    <xdr:to>
      <xdr:col>10</xdr:col>
      <xdr:colOff>0</xdr:colOff>
      <xdr:row>110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79</xdr:row>
      <xdr:rowOff>1</xdr:rowOff>
    </xdr:from>
    <xdr:to>
      <xdr:col>5</xdr:col>
      <xdr:colOff>0</xdr:colOff>
      <xdr:row>99</xdr:row>
      <xdr:rowOff>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134471</xdr:colOff>
      <xdr:row>4</xdr:row>
      <xdr:rowOff>62753</xdr:rowOff>
    </xdr:from>
    <xdr:to>
      <xdr:col>29</xdr:col>
      <xdr:colOff>313765</xdr:colOff>
      <xdr:row>20</xdr:row>
      <xdr:rowOff>89647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32</xdr:col>
      <xdr:colOff>205070</xdr:colOff>
      <xdr:row>2</xdr:row>
      <xdr:rowOff>103094</xdr:rowOff>
    </xdr:from>
    <xdr:to>
      <xdr:col>39</xdr:col>
      <xdr:colOff>420222</xdr:colOff>
      <xdr:row>23</xdr:row>
      <xdr:rowOff>113180</xdr:rowOff>
    </xdr:to>
    <xdr:graphicFrame macro="">
      <xdr:nvGraphicFramePr>
        <xdr:cNvPr id="20" name="Chart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32</xdr:col>
      <xdr:colOff>568138</xdr:colOff>
      <xdr:row>43</xdr:row>
      <xdr:rowOff>110490</xdr:rowOff>
    </xdr:from>
    <xdr:to>
      <xdr:col>40</xdr:col>
      <xdr:colOff>112506</xdr:colOff>
      <xdr:row>59</xdr:row>
      <xdr:rowOff>170330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242047</xdr:colOff>
      <xdr:row>2</xdr:row>
      <xdr:rowOff>107577</xdr:rowOff>
    </xdr:from>
    <xdr:to>
      <xdr:col>10</xdr:col>
      <xdr:colOff>62752</xdr:colOff>
      <xdr:row>16</xdr:row>
      <xdr:rowOff>90956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42047" y="442857"/>
          <a:ext cx="4133625" cy="2322719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xdr:twoCellAnchor editAs="oneCell">
    <xdr:from>
      <xdr:col>10</xdr:col>
      <xdr:colOff>394447</xdr:colOff>
      <xdr:row>20</xdr:row>
      <xdr:rowOff>8967</xdr:rowOff>
    </xdr:from>
    <xdr:to>
      <xdr:col>16</xdr:col>
      <xdr:colOff>410410</xdr:colOff>
      <xdr:row>34</xdr:row>
      <xdr:rowOff>62754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707367" y="3354147"/>
          <a:ext cx="3947883" cy="2400747"/>
        </a:xfrm>
        <a:prstGeom prst="rect">
          <a:avLst/>
        </a:prstGeom>
        <a:solidFill>
          <a:srgbClr val="FFFFFF">
            <a:shade val="85000"/>
          </a:srgbClr>
        </a:solidFill>
        <a:ln w="190500" cap="sq">
          <a:solidFill>
            <a:srgbClr val="FFFFFF"/>
          </a:solidFill>
          <a:miter lim="800000"/>
        </a:ln>
        <a:effectLst>
          <a:outerShdw blurRad="65000" dist="50800" dir="12900000" kx="195000" ky="145000" algn="tl" rotWithShape="0">
            <a:srgbClr val="000000">
              <a:alpha val="30000"/>
            </a:srgbClr>
          </a:outerShdw>
        </a:effectLst>
        <a:scene3d>
          <a:camera prst="isometricLeftDown">
            <a:rot lat="21544963" lon="1965495" rev="21087686"/>
          </a:camera>
          <a:lightRig rig="twoPt" dir="t">
            <a:rot lat="0" lon="0" rev="7200000"/>
          </a:lightRig>
        </a:scene3d>
        <a:sp3d contourW="12700">
          <a:bevelT w="25400" h="19050"/>
          <a:contourClr>
            <a:srgbClr val="969696"/>
          </a:contourClr>
        </a:sp3d>
      </xdr:spPr>
    </xdr:pic>
    <xdr:clientData/>
  </xdr:twoCellAnchor>
  <xdr:twoCellAnchor editAs="oneCell">
    <xdr:from>
      <xdr:col>11</xdr:col>
      <xdr:colOff>134471</xdr:colOff>
      <xdr:row>3</xdr:row>
      <xdr:rowOff>0</xdr:rowOff>
    </xdr:from>
    <xdr:to>
      <xdr:col>16</xdr:col>
      <xdr:colOff>134470</xdr:colOff>
      <xdr:row>18</xdr:row>
      <xdr:rowOff>3231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5102711" y="502920"/>
          <a:ext cx="3276599" cy="2510211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perspectiveContrastingLeftFacing">
            <a:rot lat="540000" lon="2100000" rev="0"/>
          </a:camera>
          <a:lightRig rig="soft" dir="t"/>
        </a:scene3d>
        <a:sp3d contourW="12700" prstMaterial="matte">
          <a:bevelT w="63500" h="50800"/>
          <a:contourClr>
            <a:srgbClr val="C0C0C0"/>
          </a:contourClr>
        </a:sp3d>
      </xdr:spPr>
    </xdr:pic>
    <xdr:clientData/>
  </xdr:twoCellAnchor>
  <xdr:twoCellAnchor editAs="oneCell">
    <xdr:from>
      <xdr:col>0</xdr:col>
      <xdr:colOff>421343</xdr:colOff>
      <xdr:row>20</xdr:row>
      <xdr:rowOff>44822</xdr:rowOff>
    </xdr:from>
    <xdr:to>
      <xdr:col>9</xdr:col>
      <xdr:colOff>473268</xdr:colOff>
      <xdr:row>33</xdr:row>
      <xdr:rowOff>70887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21343" y="3390002"/>
          <a:ext cx="3686665" cy="2205385"/>
        </a:xfrm>
        <a:prstGeom prst="rect">
          <a:avLst/>
        </a:prstGeom>
        <a:solidFill>
          <a:srgbClr val="FFFFFF">
            <a:shade val="85000"/>
          </a:srgbClr>
        </a:solidFill>
        <a:ln w="190500" cap="sq">
          <a:solidFill>
            <a:srgbClr val="FFFFFF"/>
          </a:solidFill>
          <a:miter lim="800000"/>
        </a:ln>
        <a:effectLst>
          <a:outerShdw blurRad="65000" dist="50800" dir="12900000" kx="195000" ky="145000" algn="tl" rotWithShape="0">
            <a:srgbClr val="000000">
              <a:alpha val="30000"/>
            </a:srgbClr>
          </a:outerShdw>
        </a:effectLst>
        <a:scene3d>
          <a:camera prst="orthographicFront">
            <a:rot lat="0" lon="0" rev="360000"/>
          </a:camera>
          <a:lightRig rig="twoPt" dir="t">
            <a:rot lat="0" lon="0" rev="7200000"/>
          </a:lightRig>
        </a:scene3d>
        <a:sp3d contourW="12700">
          <a:bevelT w="25400" h="19050"/>
          <a:contourClr>
            <a:srgbClr val="969696"/>
          </a:contourClr>
        </a:sp3d>
      </xdr:spPr>
    </xdr:pic>
    <xdr:clientData/>
  </xdr:twoCellAnchor>
  <xdr:twoCellAnchor editAs="oneCell">
    <xdr:from>
      <xdr:col>9</xdr:col>
      <xdr:colOff>0</xdr:colOff>
      <xdr:row>140</xdr:row>
      <xdr:rowOff>0</xdr:rowOff>
    </xdr:from>
    <xdr:to>
      <xdr:col>15</xdr:col>
      <xdr:colOff>442162</xdr:colOff>
      <xdr:row>159</xdr:row>
      <xdr:rowOff>141218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634740" y="23614380"/>
          <a:ext cx="4396942" cy="3326378"/>
        </a:xfrm>
        <a:prstGeom prst="rect">
          <a:avLst/>
        </a:prstGeom>
      </xdr:spPr>
    </xdr:pic>
    <xdr:clientData/>
  </xdr:twoCellAnchor>
  <xdr:twoCellAnchor editAs="oneCell">
    <xdr:from>
      <xdr:col>40</xdr:col>
      <xdr:colOff>476250</xdr:colOff>
      <xdr:row>2</xdr:row>
      <xdr:rowOff>23813</xdr:rowOff>
    </xdr:from>
    <xdr:to>
      <xdr:col>47</xdr:col>
      <xdr:colOff>574938</xdr:colOff>
      <xdr:row>22</xdr:row>
      <xdr:rowOff>112510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3455313" y="357188"/>
          <a:ext cx="4432563" cy="3422447"/>
        </a:xfrm>
        <a:prstGeom prst="rect">
          <a:avLst/>
        </a:prstGeom>
        <a:solidFill>
          <a:srgbClr val="FFFFFF">
            <a:shade val="85000"/>
          </a:srgbClr>
        </a:solidFill>
        <a:ln w="101600" cap="sq">
          <a:solidFill>
            <a:srgbClr val="FDFDFD"/>
          </a:solidFill>
          <a:miter lim="800000"/>
        </a:ln>
        <a:effectLst>
          <a:outerShdw blurRad="57150" dist="37500" dir="7560000" sy="98000" kx="110000" ky="200000" algn="tl" rotWithShape="0">
            <a:srgbClr val="000000">
              <a:alpha val="20000"/>
            </a:srgbClr>
          </a:outerShdw>
        </a:effectLst>
        <a:scene3d>
          <a:camera prst="perspectiveRelaxed">
            <a:rot lat="18960000" lon="0" rev="0"/>
          </a:camera>
          <a:lightRig rig="twoPt" dir="t">
            <a:rot lat="0" lon="0" rev="7200000"/>
          </a:lightRig>
        </a:scene3d>
        <a:sp3d prstMaterial="matte">
          <a:bevelT w="22860" h="12700"/>
          <a:contourClr>
            <a:srgbClr val="FFFFFF"/>
          </a:contourClr>
        </a:sp3d>
      </xdr:spPr>
    </xdr:pic>
    <xdr:clientData/>
  </xdr:twoCellAnchor>
  <xdr:twoCellAnchor editAs="oneCell">
    <xdr:from>
      <xdr:col>48</xdr:col>
      <xdr:colOff>419100</xdr:colOff>
      <xdr:row>58</xdr:row>
      <xdr:rowOff>152400</xdr:rowOff>
    </xdr:from>
    <xdr:to>
      <xdr:col>57</xdr:col>
      <xdr:colOff>293722</xdr:colOff>
      <xdr:row>76</xdr:row>
      <xdr:rowOff>106746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8719780" y="10020300"/>
          <a:ext cx="5498182" cy="2971866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noFill/>
        </a:ln>
        <a:effectLst>
          <a:outerShdw blurRad="36195" dist="12700" dir="11400000" algn="tl" rotWithShape="0">
            <a:srgbClr val="000000">
              <a:alpha val="33000"/>
            </a:srgbClr>
          </a:outerShdw>
          <a:reflection blurRad="6350" stA="50000" endA="300" endPos="55500" dist="50800" dir="5400000" sy="-100000" algn="bl" rotWithShape="0"/>
        </a:effectLst>
        <a:scene3d>
          <a:camera prst="perspectiveContrastingLeftFacing"/>
          <a:lightRig rig="soft" dir="t"/>
        </a:scene3d>
        <a:sp3d contourW="12700" prstMaterial="matte">
          <a:bevelT w="63500" h="50800"/>
          <a:contourClr>
            <a:srgbClr val="C0C0C0"/>
          </a:contourClr>
        </a:sp3d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8193" name="Chart 1">
          <a:extLst>
            <a:ext uri="{FF2B5EF4-FFF2-40B4-BE49-F238E27FC236}">
              <a16:creationId xmlns:a16="http://schemas.microsoft.com/office/drawing/2014/main" id="{00000000-0008-0000-09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15</xdr:col>
      <xdr:colOff>190500</xdr:colOff>
      <xdr:row>33</xdr:row>
      <xdr:rowOff>22860</xdr:rowOff>
    </xdr:to>
    <xdr:sp macro="" textlink="">
      <xdr:nvSpPr>
        <xdr:cNvPr id="8194" name="Text Box 2">
          <a:extLst>
            <a:ext uri="{FF2B5EF4-FFF2-40B4-BE49-F238E27FC236}">
              <a16:creationId xmlns:a16="http://schemas.microsoft.com/office/drawing/2014/main" id="{00000000-0008-0000-0900-000002200000}"/>
            </a:ext>
          </a:extLst>
        </xdr:cNvPr>
        <xdr:cNvSpPr txBox="1">
          <a:spLocks noChangeArrowheads="1"/>
        </xdr:cNvSpPr>
      </xdr:nvSpPr>
      <xdr:spPr bwMode="auto">
        <a:xfrm>
          <a:off x="5356860" y="0"/>
          <a:ext cx="4861560" cy="589026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Building a Gantt Chart</a:t>
          </a:r>
          <a:endParaRPr lang="en-US" sz="9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Pre-requisite Data: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A descriptors column - like Column A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A Start Date column just to the right - like Column B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A numeric column to the right of the Start Date column that contains weeks, days, or hours - like Column C</a:t>
          </a:r>
        </a:p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Steps:</a:t>
          </a:r>
          <a:endParaRPr lang="en-US" sz="9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1. Highlight all data cells in the threecolumns on the left side of the data: Columns A, B, and C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2. Click the Insert tab in the Ribbon, then click Stacked Bar in the Charts group, then 2-D Stacked bar (second choice)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11. Right-click on the left color of any of the two-color bars and select Format Data Series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12. In the Format Data Series dialog box, click Fill, then the No fill button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0" i="0" baseline="0">
              <a:latin typeface="Verdana" pitchFamily="34" charset="0"/>
              <a:ea typeface="Verdana" pitchFamily="34" charset="0"/>
              <a:cs typeface="Verdana" pitchFamily="34" charset="0"/>
            </a:rPr>
            <a:t>12. Click Border Color, then the No line button</a:t>
          </a:r>
          <a:endParaRPr lang="en-US" sz="900">
            <a:latin typeface="Verdana" pitchFamily="34" charset="0"/>
            <a:ea typeface="Verdana" pitchFamily="34" charset="0"/>
            <a:cs typeface="Verdana" pitchFamily="34" charset="0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13. Under Border, click None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14. Under Area, click None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15. Click OK</a:t>
          </a:r>
        </a:p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Other Formatting</a:t>
          </a:r>
          <a:endParaRPr lang="en-US" sz="9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16. Click on the legend and press Delete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17. Double-click the Y(Vertical) Axis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18. Click the Scale tab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19. Click the box next to Categories in Reverse order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20. Click OK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21. Double-click the X(Horizontal) Axis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22. Click the Patterns tab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23. Click High in the section labeled Tick Mark Labels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24. Click the Scale tab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25. In the Minimum panel, type the start date, i.e. 1/5/04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26. In the Maximum panel, type the end date, i.e. 6/5/04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27. Click OK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xdr:txBody>
    </xdr:sp>
    <xdr:clientData/>
  </xdr:twoCellAnchor>
  <xdr:twoCellAnchor>
    <xdr:from>
      <xdr:col>0</xdr:col>
      <xdr:colOff>68580</xdr:colOff>
      <xdr:row>7</xdr:row>
      <xdr:rowOff>137160</xdr:rowOff>
    </xdr:from>
    <xdr:to>
      <xdr:col>7</xdr:col>
      <xdr:colOff>137160</xdr:colOff>
      <xdr:row>29</xdr:row>
      <xdr:rowOff>99060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8</xdr:row>
      <xdr:rowOff>76200</xdr:rowOff>
    </xdr:from>
    <xdr:to>
      <xdr:col>6</xdr:col>
      <xdr:colOff>457200</xdr:colOff>
      <xdr:row>25</xdr:row>
      <xdr:rowOff>66675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23</xdr:col>
      <xdr:colOff>0</xdr:colOff>
      <xdr:row>16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A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14</xdr:col>
      <xdr:colOff>0</xdr:colOff>
      <xdr:row>33</xdr:row>
      <xdr:rowOff>0</xdr:rowOff>
    </xdr:to>
    <xdr:graphicFrame macro="">
      <xdr:nvGraphicFramePr>
        <xdr:cNvPr id="4098" name="Chart 2">
          <a:extLst>
            <a:ext uri="{FF2B5EF4-FFF2-40B4-BE49-F238E27FC236}">
              <a16:creationId xmlns:a16="http://schemas.microsoft.com/office/drawing/2014/main" id="{00000000-0008-0000-0A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23</xdr:col>
      <xdr:colOff>0</xdr:colOff>
      <xdr:row>33</xdr:row>
      <xdr:rowOff>0</xdr:rowOff>
    </xdr:to>
    <xdr:graphicFrame macro="">
      <xdr:nvGraphicFramePr>
        <xdr:cNvPr id="4099" name="Chart 3">
          <a:extLst>
            <a:ext uri="{FF2B5EF4-FFF2-40B4-BE49-F238E27FC236}">
              <a16:creationId xmlns:a16="http://schemas.microsoft.com/office/drawing/2014/main" id="{00000000-0008-0000-0A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14</xdr:col>
      <xdr:colOff>0</xdr:colOff>
      <xdr:row>16</xdr:row>
      <xdr:rowOff>0</xdr:rowOff>
    </xdr:to>
    <xdr:graphicFrame macro="">
      <xdr:nvGraphicFramePr>
        <xdr:cNvPr id="4101" name="Chart 5">
          <a:extLst>
            <a:ext uri="{FF2B5EF4-FFF2-40B4-BE49-F238E27FC236}">
              <a16:creationId xmlns:a16="http://schemas.microsoft.com/office/drawing/2014/main" id="{00000000-0008-0000-0A00-00000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0.11293</cdr:x>
      <cdr:y>0.10631</cdr:y>
    </cdr:from>
    <cdr:to>
      <cdr:x>0.58172</cdr:x>
      <cdr:y>0.28003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814" y="270467"/>
          <a:ext cx="2346938" cy="4461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Chart based on Columns D and E</a:t>
          </a:r>
        </a:p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Empty cells not plotted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0.14278</cdr:x>
      <cdr:y>0.125</cdr:y>
    </cdr:from>
    <cdr:to>
      <cdr:x>0.5964</cdr:x>
      <cdr:y>0.26518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2254" y="318462"/>
          <a:ext cx="2270993" cy="359959"/>
        </a:xfrm>
        <a:prstGeom xmlns:a="http://schemas.openxmlformats.org/drawingml/2006/main" prst="rect">
          <a:avLst/>
        </a:prstGeom>
        <a:solidFill xmlns:a="http://schemas.openxmlformats.org/drawingml/2006/main">
          <a:srgbClr val="CCFFCC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25" b="0" i="0" u="none" strike="noStrike" baseline="0">
              <a:solidFill>
                <a:srgbClr val="000000"/>
              </a:solidFill>
              <a:latin typeface="Arial"/>
              <a:cs typeface="Arial"/>
            </a:rPr>
            <a:t>Chart based on Columns D and E</a:t>
          </a:r>
        </a:p>
        <a:p xmlns:a="http://schemas.openxmlformats.org/drawingml/2006/main">
          <a:pPr algn="l" rtl="0">
            <a:defRPr sz="1000"/>
          </a:pPr>
          <a:r>
            <a:rPr lang="en-US" sz="1025" b="0" i="0" u="none" strike="noStrike" baseline="0">
              <a:solidFill>
                <a:srgbClr val="000000"/>
              </a:solidFill>
              <a:latin typeface="Arial"/>
              <a:cs typeface="Arial"/>
            </a:rPr>
            <a:t>Empty cells interpolated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0.12394</cdr:x>
      <cdr:y>0.12069</cdr:y>
    </cdr:from>
    <cdr:to>
      <cdr:x>0.59934</cdr:x>
      <cdr:y>0.30447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936" y="307386"/>
          <a:ext cx="2380009" cy="471947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Chart based on Columns D and E</a:t>
          </a:r>
        </a:p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Empty cells plotted as zero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0.11586</cdr:x>
      <cdr:y>0.04138</cdr:y>
    </cdr:from>
    <cdr:to>
      <cdr:x>0.58515</cdr:x>
      <cdr:y>0.12524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7513" y="103717"/>
          <a:ext cx="2349387" cy="215360"/>
        </a:xfrm>
        <a:prstGeom xmlns:a="http://schemas.openxmlformats.org/drawingml/2006/main" prst="rect">
          <a:avLst/>
        </a:prstGeom>
        <a:solidFill xmlns:a="http://schemas.openxmlformats.org/drawingml/2006/main">
          <a:srgbClr val="CCFFCC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Chart based on Columns A and B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3</xdr:col>
      <xdr:colOff>0</xdr:colOff>
      <xdr:row>15</xdr:row>
      <xdr:rowOff>0</xdr:rowOff>
    </xdr:to>
    <xdr:graphicFrame macro="">
      <xdr:nvGraphicFramePr>
        <xdr:cNvPr id="29697" name="Chart 1">
          <a:extLst>
            <a:ext uri="{FF2B5EF4-FFF2-40B4-BE49-F238E27FC236}">
              <a16:creationId xmlns:a16="http://schemas.microsoft.com/office/drawing/2014/main" id="{00000000-0008-0000-0B00-000001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</xdr:row>
      <xdr:rowOff>0</xdr:rowOff>
    </xdr:from>
    <xdr:to>
      <xdr:col>6</xdr:col>
      <xdr:colOff>0</xdr:colOff>
      <xdr:row>15</xdr:row>
      <xdr:rowOff>0</xdr:rowOff>
    </xdr:to>
    <xdr:graphicFrame macro="">
      <xdr:nvGraphicFramePr>
        <xdr:cNvPr id="29698" name="Chart 2">
          <a:extLst>
            <a:ext uri="{FF2B5EF4-FFF2-40B4-BE49-F238E27FC236}">
              <a16:creationId xmlns:a16="http://schemas.microsoft.com/office/drawing/2014/main" id="{00000000-0008-0000-0B00-000002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15</xdr:row>
      <xdr:rowOff>0</xdr:rowOff>
    </xdr:from>
    <xdr:to>
      <xdr:col>3</xdr:col>
      <xdr:colOff>0</xdr:colOff>
      <xdr:row>15</xdr:row>
      <xdr:rowOff>0</xdr:rowOff>
    </xdr:to>
    <xdr:graphicFrame macro="">
      <xdr:nvGraphicFramePr>
        <xdr:cNvPr id="29700" name="Chart 4">
          <a:extLst>
            <a:ext uri="{FF2B5EF4-FFF2-40B4-BE49-F238E27FC236}">
              <a16:creationId xmlns:a16="http://schemas.microsoft.com/office/drawing/2014/main" id="{00000000-0008-0000-0B00-000004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15</xdr:row>
      <xdr:rowOff>0</xdr:rowOff>
    </xdr:from>
    <xdr:to>
      <xdr:col>6</xdr:col>
      <xdr:colOff>0</xdr:colOff>
      <xdr:row>15</xdr:row>
      <xdr:rowOff>0</xdr:rowOff>
    </xdr:to>
    <xdr:graphicFrame macro="">
      <xdr:nvGraphicFramePr>
        <xdr:cNvPr id="29701" name="Chart 5">
          <a:extLst>
            <a:ext uri="{FF2B5EF4-FFF2-40B4-BE49-F238E27FC236}">
              <a16:creationId xmlns:a16="http://schemas.microsoft.com/office/drawing/2014/main" id="{00000000-0008-0000-0B00-000005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30721" name="Chart 1">
          <a:extLst>
            <a:ext uri="{FF2B5EF4-FFF2-40B4-BE49-F238E27FC236}">
              <a16:creationId xmlns:a16="http://schemas.microsoft.com/office/drawing/2014/main" id="{00000000-0008-0000-0C00-0000017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30722" name="Chart 2">
          <a:extLst>
            <a:ext uri="{FF2B5EF4-FFF2-40B4-BE49-F238E27FC236}">
              <a16:creationId xmlns:a16="http://schemas.microsoft.com/office/drawing/2014/main" id="{00000000-0008-0000-0C00-0000027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</xdr:row>
      <xdr:rowOff>0</xdr:rowOff>
    </xdr:from>
    <xdr:to>
      <xdr:col>3</xdr:col>
      <xdr:colOff>0</xdr:colOff>
      <xdr:row>16</xdr:row>
      <xdr:rowOff>0</xdr:rowOff>
    </xdr:to>
    <xdr:graphicFrame macro="">
      <xdr:nvGraphicFramePr>
        <xdr:cNvPr id="30723" name="Chart 3">
          <a:extLst>
            <a:ext uri="{FF2B5EF4-FFF2-40B4-BE49-F238E27FC236}">
              <a16:creationId xmlns:a16="http://schemas.microsoft.com/office/drawing/2014/main" id="{00000000-0008-0000-0C00-0000037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2</xdr:row>
      <xdr:rowOff>0</xdr:rowOff>
    </xdr:from>
    <xdr:to>
      <xdr:col>5</xdr:col>
      <xdr:colOff>0</xdr:colOff>
      <xdr:row>16</xdr:row>
      <xdr:rowOff>0</xdr:rowOff>
    </xdr:to>
    <xdr:graphicFrame macro="">
      <xdr:nvGraphicFramePr>
        <xdr:cNvPr id="30724" name="Chart 4">
          <a:extLst>
            <a:ext uri="{FF2B5EF4-FFF2-40B4-BE49-F238E27FC236}">
              <a16:creationId xmlns:a16="http://schemas.microsoft.com/office/drawing/2014/main" id="{00000000-0008-0000-0C00-0000047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8</xdr:col>
      <xdr:colOff>0</xdr:colOff>
      <xdr:row>17</xdr:row>
      <xdr:rowOff>0</xdr:rowOff>
    </xdr:to>
    <xdr:graphicFrame macro="">
      <xdr:nvGraphicFramePr>
        <xdr:cNvPr id="12289" name="Chart 1">
          <a:extLst>
            <a:ext uri="{FF2B5EF4-FFF2-40B4-BE49-F238E27FC236}">
              <a16:creationId xmlns:a16="http://schemas.microsoft.com/office/drawing/2014/main" id="{00000000-0008-0000-0D00-000001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16</xdr:col>
      <xdr:colOff>0</xdr:colOff>
      <xdr:row>17</xdr:row>
      <xdr:rowOff>0</xdr:rowOff>
    </xdr:to>
    <xdr:graphicFrame macro="">
      <xdr:nvGraphicFramePr>
        <xdr:cNvPr id="12290" name="Chart 2">
          <a:extLst>
            <a:ext uri="{FF2B5EF4-FFF2-40B4-BE49-F238E27FC236}">
              <a16:creationId xmlns:a16="http://schemas.microsoft.com/office/drawing/2014/main" id="{00000000-0008-0000-0D00-000002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7620</xdr:rowOff>
    </xdr:from>
    <xdr:to>
      <xdr:col>12</xdr:col>
      <xdr:colOff>0</xdr:colOff>
      <xdr:row>18</xdr:row>
      <xdr:rowOff>7620</xdr:rowOff>
    </xdr:to>
    <xdr:graphicFrame macro="">
      <xdr:nvGraphicFramePr>
        <xdr:cNvPr id="13313" name="Chart 1">
          <a:extLst>
            <a:ext uri="{FF2B5EF4-FFF2-40B4-BE49-F238E27FC236}">
              <a16:creationId xmlns:a16="http://schemas.microsoft.com/office/drawing/2014/main" id="{00000000-0008-0000-0E00-000001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0</xdr:row>
          <xdr:rowOff>19050</xdr:rowOff>
        </xdr:from>
        <xdr:to>
          <xdr:col>3</xdr:col>
          <xdr:colOff>371475</xdr:colOff>
          <xdr:row>1</xdr:row>
          <xdr:rowOff>57150</xdr:rowOff>
        </xdr:to>
        <xdr:sp macro="" textlink="">
          <xdr:nvSpPr>
            <xdr:cNvPr id="13314" name="Scroll Bar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E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396239</xdr:colOff>
      <xdr:row>20</xdr:row>
      <xdr:rowOff>103562</xdr:rowOff>
    </xdr:from>
    <xdr:to>
      <xdr:col>25</xdr:col>
      <xdr:colOff>539749</xdr:colOff>
      <xdr:row>38</xdr:row>
      <xdr:rowOff>126999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226387</xdr:colOff>
      <xdr:row>20</xdr:row>
      <xdr:rowOff>109678</xdr:rowOff>
    </xdr:from>
    <xdr:to>
      <xdr:col>18</xdr:col>
      <xdr:colOff>95250</xdr:colOff>
      <xdr:row>38</xdr:row>
      <xdr:rowOff>122989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366754</xdr:colOff>
      <xdr:row>0</xdr:row>
      <xdr:rowOff>118461</xdr:rowOff>
    </xdr:from>
    <xdr:to>
      <xdr:col>25</xdr:col>
      <xdr:colOff>489858</xdr:colOff>
      <xdr:row>20</xdr:row>
      <xdr:rowOff>13607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403855</xdr:colOff>
      <xdr:row>0</xdr:row>
      <xdr:rowOff>52916</xdr:rowOff>
    </xdr:from>
    <xdr:to>
      <xdr:col>18</xdr:col>
      <xdr:colOff>273610</xdr:colOff>
      <xdr:row>19</xdr:row>
      <xdr:rowOff>129646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136073</xdr:colOff>
      <xdr:row>11</xdr:row>
      <xdr:rowOff>130174</xdr:rowOff>
    </xdr:from>
    <xdr:to>
      <xdr:col>9</xdr:col>
      <xdr:colOff>108858</xdr:colOff>
      <xdr:row>30</xdr:row>
      <xdr:rowOff>13608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204107</xdr:colOff>
      <xdr:row>39</xdr:row>
      <xdr:rowOff>95250</xdr:rowOff>
    </xdr:from>
    <xdr:to>
      <xdr:col>15</xdr:col>
      <xdr:colOff>381000</xdr:colOff>
      <xdr:row>59</xdr:row>
      <xdr:rowOff>136072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0.13807</cdr:x>
      <cdr:y>0.02589</cdr:y>
    </cdr:from>
    <cdr:to>
      <cdr:x>0.50613</cdr:x>
      <cdr:y>0.09162</cdr:y>
    </cdr:to>
    <cdr:sp macro="" textlink="GrowingChart!$F$1">
      <cdr:nvSpPr>
        <cdr:cNvPr id="14337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93893" y="80118"/>
          <a:ext cx="2123122" cy="209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7432" rIns="0" bIns="27432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2901F3D7-600B-4F70-9274-08F3F0770CAD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Sales through abril</a:t>
          </a:fld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15361" name="Chart 1">
          <a:extLst>
            <a:ext uri="{FF2B5EF4-FFF2-40B4-BE49-F238E27FC236}">
              <a16:creationId xmlns:a16="http://schemas.microsoft.com/office/drawing/2014/main" id="{00000000-0008-0000-0F00-000001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5</xdr:col>
          <xdr:colOff>0</xdr:colOff>
          <xdr:row>1</xdr:row>
          <xdr:rowOff>219075</xdr:rowOff>
        </xdr:to>
        <xdr:sp macro="" textlink="">
          <xdr:nvSpPr>
            <xdr:cNvPr id="15362" name="Scroll Bar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F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</xdr:row>
          <xdr:rowOff>0</xdr:rowOff>
        </xdr:from>
        <xdr:to>
          <xdr:col>7</xdr:col>
          <xdr:colOff>1123950</xdr:colOff>
          <xdr:row>1</xdr:row>
          <xdr:rowOff>219075</xdr:rowOff>
        </xdr:to>
        <xdr:sp macro="" textlink="">
          <xdr:nvSpPr>
            <xdr:cNvPr id="15363" name="Scroll Bar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F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17</xdr:row>
      <xdr:rowOff>83820</xdr:rowOff>
    </xdr:from>
    <xdr:to>
      <xdr:col>13</xdr:col>
      <xdr:colOff>2400300</xdr:colOff>
      <xdr:row>34</xdr:row>
      <xdr:rowOff>83820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id="{00000000-0008-0000-1000-000001400000}"/>
            </a:ext>
          </a:extLst>
        </xdr:cNvPr>
        <xdr:cNvSpPr txBox="1">
          <a:spLocks noChangeArrowheads="1"/>
        </xdr:cNvSpPr>
      </xdr:nvSpPr>
      <xdr:spPr bwMode="auto">
        <a:xfrm>
          <a:off x="3863340" y="2804160"/>
          <a:ext cx="6659880" cy="272034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Two methods for "freezing" a chart - unlink the chart to the data: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Method 1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For each series: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1. Click the series (click a column, bar, line, etc. so that  all points in the series are selected).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2. Press F2 to activate editing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3. Press F9 to convert all references to their current values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4. Press Enter to end editing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Repeat for each series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____________________________________________________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Method 2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1. Select the original chart.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2. With the Shift key held down, click the Edit menu, then Copy Picture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3. Click in another location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4. Click the Paste toolbar button.</a:t>
          </a:r>
        </a:p>
      </xdr:txBody>
    </xdr:sp>
    <xdr:clientData/>
  </xdr:twoCellAnchor>
  <xdr:twoCellAnchor>
    <xdr:from>
      <xdr:col>13</xdr:col>
      <xdr:colOff>853440</xdr:colOff>
      <xdr:row>0</xdr:row>
      <xdr:rowOff>152400</xdr:rowOff>
    </xdr:from>
    <xdr:to>
      <xdr:col>13</xdr:col>
      <xdr:colOff>2529840</xdr:colOff>
      <xdr:row>6</xdr:row>
      <xdr:rowOff>152400</xdr:rowOff>
    </xdr:to>
    <xdr:sp macro="" textlink="">
      <xdr:nvSpPr>
        <xdr:cNvPr id="16386" name="Rectangle 2">
          <a:extLst>
            <a:ext uri="{FF2B5EF4-FFF2-40B4-BE49-F238E27FC236}">
              <a16:creationId xmlns:a16="http://schemas.microsoft.com/office/drawing/2014/main" id="{00000000-0008-0000-1000-000002400000}"/>
            </a:ext>
          </a:extLst>
        </xdr:cNvPr>
        <xdr:cNvSpPr>
          <a:spLocks noChangeArrowheads="1"/>
        </xdr:cNvSpPr>
      </xdr:nvSpPr>
      <xdr:spPr bwMode="auto">
        <a:xfrm>
          <a:off x="8976360" y="152400"/>
          <a:ext cx="1676400" cy="96012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This chart is "frozen". It reflects the way a chart on the ChartData worksheet looked at a certain time.</a:t>
          </a:r>
        </a:p>
      </xdr:txBody>
    </xdr:sp>
    <xdr:clientData/>
  </xdr:twoCellAnchor>
  <xdr:twoCellAnchor>
    <xdr:from>
      <xdr:col>0</xdr:col>
      <xdr:colOff>129540</xdr:colOff>
      <xdr:row>2</xdr:row>
      <xdr:rowOff>121920</xdr:rowOff>
    </xdr:from>
    <xdr:to>
      <xdr:col>5</xdr:col>
      <xdr:colOff>289560</xdr:colOff>
      <xdr:row>17</xdr:row>
      <xdr:rowOff>45720</xdr:rowOff>
    </xdr:to>
    <xdr:graphicFrame macro="">
      <xdr:nvGraphicFramePr>
        <xdr:cNvPr id="16387" name="Chart 3">
          <a:extLst>
            <a:ext uri="{FF2B5EF4-FFF2-40B4-BE49-F238E27FC236}">
              <a16:creationId xmlns:a16="http://schemas.microsoft.com/office/drawing/2014/main" id="{00000000-0008-0000-1000-000003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0</xdr:row>
      <xdr:rowOff>0</xdr:rowOff>
    </xdr:from>
    <xdr:to>
      <xdr:col>4</xdr:col>
      <xdr:colOff>457200</xdr:colOff>
      <xdr:row>3</xdr:row>
      <xdr:rowOff>0</xdr:rowOff>
    </xdr:to>
    <xdr:sp macro="" textlink="">
      <xdr:nvSpPr>
        <xdr:cNvPr id="16388" name="Rectangle 4">
          <a:extLst>
            <a:ext uri="{FF2B5EF4-FFF2-40B4-BE49-F238E27FC236}">
              <a16:creationId xmlns:a16="http://schemas.microsoft.com/office/drawing/2014/main" id="{00000000-0008-0000-1000-000004400000}"/>
            </a:ext>
          </a:extLst>
        </xdr:cNvPr>
        <xdr:cNvSpPr>
          <a:spLocks noChangeArrowheads="1"/>
        </xdr:cNvSpPr>
      </xdr:nvSpPr>
      <xdr:spPr bwMode="auto">
        <a:xfrm>
          <a:off x="266700" y="0"/>
          <a:ext cx="2689860" cy="48006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This chart is is a linked picture of a chart on the ChartData worksheet</a:t>
          </a:r>
        </a:p>
      </xdr:txBody>
    </xdr:sp>
    <xdr:clientData/>
  </xdr:twoCellAnchor>
  <xdr:twoCellAnchor editAs="oneCell">
    <xdr:from>
      <xdr:col>6</xdr:col>
      <xdr:colOff>106680</xdr:colOff>
      <xdr:row>0</xdr:row>
      <xdr:rowOff>30480</xdr:rowOff>
    </xdr:from>
    <xdr:to>
      <xdr:col>13</xdr:col>
      <xdr:colOff>830580</xdr:colOff>
      <xdr:row>17</xdr:row>
      <xdr:rowOff>45720</xdr:rowOff>
    </xdr:to>
    <xdr:pic>
      <xdr:nvPicPr>
        <xdr:cNvPr id="16389" name="Picture 5">
          <a:extLst>
            <a:ext uri="{FF2B5EF4-FFF2-40B4-BE49-F238E27FC236}">
              <a16:creationId xmlns:a16="http://schemas.microsoft.com/office/drawing/2014/main" id="{00000000-0008-0000-1000-000005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55720" y="30480"/>
          <a:ext cx="5097780" cy="2735580"/>
        </a:xfrm>
        <a:prstGeom prst="rect">
          <a:avLst/>
        </a:prstGeom>
        <a:noFill/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388620</xdr:colOff>
      <xdr:row>0</xdr:row>
      <xdr:rowOff>38100</xdr:rowOff>
    </xdr:from>
    <xdr:to>
      <xdr:col>15</xdr:col>
      <xdr:colOff>182880</xdr:colOff>
      <xdr:row>21</xdr:row>
      <xdr:rowOff>15240</xdr:rowOff>
    </xdr:to>
    <xdr:graphicFrame macro="">
      <xdr:nvGraphicFramePr>
        <xdr:cNvPr id="17409" name="Chart 1">
          <a:extLst>
            <a:ext uri="{FF2B5EF4-FFF2-40B4-BE49-F238E27FC236}">
              <a16:creationId xmlns:a16="http://schemas.microsoft.com/office/drawing/2014/main" id="{00000000-0008-0000-1100-000001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160020</xdr:colOff>
      <xdr:row>0</xdr:row>
      <xdr:rowOff>68580</xdr:rowOff>
    </xdr:from>
    <xdr:to>
      <xdr:col>4</xdr:col>
      <xdr:colOff>304800</xdr:colOff>
      <xdr:row>9</xdr:row>
      <xdr:rowOff>45720</xdr:rowOff>
    </xdr:to>
    <xdr:sp macro="" textlink="">
      <xdr:nvSpPr>
        <xdr:cNvPr id="17410" name="Text Box 2">
          <a:extLst>
            <a:ext uri="{FF2B5EF4-FFF2-40B4-BE49-F238E27FC236}">
              <a16:creationId xmlns:a16="http://schemas.microsoft.com/office/drawing/2014/main" id="{00000000-0008-0000-1100-000002440000}"/>
            </a:ext>
          </a:extLst>
        </xdr:cNvPr>
        <xdr:cNvSpPr txBox="1">
          <a:spLocks noChangeArrowheads="1"/>
        </xdr:cNvSpPr>
      </xdr:nvSpPr>
      <xdr:spPr bwMode="auto">
        <a:xfrm>
          <a:off x="1508760" y="68580"/>
          <a:ext cx="1394460" cy="14173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To add data for the next month: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1. Select the cell containing the most recent month.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2. Select the cell below it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3. Type the Next month and enter its data.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20482" name="Chart 2">
          <a:extLst>
            <a:ext uri="{FF2B5EF4-FFF2-40B4-BE49-F238E27FC236}">
              <a16:creationId xmlns:a16="http://schemas.microsoft.com/office/drawing/2014/main" id="{00000000-0008-0000-1200-000002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6</xdr:col>
      <xdr:colOff>0</xdr:colOff>
      <xdr:row>13</xdr:row>
      <xdr:rowOff>0</xdr:rowOff>
    </xdr:to>
    <xdr:graphicFrame macro="">
      <xdr:nvGraphicFramePr>
        <xdr:cNvPr id="20483" name="Chart 3">
          <a:extLst>
            <a:ext uri="{FF2B5EF4-FFF2-40B4-BE49-F238E27FC236}">
              <a16:creationId xmlns:a16="http://schemas.microsoft.com/office/drawing/2014/main" id="{00000000-0008-0000-1200-000003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125</xdr:row>
      <xdr:rowOff>84364</xdr:rowOff>
    </xdr:from>
    <xdr:to>
      <xdr:col>21</xdr:col>
      <xdr:colOff>108857</xdr:colOff>
      <xdr:row>156</xdr:row>
      <xdr:rowOff>163286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0000000-0008-0000-1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82250" y="23896864"/>
              <a:ext cx="4376057" cy="59844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>
    <xdr:from>
      <xdr:col>3</xdr:col>
      <xdr:colOff>448235</xdr:colOff>
      <xdr:row>0</xdr:row>
      <xdr:rowOff>40339</xdr:rowOff>
    </xdr:from>
    <xdr:to>
      <xdr:col>16</xdr:col>
      <xdr:colOff>403412</xdr:colOff>
      <xdr:row>34</xdr:row>
      <xdr:rowOff>89646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0000000-0008-0000-13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24885" y="40339"/>
              <a:ext cx="7879977" cy="65263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122</xdr:row>
      <xdr:rowOff>84364</xdr:rowOff>
    </xdr:from>
    <xdr:to>
      <xdr:col>12</xdr:col>
      <xdr:colOff>108857</xdr:colOff>
      <xdr:row>153</xdr:row>
      <xdr:rowOff>163286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0000000-0008-0000-14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3325364"/>
              <a:ext cx="9271907" cy="59844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>
    <xdr:from>
      <xdr:col>3</xdr:col>
      <xdr:colOff>257736</xdr:colOff>
      <xdr:row>0</xdr:row>
      <xdr:rowOff>78441</xdr:rowOff>
    </xdr:from>
    <xdr:to>
      <xdr:col>15</xdr:col>
      <xdr:colOff>302560</xdr:colOff>
      <xdr:row>28</xdr:row>
      <xdr:rowOff>112058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0000000-0008-0000-14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34386" y="78441"/>
              <a:ext cx="7360024" cy="53676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19050</xdr:rowOff>
        </xdr:from>
        <xdr:to>
          <xdr:col>5</xdr:col>
          <xdr:colOff>76200</xdr:colOff>
          <xdr:row>4</xdr:row>
          <xdr:rowOff>104775</xdr:rowOff>
        </xdr:to>
        <xdr:sp macro="" textlink="">
          <xdr:nvSpPr>
            <xdr:cNvPr id="19457" name="Group Box 1" descr="Highest Degree Achieved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15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Maior Grau Realizado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</xdr:row>
          <xdr:rowOff>57150</xdr:rowOff>
        </xdr:from>
        <xdr:to>
          <xdr:col>4</xdr:col>
          <xdr:colOff>95250</xdr:colOff>
          <xdr:row>1</xdr:row>
          <xdr:rowOff>428625</xdr:rowOff>
        </xdr:to>
        <xdr:sp macro="" textlink="">
          <xdr:nvSpPr>
            <xdr:cNvPr id="19458" name="Option Button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15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Graduado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</xdr:row>
          <xdr:rowOff>285750</xdr:rowOff>
        </xdr:from>
        <xdr:to>
          <xdr:col>4</xdr:col>
          <xdr:colOff>85725</xdr:colOff>
          <xdr:row>3</xdr:row>
          <xdr:rowOff>0</xdr:rowOff>
        </xdr:to>
        <xdr:sp macro="" textlink="">
          <xdr:nvSpPr>
            <xdr:cNvPr id="19459" name="Option Button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15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Mestre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161925</xdr:rowOff>
        </xdr:from>
        <xdr:to>
          <xdr:col>5</xdr:col>
          <xdr:colOff>57150</xdr:colOff>
          <xdr:row>7</xdr:row>
          <xdr:rowOff>47625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15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Residente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38100</xdr:rowOff>
        </xdr:from>
        <xdr:to>
          <xdr:col>5</xdr:col>
          <xdr:colOff>76200</xdr:colOff>
          <xdr:row>12</xdr:row>
          <xdr:rowOff>19050</xdr:rowOff>
        </xdr:to>
        <xdr:sp macro="" textlink="">
          <xdr:nvSpPr>
            <xdr:cNvPr id="19462" name="List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15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142875</xdr:rowOff>
        </xdr:from>
        <xdr:to>
          <xdr:col>5</xdr:col>
          <xdr:colOff>76200</xdr:colOff>
          <xdr:row>15</xdr:row>
          <xdr:rowOff>9525</xdr:rowOff>
        </xdr:to>
        <xdr:sp macro="" textlink="">
          <xdr:nvSpPr>
            <xdr:cNvPr id="19463" name="Drop Down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15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5</xdr:col>
          <xdr:colOff>76200</xdr:colOff>
          <xdr:row>22</xdr:row>
          <xdr:rowOff>38100</xdr:rowOff>
        </xdr:to>
        <xdr:sp macro="" textlink="">
          <xdr:nvSpPr>
            <xdr:cNvPr id="19464" name="Scroll Bar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15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24</xdr:row>
          <xdr:rowOff>47625</xdr:rowOff>
        </xdr:from>
        <xdr:to>
          <xdr:col>5</xdr:col>
          <xdr:colOff>19050</xdr:colOff>
          <xdr:row>27</xdr:row>
          <xdr:rowOff>0</xdr:rowOff>
        </xdr:to>
        <xdr:sp macro="" textlink="">
          <xdr:nvSpPr>
            <xdr:cNvPr id="19465" name="Spinner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15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9</xdr:col>
      <xdr:colOff>7620</xdr:colOff>
      <xdr:row>7</xdr:row>
      <xdr:rowOff>0</xdr:rowOff>
    </xdr:from>
    <xdr:to>
      <xdr:col>9</xdr:col>
      <xdr:colOff>312420</xdr:colOff>
      <xdr:row>13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4968240" y="1402080"/>
          <a:ext cx="304800" cy="1051560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7620</xdr:colOff>
      <xdr:row>13</xdr:row>
      <xdr:rowOff>22860</xdr:rowOff>
    </xdr:from>
    <xdr:to>
      <xdr:col>9</xdr:col>
      <xdr:colOff>312420</xdr:colOff>
      <xdr:row>19</xdr:row>
      <xdr:rowOff>152400</xdr:rowOff>
    </xdr:to>
    <xdr:sp macro="" textlink="">
      <xdr:nvSpPr>
        <xdr:cNvPr id="12" name="Right Brace 11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/>
      </xdr:nvSpPr>
      <xdr:spPr>
        <a:xfrm>
          <a:off x="4968240" y="2476500"/>
          <a:ext cx="304800" cy="1181100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3</xdr:row>
          <xdr:rowOff>0</xdr:rowOff>
        </xdr:from>
        <xdr:to>
          <xdr:col>4</xdr:col>
          <xdr:colOff>76200</xdr:colOff>
          <xdr:row>4</xdr:row>
          <xdr:rowOff>57150</xdr:rowOff>
        </xdr:to>
        <xdr:sp macro="" textlink="">
          <xdr:nvSpPr>
            <xdr:cNvPr id="19466" name="Option Button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15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Doutorado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396240</xdr:colOff>
      <xdr:row>92</xdr:row>
      <xdr:rowOff>34290</xdr:rowOff>
    </xdr:from>
    <xdr:to>
      <xdr:col>29</xdr:col>
      <xdr:colOff>514350</xdr:colOff>
      <xdr:row>108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357164</xdr:colOff>
      <xdr:row>0</xdr:row>
      <xdr:rowOff>230152</xdr:rowOff>
    </xdr:from>
    <xdr:to>
      <xdr:col>18</xdr:col>
      <xdr:colOff>226919</xdr:colOff>
      <xdr:row>20</xdr:row>
      <xdr:rowOff>135872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99430</xdr:colOff>
      <xdr:row>11</xdr:row>
      <xdr:rowOff>134470</xdr:rowOff>
    </xdr:from>
    <xdr:to>
      <xdr:col>9</xdr:col>
      <xdr:colOff>280148</xdr:colOff>
      <xdr:row>33</xdr:row>
      <xdr:rowOff>57430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523852</xdr:colOff>
      <xdr:row>23</xdr:row>
      <xdr:rowOff>87276</xdr:rowOff>
    </xdr:from>
    <xdr:to>
      <xdr:col>18</xdr:col>
      <xdr:colOff>393607</xdr:colOff>
      <xdr:row>45</xdr:row>
      <xdr:rowOff>16809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23789</xdr:colOff>
      <xdr:row>0</xdr:row>
      <xdr:rowOff>158714</xdr:rowOff>
    </xdr:from>
    <xdr:to>
      <xdr:col>28</xdr:col>
      <xdr:colOff>84044</xdr:colOff>
      <xdr:row>20</xdr:row>
      <xdr:rowOff>64434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23789</xdr:colOff>
      <xdr:row>23</xdr:row>
      <xdr:rowOff>111089</xdr:rowOff>
    </xdr:from>
    <xdr:to>
      <xdr:col>28</xdr:col>
      <xdr:colOff>84044</xdr:colOff>
      <xdr:row>45</xdr:row>
      <xdr:rowOff>40622</xdr:rowOff>
    </xdr:to>
    <xdr:graphicFrame macro="">
      <xdr:nvGraphicFramePr>
        <xdr:cNvPr id="16" name="Chart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301283</xdr:colOff>
      <xdr:row>0</xdr:row>
      <xdr:rowOff>96863</xdr:rowOff>
    </xdr:from>
    <xdr:to>
      <xdr:col>15</xdr:col>
      <xdr:colOff>352571</xdr:colOff>
      <xdr:row>19</xdr:row>
      <xdr:rowOff>51143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242062</xdr:colOff>
      <xdr:row>0</xdr:row>
      <xdr:rowOff>44146</xdr:rowOff>
    </xdr:from>
    <xdr:to>
      <xdr:col>25</xdr:col>
      <xdr:colOff>557120</xdr:colOff>
      <xdr:row>16</xdr:row>
      <xdr:rowOff>184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396240</xdr:colOff>
      <xdr:row>92</xdr:row>
      <xdr:rowOff>34290</xdr:rowOff>
    </xdr:from>
    <xdr:to>
      <xdr:col>29</xdr:col>
      <xdr:colOff>514350</xdr:colOff>
      <xdr:row>108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16</xdr:col>
      <xdr:colOff>0</xdr:colOff>
      <xdr:row>10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11</xdr:row>
      <xdr:rowOff>0</xdr:rowOff>
    </xdr:from>
    <xdr:to>
      <xdr:col>16</xdr:col>
      <xdr:colOff>0</xdr:colOff>
      <xdr:row>24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396240</xdr:colOff>
      <xdr:row>92</xdr:row>
      <xdr:rowOff>34290</xdr:rowOff>
    </xdr:from>
    <xdr:to>
      <xdr:col>29</xdr:col>
      <xdr:colOff>514350</xdr:colOff>
      <xdr:row>108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384058</xdr:colOff>
      <xdr:row>0</xdr:row>
      <xdr:rowOff>86717</xdr:rowOff>
    </xdr:from>
    <xdr:to>
      <xdr:col>18</xdr:col>
      <xdr:colOff>253813</xdr:colOff>
      <xdr:row>18</xdr:row>
      <xdr:rowOff>17929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99430</xdr:colOff>
      <xdr:row>11</xdr:row>
      <xdr:rowOff>134470</xdr:rowOff>
    </xdr:from>
    <xdr:to>
      <xdr:col>9</xdr:col>
      <xdr:colOff>280148</xdr:colOff>
      <xdr:row>33</xdr:row>
      <xdr:rowOff>57430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443170</xdr:colOff>
      <xdr:row>18</xdr:row>
      <xdr:rowOff>132099</xdr:rowOff>
    </xdr:from>
    <xdr:to>
      <xdr:col>18</xdr:col>
      <xdr:colOff>312925</xdr:colOff>
      <xdr:row>40</xdr:row>
      <xdr:rowOff>61633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23789</xdr:colOff>
      <xdr:row>0</xdr:row>
      <xdr:rowOff>158714</xdr:rowOff>
    </xdr:from>
    <xdr:to>
      <xdr:col>28</xdr:col>
      <xdr:colOff>84044</xdr:colOff>
      <xdr:row>20</xdr:row>
      <xdr:rowOff>64434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139212</xdr:colOff>
      <xdr:row>0</xdr:row>
      <xdr:rowOff>65942</xdr:rowOff>
    </xdr:from>
    <xdr:to>
      <xdr:col>14</xdr:col>
      <xdr:colOff>249113</xdr:colOff>
      <xdr:row>19</xdr:row>
      <xdr:rowOff>36634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13</xdr:col>
      <xdr:colOff>0</xdr:colOff>
      <xdr:row>23</xdr:row>
      <xdr:rowOff>0</xdr:rowOff>
    </xdr:to>
    <xdr:graphicFrame macro="">
      <xdr:nvGraphicFramePr>
        <xdr:cNvPr id="34817" name="Chart 1">
          <a:extLst>
            <a:ext uri="{FF2B5EF4-FFF2-40B4-BE49-F238E27FC236}">
              <a16:creationId xmlns:a16="http://schemas.microsoft.com/office/drawing/2014/main" id="{00000000-0008-0000-0700-000001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13</xdr:col>
      <xdr:colOff>0</xdr:colOff>
      <xdr:row>46</xdr:row>
      <xdr:rowOff>0</xdr:rowOff>
    </xdr:to>
    <xdr:graphicFrame macro="">
      <xdr:nvGraphicFramePr>
        <xdr:cNvPr id="34818" name="Chart 2">
          <a:extLst>
            <a:ext uri="{FF2B5EF4-FFF2-40B4-BE49-F238E27FC236}">
              <a16:creationId xmlns:a16="http://schemas.microsoft.com/office/drawing/2014/main" id="{00000000-0008-0000-0700-000002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</xdr:colOff>
      <xdr:row>0</xdr:row>
      <xdr:rowOff>27940</xdr:rowOff>
    </xdr:from>
    <xdr:to>
      <xdr:col>10</xdr:col>
      <xdr:colOff>281940</xdr:colOff>
      <xdr:row>15</xdr:row>
      <xdr:rowOff>104140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_______Bestop\TipsTrick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ll%20Users\Desktop\Excel%20Class%20Files\TrendGrowt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Employees"/>
      <sheetName val="MultiFieldData"/>
      <sheetName val="HR List with Duplicates"/>
      <sheetName val="CitySales"/>
      <sheetName val="Budget2013"/>
      <sheetName val="MixedNames"/>
      <sheetName val="AutoFillExamples"/>
      <sheetName val="Profits"/>
      <sheetName val="LocateFormulas"/>
      <sheetName val="AutoSum"/>
      <sheetName val="ChartData"/>
      <sheetName val="CopyNonBlanks"/>
      <sheetName val="MixedReferences"/>
      <sheetName val="Lookups"/>
      <sheetName val="DataValidation"/>
      <sheetName val="Rounding"/>
      <sheetName val="GoalSeek"/>
      <sheetName val="MostCommonNamesInUS"/>
      <sheetName val="TaxDep"/>
      <sheetName val="FifthLineFormat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Calculator with Chart"/>
      <sheetName val="Growing Trend"/>
      <sheetName val="Trends"/>
      <sheetName val="Sheet3"/>
      <sheetName val="Sheet4"/>
    </sheetNames>
    <sheetDataSet>
      <sheetData sheetId="0" refreshError="1"/>
      <sheetData sheetId="1" refreshError="1"/>
      <sheetData sheetId="2">
        <row r="2">
          <cell r="B2">
            <v>100</v>
          </cell>
        </row>
        <row r="3">
          <cell r="B3">
            <v>200</v>
          </cell>
        </row>
        <row r="4">
          <cell r="B4">
            <v>300</v>
          </cell>
        </row>
        <row r="5">
          <cell r="B5">
            <v>500</v>
          </cell>
        </row>
        <row r="6">
          <cell r="B6">
            <v>700</v>
          </cell>
        </row>
        <row r="7">
          <cell r="B7">
            <v>500</v>
          </cell>
        </row>
        <row r="8">
          <cell r="B8">
            <v>600</v>
          </cell>
        </row>
        <row r="9">
          <cell r="B9">
            <v>400</v>
          </cell>
        </row>
        <row r="10">
          <cell r="B10">
            <v>800</v>
          </cell>
        </row>
        <row r="11">
          <cell r="B11">
            <v>700</v>
          </cell>
        </row>
        <row r="12">
          <cell r="B12">
            <v>900</v>
          </cell>
        </row>
        <row r="13">
          <cell r="B13">
            <v>1200</v>
          </cell>
        </row>
        <row r="14">
          <cell r="B14">
            <v>1300</v>
          </cell>
        </row>
        <row r="15">
          <cell r="B15">
            <v>1200</v>
          </cell>
        </row>
        <row r="16">
          <cell r="B16">
            <v>1300</v>
          </cell>
        </row>
        <row r="17">
          <cell r="B17">
            <v>1700</v>
          </cell>
        </row>
        <row r="18">
          <cell r="B18">
            <v>1000</v>
          </cell>
        </row>
        <row r="19">
          <cell r="B19">
            <v>1400</v>
          </cell>
        </row>
        <row r="20">
          <cell r="B20">
            <v>800</v>
          </cell>
        </row>
        <row r="21">
          <cell r="B21">
            <v>1200</v>
          </cell>
        </row>
        <row r="22">
          <cell r="B22">
            <v>1300</v>
          </cell>
        </row>
        <row r="23">
          <cell r="B23">
            <v>1800</v>
          </cell>
        </row>
        <row r="24">
          <cell r="B24">
            <v>1900</v>
          </cell>
        </row>
        <row r="25">
          <cell r="B25">
            <v>2100</v>
          </cell>
        </row>
      </sheetData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ist1" displayName="List1" ref="A1:B5" insertRowShift="1" totalsRowShown="0" headerRowDxfId="5" headerRowCellStyle="Normal_Chartdata">
  <autoFilter ref="A1:B5" xr:uid="{00000000-0009-0000-0100-000004000000}"/>
  <tableColumns count="2">
    <tableColumn id="1" xr3:uid="{00000000-0010-0000-0000-000001000000}" name="Dates" dataDxfId="4" dataCellStyle="Normal_Chartdata"/>
    <tableColumn id="2" xr3:uid="{00000000-0010-0000-0000-000002000000}" name="Sales" dataDxfId="3" dataCellStyle="Comma_Chartdat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7.xml"/><Relationship Id="rId12" Type="http://schemas.openxmlformats.org/officeDocument/2006/relationships/ctrlProp" Target="../ctrlProps/ctrlProp12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6.xml"/><Relationship Id="rId11" Type="http://schemas.openxmlformats.org/officeDocument/2006/relationships/ctrlProp" Target="../ctrlProps/ctrlProp11.xml"/><Relationship Id="rId5" Type="http://schemas.openxmlformats.org/officeDocument/2006/relationships/ctrlProp" Target="../ctrlProps/ctrlProp5.xml"/><Relationship Id="rId10" Type="http://schemas.openxmlformats.org/officeDocument/2006/relationships/ctrlProp" Target="../ctrlProps/ctrlProp10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P51"/>
  <sheetViews>
    <sheetView showGridLines="0" topLeftCell="A61" zoomScale="40" zoomScaleNormal="40" workbookViewId="0">
      <selection activeCell="O50" sqref="O50"/>
    </sheetView>
  </sheetViews>
  <sheetFormatPr defaultColWidth="9.140625" defaultRowHeight="12.75" x14ac:dyDescent="0.2"/>
  <cols>
    <col min="1" max="1" width="9.140625" style="1"/>
    <col min="2" max="2" width="12.28515625" style="1" bestFit="1" customWidth="1"/>
    <col min="3" max="3" width="4.140625" style="1" bestFit="1" customWidth="1"/>
    <col min="4" max="5" width="4.42578125" style="1" bestFit="1" customWidth="1"/>
    <col min="6" max="6" width="4.140625" style="1" bestFit="1" customWidth="1"/>
    <col min="7" max="7" width="4.5703125" style="1" bestFit="1" customWidth="1"/>
    <col min="8" max="8" width="4.28515625" style="1" bestFit="1" customWidth="1"/>
    <col min="9" max="9" width="5.5703125" style="1" bestFit="1" customWidth="1"/>
    <col min="10" max="10" width="9.85546875" style="1" bestFit="1" customWidth="1"/>
    <col min="11" max="18" width="9.5703125" style="1" customWidth="1"/>
    <col min="19" max="16384" width="9.140625" style="1"/>
  </cols>
  <sheetData>
    <row r="8" spans="3:16" ht="12.75" customHeight="1" x14ac:dyDescent="0.2">
      <c r="L8" s="7"/>
      <c r="M8" s="7"/>
      <c r="N8" s="7"/>
      <c r="O8" s="7"/>
      <c r="P8" s="7"/>
    </row>
    <row r="9" spans="3:16" x14ac:dyDescent="0.2">
      <c r="L9" s="7"/>
      <c r="M9" s="7"/>
      <c r="N9" s="7"/>
      <c r="O9" s="7"/>
      <c r="P9" s="7"/>
    </row>
    <row r="10" spans="3:16" x14ac:dyDescent="0.2">
      <c r="L10" s="7"/>
      <c r="M10" s="7"/>
      <c r="N10" s="7"/>
      <c r="O10" s="7"/>
      <c r="P10" s="7"/>
    </row>
    <row r="11" spans="3:16" x14ac:dyDescent="0.2">
      <c r="L11" s="7"/>
      <c r="M11" s="7"/>
      <c r="N11" s="7"/>
      <c r="O11" s="7"/>
      <c r="P11" s="7"/>
    </row>
    <row r="15" spans="3:16" x14ac:dyDescent="0.2">
      <c r="C15" s="5"/>
      <c r="D15" s="5"/>
      <c r="E15" s="5"/>
      <c r="F15" s="5"/>
      <c r="G15" s="5"/>
      <c r="H15" s="5"/>
      <c r="I15" s="5"/>
      <c r="J15" s="8"/>
    </row>
    <row r="16" spans="3:16" x14ac:dyDescent="0.2">
      <c r="C16" s="5"/>
      <c r="D16" s="5"/>
      <c r="E16" s="5"/>
      <c r="F16" s="5"/>
      <c r="G16" s="5"/>
      <c r="H16" s="5"/>
      <c r="I16" s="5"/>
      <c r="J16" s="10"/>
    </row>
    <row r="17" spans="3:10" x14ac:dyDescent="0.2">
      <c r="C17" s="5"/>
      <c r="D17" s="5"/>
      <c r="E17" s="5"/>
      <c r="F17" s="5"/>
      <c r="G17" s="5"/>
      <c r="H17" s="5"/>
      <c r="I17" s="5"/>
      <c r="J17" s="10"/>
    </row>
    <row r="18" spans="3:10" x14ac:dyDescent="0.2">
      <c r="C18" s="5"/>
      <c r="D18" s="5"/>
      <c r="E18" s="5"/>
      <c r="F18" s="5"/>
      <c r="G18" s="5"/>
      <c r="H18" s="5"/>
      <c r="I18" s="5"/>
      <c r="J18" s="10"/>
    </row>
    <row r="41" spans="2:11" ht="20.25" x14ac:dyDescent="0.3">
      <c r="B41" s="138" t="s">
        <v>71</v>
      </c>
      <c r="C41" s="138"/>
      <c r="D41" s="138"/>
      <c r="E41" s="138"/>
      <c r="F41" s="138"/>
      <c r="G41" s="138"/>
      <c r="H41" s="138"/>
      <c r="I41" s="138"/>
      <c r="J41" s="138"/>
    </row>
    <row r="42" spans="2:11" ht="18" x14ac:dyDescent="0.25">
      <c r="B42" s="2" t="s">
        <v>0</v>
      </c>
      <c r="C42" s="2"/>
      <c r="D42" s="2"/>
      <c r="E42" s="2"/>
      <c r="F42" s="2"/>
      <c r="G42" s="2"/>
      <c r="H42" s="2"/>
      <c r="I42" s="2"/>
      <c r="J42" s="2"/>
    </row>
    <row r="44" spans="2:11" x14ac:dyDescent="0.2">
      <c r="B44" s="69"/>
      <c r="C44" s="70" t="s">
        <v>1</v>
      </c>
      <c r="D44" s="70" t="s">
        <v>2</v>
      </c>
      <c r="E44" s="70" t="s">
        <v>3</v>
      </c>
      <c r="F44" s="70" t="s">
        <v>4</v>
      </c>
      <c r="G44" s="70" t="s">
        <v>5</v>
      </c>
      <c r="H44" s="70" t="s">
        <v>6</v>
      </c>
      <c r="I44" s="3" t="s">
        <v>7</v>
      </c>
      <c r="J44" s="4" t="s">
        <v>8</v>
      </c>
    </row>
    <row r="45" spans="2:11" x14ac:dyDescent="0.2">
      <c r="B45" s="69" t="s">
        <v>9</v>
      </c>
      <c r="C45" s="71">
        <v>80</v>
      </c>
      <c r="D45" s="71">
        <v>130</v>
      </c>
      <c r="E45" s="71">
        <v>125</v>
      </c>
      <c r="F45" s="71">
        <v>130</v>
      </c>
      <c r="G45" s="71">
        <v>140</v>
      </c>
      <c r="H45" s="71">
        <v>180</v>
      </c>
      <c r="I45" s="5">
        <f>SUM(C45:H45)</f>
        <v>785</v>
      </c>
      <c r="J45" s="6">
        <f>I45/$I$50</f>
        <v>0.33052631578947367</v>
      </c>
      <c r="K45" s="7"/>
    </row>
    <row r="46" spans="2:11" x14ac:dyDescent="0.2">
      <c r="B46" s="69" t="s">
        <v>10</v>
      </c>
      <c r="C46" s="71">
        <v>60</v>
      </c>
      <c r="D46" s="71">
        <v>80</v>
      </c>
      <c r="E46" s="71">
        <v>80</v>
      </c>
      <c r="F46" s="71">
        <v>100</v>
      </c>
      <c r="G46" s="71">
        <v>90</v>
      </c>
      <c r="H46" s="71">
        <v>100</v>
      </c>
      <c r="I46" s="5">
        <f>SUM(C46:H46)</f>
        <v>510</v>
      </c>
      <c r="J46" s="6">
        <f>I46/$I$50</f>
        <v>0.21473684210526317</v>
      </c>
      <c r="K46" s="7"/>
    </row>
    <row r="47" spans="2:11" x14ac:dyDescent="0.2">
      <c r="B47" s="69" t="s">
        <v>11</v>
      </c>
      <c r="C47" s="71">
        <v>110</v>
      </c>
      <c r="D47" s="71">
        <v>120</v>
      </c>
      <c r="E47" s="71">
        <v>110</v>
      </c>
      <c r="F47" s="71">
        <v>120</v>
      </c>
      <c r="G47" s="71">
        <v>120</v>
      </c>
      <c r="H47" s="71">
        <v>130</v>
      </c>
      <c r="I47" s="5">
        <f>SUM(C47:H47)</f>
        <v>710</v>
      </c>
      <c r="J47" s="6">
        <f>I47/$I$50</f>
        <v>0.29894736842105263</v>
      </c>
      <c r="K47" s="7"/>
    </row>
    <row r="48" spans="2:11" x14ac:dyDescent="0.2">
      <c r="B48" s="69" t="s">
        <v>12</v>
      </c>
      <c r="C48" s="71">
        <v>40</v>
      </c>
      <c r="D48" s="71">
        <v>60</v>
      </c>
      <c r="E48" s="71">
        <v>70</v>
      </c>
      <c r="F48" s="71">
        <v>60</v>
      </c>
      <c r="G48" s="71">
        <v>60</v>
      </c>
      <c r="H48" s="71">
        <v>80</v>
      </c>
      <c r="I48" s="5">
        <f>SUM(C48:H48)</f>
        <v>370</v>
      </c>
      <c r="J48" s="6">
        <f>I48/$I$50</f>
        <v>0.15578947368421053</v>
      </c>
      <c r="K48" s="7"/>
    </row>
    <row r="49" spans="2:10" x14ac:dyDescent="0.2">
      <c r="C49" s="5"/>
      <c r="D49" s="5"/>
      <c r="E49" s="5"/>
      <c r="F49" s="5"/>
      <c r="G49" s="5"/>
      <c r="H49" s="5"/>
      <c r="I49" s="5"/>
      <c r="J49" s="8"/>
    </row>
    <row r="50" spans="2:10" x14ac:dyDescent="0.2">
      <c r="B50" s="1" t="s">
        <v>7</v>
      </c>
      <c r="C50" s="5">
        <f t="shared" ref="C50:H50" si="0">SUM(C45:C48)</f>
        <v>290</v>
      </c>
      <c r="D50" s="5">
        <f t="shared" si="0"/>
        <v>390</v>
      </c>
      <c r="E50" s="5">
        <f t="shared" si="0"/>
        <v>385</v>
      </c>
      <c r="F50" s="5">
        <f t="shared" si="0"/>
        <v>410</v>
      </c>
      <c r="G50" s="5">
        <f t="shared" si="0"/>
        <v>410</v>
      </c>
      <c r="H50" s="5">
        <f t="shared" si="0"/>
        <v>490</v>
      </c>
      <c r="I50" s="5">
        <f>SUM(C50:H50)</f>
        <v>2375</v>
      </c>
      <c r="J50" s="6">
        <f>SUM(J45:J49)</f>
        <v>1</v>
      </c>
    </row>
    <row r="51" spans="2:10" x14ac:dyDescent="0.2">
      <c r="B51" s="1" t="s">
        <v>13</v>
      </c>
      <c r="C51" s="5">
        <f t="shared" ref="C51:I51" si="1">AVERAGE(C45:C48)</f>
        <v>72.5</v>
      </c>
      <c r="D51" s="5">
        <f t="shared" si="1"/>
        <v>97.5</v>
      </c>
      <c r="E51" s="5">
        <f t="shared" si="1"/>
        <v>96.25</v>
      </c>
      <c r="F51" s="5">
        <f t="shared" si="1"/>
        <v>102.5</v>
      </c>
      <c r="G51" s="5">
        <f t="shared" si="1"/>
        <v>102.5</v>
      </c>
      <c r="H51" s="5">
        <f t="shared" si="1"/>
        <v>122.5</v>
      </c>
      <c r="I51" s="5">
        <f t="shared" si="1"/>
        <v>593.75</v>
      </c>
      <c r="J51" s="9"/>
    </row>
  </sheetData>
  <mergeCells count="1">
    <mergeCell ref="B41:J41"/>
  </mergeCells>
  <printOptions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U8"/>
  <sheetViews>
    <sheetView workbookViewId="0">
      <selection activeCell="Q23" sqref="Q23"/>
    </sheetView>
  </sheetViews>
  <sheetFormatPr defaultColWidth="9.140625" defaultRowHeight="12.75" x14ac:dyDescent="0.2"/>
  <cols>
    <col min="1" max="1" width="11.28515625" style="17" customWidth="1"/>
    <col min="2" max="2" width="9.5703125" style="17" bestFit="1" customWidth="1"/>
    <col min="3" max="3" width="14.42578125" style="17" bestFit="1" customWidth="1"/>
    <col min="4" max="4" width="9.42578125" style="17" customWidth="1"/>
    <col min="5" max="5" width="11" style="17" bestFit="1" customWidth="1"/>
    <col min="6" max="6" width="9.28515625" style="17" bestFit="1" customWidth="1"/>
    <col min="7" max="7" width="9.140625" style="17"/>
    <col min="8" max="8" width="4.140625" style="17" customWidth="1"/>
    <col min="9" max="13" width="9.140625" style="17"/>
    <col min="14" max="14" width="13.42578125" style="17" customWidth="1"/>
    <col min="15" max="19" width="9.140625" style="17"/>
    <col min="20" max="20" width="26.5703125" style="17" customWidth="1"/>
    <col min="21" max="21" width="12.140625" style="17" customWidth="1"/>
    <col min="22" max="16384" width="9.140625" style="17"/>
  </cols>
  <sheetData>
    <row r="1" spans="1:21" x14ac:dyDescent="0.2">
      <c r="A1" s="16"/>
      <c r="B1" s="16" t="s">
        <v>16</v>
      </c>
      <c r="C1" s="17" t="s">
        <v>17</v>
      </c>
      <c r="E1" s="18"/>
      <c r="F1" s="16"/>
      <c r="K1" s="19"/>
      <c r="T1" s="18" t="s">
        <v>18</v>
      </c>
      <c r="U1" s="16" t="s">
        <v>19</v>
      </c>
    </row>
    <row r="2" spans="1:21" x14ac:dyDescent="0.2">
      <c r="A2" s="16" t="s">
        <v>20</v>
      </c>
      <c r="B2" s="20">
        <v>40553</v>
      </c>
      <c r="C2" s="21">
        <v>20</v>
      </c>
      <c r="E2" s="22"/>
      <c r="F2" s="83">
        <f t="shared" ref="F2:F7" si="0">B2</f>
        <v>40553</v>
      </c>
      <c r="K2" s="19"/>
      <c r="T2" s="23">
        <f t="shared" ref="T2:T7" si="1">U2-B2</f>
        <v>28</v>
      </c>
      <c r="U2" s="24">
        <f t="shared" ref="U2:U7" si="2">WORKDAY(B2,C2)</f>
        <v>40581</v>
      </c>
    </row>
    <row r="3" spans="1:21" x14ac:dyDescent="0.2">
      <c r="A3" s="16" t="s">
        <v>21</v>
      </c>
      <c r="B3" s="20">
        <v>40574</v>
      </c>
      <c r="C3" s="21">
        <v>30</v>
      </c>
      <c r="E3" s="22"/>
      <c r="F3" s="83">
        <f t="shared" si="0"/>
        <v>40574</v>
      </c>
      <c r="K3" s="19"/>
      <c r="T3" s="23">
        <f t="shared" si="1"/>
        <v>42</v>
      </c>
      <c r="U3" s="24">
        <f t="shared" si="2"/>
        <v>40616</v>
      </c>
    </row>
    <row r="4" spans="1:21" ht="25.5" x14ac:dyDescent="0.2">
      <c r="A4" s="16" t="s">
        <v>22</v>
      </c>
      <c r="B4" s="20">
        <v>40598</v>
      </c>
      <c r="C4" s="21">
        <v>45</v>
      </c>
      <c r="E4" s="22"/>
      <c r="F4" s="83">
        <f t="shared" si="0"/>
        <v>40598</v>
      </c>
      <c r="K4" s="19"/>
      <c r="T4" s="23">
        <f t="shared" si="1"/>
        <v>63</v>
      </c>
      <c r="U4" s="24">
        <f t="shared" si="2"/>
        <v>40661</v>
      </c>
    </row>
    <row r="5" spans="1:21" x14ac:dyDescent="0.2">
      <c r="A5" s="16" t="s">
        <v>23</v>
      </c>
      <c r="B5" s="20">
        <v>40629</v>
      </c>
      <c r="C5" s="21">
        <v>60</v>
      </c>
      <c r="E5" s="22"/>
      <c r="F5" s="83">
        <f t="shared" si="0"/>
        <v>40629</v>
      </c>
      <c r="K5" s="19"/>
      <c r="T5" s="23">
        <f t="shared" si="1"/>
        <v>82</v>
      </c>
      <c r="U5" s="24">
        <f t="shared" si="2"/>
        <v>40711</v>
      </c>
    </row>
    <row r="6" spans="1:21" x14ac:dyDescent="0.2">
      <c r="A6" s="16" t="s">
        <v>24</v>
      </c>
      <c r="B6" s="20">
        <v>40674</v>
      </c>
      <c r="C6" s="21">
        <v>20</v>
      </c>
      <c r="E6" s="22"/>
      <c r="F6" s="83">
        <f t="shared" si="0"/>
        <v>40674</v>
      </c>
      <c r="K6" s="19"/>
      <c r="T6" s="23">
        <f t="shared" si="1"/>
        <v>28</v>
      </c>
      <c r="U6" s="24">
        <f t="shared" si="2"/>
        <v>40702</v>
      </c>
    </row>
    <row r="7" spans="1:21" x14ac:dyDescent="0.2">
      <c r="A7" s="16" t="s">
        <v>25</v>
      </c>
      <c r="B7" s="20">
        <v>40675</v>
      </c>
      <c r="C7" s="21">
        <v>30</v>
      </c>
      <c r="E7" s="22"/>
      <c r="F7" s="83">
        <f t="shared" si="0"/>
        <v>40675</v>
      </c>
      <c r="K7" s="19"/>
      <c r="T7" s="23">
        <f t="shared" si="1"/>
        <v>42</v>
      </c>
      <c r="U7" s="24">
        <f t="shared" si="2"/>
        <v>40717</v>
      </c>
    </row>
    <row r="8" spans="1:21" x14ac:dyDescent="0.2">
      <c r="K8" s="19"/>
    </row>
  </sheetData>
  <phoneticPr fontId="10" type="noConversion"/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/>
  <dimension ref="A1:F45"/>
  <sheetViews>
    <sheetView zoomScale="75" workbookViewId="0"/>
  </sheetViews>
  <sheetFormatPr defaultColWidth="9.140625" defaultRowHeight="12.75" x14ac:dyDescent="0.2"/>
  <cols>
    <col min="1" max="1" width="5.140625" style="11" bestFit="1" customWidth="1"/>
    <col min="2" max="2" width="8.42578125" style="11" bestFit="1" customWidth="1"/>
    <col min="3" max="3" width="2.7109375" style="11" customWidth="1"/>
    <col min="4" max="4" width="5.140625" style="11" bestFit="1" customWidth="1"/>
    <col min="5" max="5" width="7.7109375" style="11" customWidth="1"/>
    <col min="6" max="6" width="2.7109375" style="11" customWidth="1"/>
    <col min="7" max="14" width="9.140625" style="11"/>
    <col min="15" max="15" width="2.5703125" style="11" customWidth="1"/>
    <col min="16" max="16384" width="9.140625" style="11"/>
  </cols>
  <sheetData>
    <row r="1" spans="1:6" x14ac:dyDescent="0.2">
      <c r="A1" s="52" t="s">
        <v>55</v>
      </c>
      <c r="B1" s="11" t="s">
        <v>15</v>
      </c>
      <c r="D1" s="11" t="s">
        <v>55</v>
      </c>
      <c r="E1" s="11" t="s">
        <v>15</v>
      </c>
    </row>
    <row r="2" spans="1:6" x14ac:dyDescent="0.2">
      <c r="A2" s="53">
        <v>38565</v>
      </c>
      <c r="B2" s="50">
        <v>1.6</v>
      </c>
      <c r="C2" s="49"/>
      <c r="D2" s="53">
        <v>38565</v>
      </c>
      <c r="E2" s="50">
        <v>1.6</v>
      </c>
      <c r="F2" s="53"/>
    </row>
    <row r="3" spans="1:6" x14ac:dyDescent="0.2">
      <c r="A3" s="53">
        <v>38566</v>
      </c>
      <c r="B3" s="50">
        <v>1.7</v>
      </c>
      <c r="C3" s="49"/>
      <c r="D3" s="53">
        <v>38566</v>
      </c>
      <c r="E3" s="50">
        <v>1.7</v>
      </c>
      <c r="F3" s="53"/>
    </row>
    <row r="4" spans="1:6" x14ac:dyDescent="0.2">
      <c r="A4" s="53">
        <v>38567</v>
      </c>
      <c r="B4" s="50">
        <v>1.9</v>
      </c>
      <c r="C4" s="49"/>
      <c r="D4" s="53">
        <v>38567</v>
      </c>
      <c r="E4" s="50">
        <v>1.9</v>
      </c>
      <c r="F4" s="53"/>
    </row>
    <row r="5" spans="1:6" x14ac:dyDescent="0.2">
      <c r="A5" s="53">
        <v>38568</v>
      </c>
      <c r="B5" s="50">
        <v>2.1</v>
      </c>
      <c r="C5" s="49"/>
      <c r="D5" s="53">
        <v>38568</v>
      </c>
      <c r="E5" s="50">
        <v>2.1</v>
      </c>
      <c r="F5" s="53"/>
    </row>
    <row r="6" spans="1:6" x14ac:dyDescent="0.2">
      <c r="A6" s="53">
        <v>38569</v>
      </c>
      <c r="B6" s="50">
        <v>2.6</v>
      </c>
      <c r="C6" s="49"/>
      <c r="D6" s="53">
        <v>38569</v>
      </c>
      <c r="E6" s="50">
        <v>2.6</v>
      </c>
      <c r="F6" s="53"/>
    </row>
    <row r="7" spans="1:6" x14ac:dyDescent="0.2">
      <c r="A7" s="53">
        <v>38572</v>
      </c>
      <c r="B7" s="50">
        <v>3.9</v>
      </c>
      <c r="C7" s="49"/>
      <c r="D7" s="53">
        <v>38570</v>
      </c>
      <c r="E7" s="50"/>
      <c r="F7" s="53"/>
    </row>
    <row r="8" spans="1:6" x14ac:dyDescent="0.2">
      <c r="A8" s="53">
        <v>38573</v>
      </c>
      <c r="B8" s="50">
        <v>4.2</v>
      </c>
      <c r="C8" s="49"/>
      <c r="D8" s="53">
        <v>38571</v>
      </c>
      <c r="E8" s="50"/>
      <c r="F8" s="53"/>
    </row>
    <row r="9" spans="1:6" x14ac:dyDescent="0.2">
      <c r="A9" s="53">
        <v>38574</v>
      </c>
      <c r="B9" s="50">
        <v>5.2</v>
      </c>
      <c r="C9" s="49"/>
      <c r="D9" s="53">
        <v>38572</v>
      </c>
      <c r="E9" s="50">
        <v>3.9</v>
      </c>
      <c r="F9" s="53"/>
    </row>
    <row r="10" spans="1:6" x14ac:dyDescent="0.2">
      <c r="A10" s="53">
        <v>38575</v>
      </c>
      <c r="B10" s="50">
        <v>7.4</v>
      </c>
      <c r="C10" s="49"/>
      <c r="D10" s="53">
        <v>38573</v>
      </c>
      <c r="E10" s="50">
        <v>4.2</v>
      </c>
      <c r="F10" s="53"/>
    </row>
    <row r="11" spans="1:6" x14ac:dyDescent="0.2">
      <c r="A11" s="53">
        <v>38576</v>
      </c>
      <c r="B11" s="50">
        <v>6.9</v>
      </c>
      <c r="C11" s="49"/>
      <c r="D11" s="53">
        <v>38574</v>
      </c>
      <c r="E11" s="50">
        <v>5.2</v>
      </c>
      <c r="F11" s="53"/>
    </row>
    <row r="12" spans="1:6" x14ac:dyDescent="0.2">
      <c r="A12" s="53">
        <v>38579</v>
      </c>
      <c r="B12" s="50">
        <v>5.8</v>
      </c>
      <c r="C12" s="49"/>
      <c r="D12" s="53">
        <v>38575</v>
      </c>
      <c r="E12" s="50">
        <v>7.4</v>
      </c>
      <c r="F12" s="53"/>
    </row>
    <row r="13" spans="1:6" x14ac:dyDescent="0.2">
      <c r="A13" s="53">
        <v>38580</v>
      </c>
      <c r="B13" s="50">
        <v>7</v>
      </c>
      <c r="C13" s="49"/>
      <c r="D13" s="53">
        <v>38576</v>
      </c>
      <c r="E13" s="50">
        <v>6.9</v>
      </c>
      <c r="F13" s="53"/>
    </row>
    <row r="14" spans="1:6" x14ac:dyDescent="0.2">
      <c r="A14" s="53">
        <v>38581</v>
      </c>
      <c r="B14" s="50">
        <v>8.4</v>
      </c>
      <c r="C14" s="49"/>
      <c r="D14" s="53">
        <v>38577</v>
      </c>
      <c r="E14" s="50"/>
      <c r="F14" s="53"/>
    </row>
    <row r="15" spans="1:6" x14ac:dyDescent="0.2">
      <c r="A15" s="53">
        <v>38582</v>
      </c>
      <c r="B15" s="50">
        <v>8.5</v>
      </c>
      <c r="C15" s="49"/>
      <c r="D15" s="53">
        <v>38578</v>
      </c>
      <c r="E15" s="50"/>
      <c r="F15" s="53"/>
    </row>
    <row r="16" spans="1:6" x14ac:dyDescent="0.2">
      <c r="A16" s="53">
        <v>38583</v>
      </c>
      <c r="B16" s="50">
        <v>7.9</v>
      </c>
      <c r="C16" s="49"/>
      <c r="D16" s="53">
        <v>38579</v>
      </c>
      <c r="E16" s="50">
        <v>5.8</v>
      </c>
      <c r="F16" s="53"/>
    </row>
    <row r="17" spans="1:6" x14ac:dyDescent="0.2">
      <c r="A17" s="53">
        <v>38586</v>
      </c>
      <c r="B17" s="50">
        <v>10</v>
      </c>
      <c r="C17" s="49"/>
      <c r="D17" s="53">
        <v>38580</v>
      </c>
      <c r="E17" s="50">
        <v>7</v>
      </c>
      <c r="F17" s="53"/>
    </row>
    <row r="18" spans="1:6" x14ac:dyDescent="0.2">
      <c r="A18" s="53">
        <v>38587</v>
      </c>
      <c r="B18" s="50">
        <v>10.7</v>
      </c>
      <c r="C18" s="49"/>
      <c r="D18" s="53">
        <v>38581</v>
      </c>
      <c r="E18" s="50">
        <v>8.4</v>
      </c>
      <c r="F18" s="53"/>
    </row>
    <row r="19" spans="1:6" x14ac:dyDescent="0.2">
      <c r="A19" s="53">
        <v>38588</v>
      </c>
      <c r="B19" s="50">
        <v>10.3</v>
      </c>
      <c r="C19" s="49"/>
      <c r="D19" s="53">
        <v>38582</v>
      </c>
      <c r="E19" s="50">
        <v>8.5</v>
      </c>
      <c r="F19" s="53"/>
    </row>
    <row r="20" spans="1:6" x14ac:dyDescent="0.2">
      <c r="A20" s="53">
        <v>38589</v>
      </c>
      <c r="B20" s="50">
        <v>10.3</v>
      </c>
      <c r="C20" s="49"/>
      <c r="D20" s="53">
        <v>38583</v>
      </c>
      <c r="E20" s="50">
        <v>7.9</v>
      </c>
      <c r="F20" s="53"/>
    </row>
    <row r="21" spans="1:6" x14ac:dyDescent="0.2">
      <c r="A21" s="53">
        <v>38590</v>
      </c>
      <c r="B21" s="50">
        <v>10.4</v>
      </c>
      <c r="C21" s="49"/>
      <c r="D21" s="53">
        <v>38584</v>
      </c>
      <c r="E21" s="50"/>
      <c r="F21" s="53"/>
    </row>
    <row r="22" spans="1:6" x14ac:dyDescent="0.2">
      <c r="A22" s="53">
        <v>38593</v>
      </c>
      <c r="B22" s="50">
        <v>12.1</v>
      </c>
      <c r="C22" s="49"/>
      <c r="D22" s="53">
        <v>38585</v>
      </c>
      <c r="E22" s="50"/>
      <c r="F22" s="53"/>
    </row>
    <row r="23" spans="1:6" x14ac:dyDescent="0.2">
      <c r="A23" s="53">
        <v>38594</v>
      </c>
      <c r="B23" s="50">
        <v>11.8</v>
      </c>
      <c r="C23" s="49"/>
      <c r="D23" s="53">
        <v>38586</v>
      </c>
      <c r="E23" s="50">
        <v>10</v>
      </c>
      <c r="F23" s="53"/>
    </row>
    <row r="24" spans="1:6" x14ac:dyDescent="0.2">
      <c r="A24" s="53">
        <v>38595</v>
      </c>
      <c r="B24" s="50">
        <v>11.9</v>
      </c>
      <c r="C24" s="49"/>
      <c r="D24" s="53">
        <v>38587</v>
      </c>
      <c r="E24" s="50">
        <v>10.7</v>
      </c>
      <c r="F24" s="53"/>
    </row>
    <row r="25" spans="1:6" x14ac:dyDescent="0.2">
      <c r="A25" s="53"/>
      <c r="B25" s="50"/>
      <c r="C25" s="49"/>
      <c r="D25" s="53">
        <v>38588</v>
      </c>
      <c r="E25" s="50">
        <v>10.3</v>
      </c>
      <c r="F25" s="53"/>
    </row>
    <row r="26" spans="1:6" x14ac:dyDescent="0.2">
      <c r="A26" s="53"/>
      <c r="B26" s="50"/>
      <c r="C26" s="49"/>
      <c r="D26" s="53">
        <v>38589</v>
      </c>
      <c r="E26" s="50">
        <v>10.3</v>
      </c>
      <c r="F26" s="53"/>
    </row>
    <row r="27" spans="1:6" x14ac:dyDescent="0.2">
      <c r="A27" s="53"/>
      <c r="B27" s="50"/>
      <c r="C27" s="49"/>
      <c r="D27" s="53">
        <v>38590</v>
      </c>
      <c r="E27" s="50">
        <v>10.4</v>
      </c>
      <c r="F27" s="53"/>
    </row>
    <row r="28" spans="1:6" x14ac:dyDescent="0.2">
      <c r="A28" s="53"/>
      <c r="B28" s="50"/>
      <c r="C28" s="49"/>
      <c r="D28" s="53">
        <v>38591</v>
      </c>
      <c r="E28" s="50"/>
      <c r="F28" s="53"/>
    </row>
    <row r="29" spans="1:6" x14ac:dyDescent="0.2">
      <c r="A29" s="53"/>
      <c r="B29" s="50"/>
      <c r="C29" s="49"/>
      <c r="D29" s="53">
        <v>38592</v>
      </c>
      <c r="E29" s="50"/>
      <c r="F29" s="53"/>
    </row>
    <row r="30" spans="1:6" x14ac:dyDescent="0.2">
      <c r="A30" s="53"/>
      <c r="B30" s="50"/>
      <c r="C30" s="49"/>
      <c r="D30" s="53">
        <v>38593</v>
      </c>
      <c r="E30" s="50">
        <v>12.1</v>
      </c>
      <c r="F30" s="53"/>
    </row>
    <row r="31" spans="1:6" x14ac:dyDescent="0.2">
      <c r="A31" s="53"/>
      <c r="B31" s="50"/>
      <c r="C31" s="49"/>
      <c r="D31" s="53">
        <v>38594</v>
      </c>
      <c r="E31" s="50">
        <v>11.8</v>
      </c>
      <c r="F31" s="53"/>
    </row>
    <row r="32" spans="1:6" x14ac:dyDescent="0.2">
      <c r="A32" s="51"/>
      <c r="B32" s="50"/>
      <c r="C32" s="49"/>
      <c r="D32" s="53">
        <v>38595</v>
      </c>
      <c r="E32" s="50">
        <v>11.9</v>
      </c>
    </row>
    <row r="33" spans="3:5" x14ac:dyDescent="0.2">
      <c r="C33" s="15"/>
      <c r="D33" s="51"/>
      <c r="E33" s="50"/>
    </row>
    <row r="34" spans="3:5" x14ac:dyDescent="0.2">
      <c r="C34" s="15"/>
      <c r="D34" s="51"/>
      <c r="E34" s="50"/>
    </row>
    <row r="35" spans="3:5" x14ac:dyDescent="0.2">
      <c r="C35" s="15"/>
      <c r="D35" s="51"/>
      <c r="E35" s="50"/>
    </row>
    <row r="36" spans="3:5" x14ac:dyDescent="0.2">
      <c r="C36" s="15"/>
      <c r="D36" s="51"/>
      <c r="E36" s="50"/>
    </row>
    <row r="37" spans="3:5" x14ac:dyDescent="0.2">
      <c r="C37" s="15"/>
      <c r="D37" s="51"/>
      <c r="E37" s="50"/>
    </row>
    <row r="38" spans="3:5" x14ac:dyDescent="0.2">
      <c r="C38" s="15"/>
      <c r="D38" s="51"/>
      <c r="E38" s="50"/>
    </row>
    <row r="39" spans="3:5" x14ac:dyDescent="0.2">
      <c r="C39" s="15"/>
      <c r="D39" s="51"/>
      <c r="E39" s="50"/>
    </row>
    <row r="40" spans="3:5" x14ac:dyDescent="0.2">
      <c r="C40" s="15"/>
      <c r="D40" s="51"/>
      <c r="E40" s="50"/>
    </row>
    <row r="41" spans="3:5" x14ac:dyDescent="0.2">
      <c r="C41" s="15"/>
      <c r="D41" s="51"/>
      <c r="E41" s="50"/>
    </row>
    <row r="42" spans="3:5" x14ac:dyDescent="0.2">
      <c r="C42" s="15"/>
      <c r="D42" s="51"/>
      <c r="E42" s="50"/>
    </row>
    <row r="43" spans="3:5" x14ac:dyDescent="0.2">
      <c r="C43" s="15"/>
      <c r="D43" s="51"/>
      <c r="E43" s="50"/>
    </row>
    <row r="44" spans="3:5" x14ac:dyDescent="0.2">
      <c r="C44" s="15"/>
      <c r="D44" s="51"/>
      <c r="E44" s="50"/>
    </row>
    <row r="45" spans="3:5" x14ac:dyDescent="0.2">
      <c r="C45" s="15"/>
      <c r="D45" s="51"/>
      <c r="E45" s="50"/>
    </row>
  </sheetData>
  <phoneticPr fontId="10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/>
  <dimension ref="A1:F16"/>
  <sheetViews>
    <sheetView workbookViewId="0"/>
  </sheetViews>
  <sheetFormatPr defaultColWidth="9.140625" defaultRowHeight="12.75" x14ac:dyDescent="0.2"/>
  <cols>
    <col min="1" max="1" width="9.85546875" style="55" bestFit="1" customWidth="1"/>
    <col min="2" max="2" width="5.5703125" style="55" bestFit="1" customWidth="1"/>
    <col min="3" max="3" width="51.140625" style="55" customWidth="1"/>
    <col min="4" max="4" width="9.140625" style="55"/>
    <col min="5" max="5" width="6.42578125" style="55" customWidth="1"/>
    <col min="6" max="6" width="51.140625" style="55" customWidth="1"/>
    <col min="7" max="16384" width="9.140625" style="55"/>
  </cols>
  <sheetData>
    <row r="1" spans="1:6" x14ac:dyDescent="0.2">
      <c r="C1" s="48" t="s">
        <v>63</v>
      </c>
      <c r="F1" s="48" t="s">
        <v>64</v>
      </c>
    </row>
    <row r="3" spans="1:6" x14ac:dyDescent="0.2">
      <c r="A3" s="1"/>
      <c r="B3" s="1" t="s">
        <v>56</v>
      </c>
      <c r="C3" s="1"/>
      <c r="D3" s="1"/>
      <c r="E3" s="1" t="s">
        <v>56</v>
      </c>
    </row>
    <row r="4" spans="1:6" x14ac:dyDescent="0.2">
      <c r="A4" s="56" t="s">
        <v>1</v>
      </c>
      <c r="B4" s="14">
        <v>1.6</v>
      </c>
      <c r="C4" s="14"/>
      <c r="D4" s="56" t="s">
        <v>1</v>
      </c>
      <c r="E4" s="14">
        <v>1.6</v>
      </c>
    </row>
    <row r="5" spans="1:6" x14ac:dyDescent="0.2">
      <c r="A5" s="56" t="s">
        <v>2</v>
      </c>
      <c r="B5" s="14">
        <v>1.7</v>
      </c>
      <c r="C5" s="14"/>
      <c r="D5" s="56" t="s">
        <v>2</v>
      </c>
      <c r="E5" s="14">
        <v>1.7</v>
      </c>
    </row>
    <row r="6" spans="1:6" x14ac:dyDescent="0.2">
      <c r="A6" s="56" t="s">
        <v>3</v>
      </c>
      <c r="B6" s="14"/>
      <c r="C6" s="14"/>
      <c r="D6" s="56" t="s">
        <v>3</v>
      </c>
      <c r="E6" s="14" t="e">
        <f>NA()</f>
        <v>#N/A</v>
      </c>
    </row>
    <row r="7" spans="1:6" x14ac:dyDescent="0.2">
      <c r="A7" s="56" t="s">
        <v>4</v>
      </c>
      <c r="B7" s="14"/>
      <c r="C7" s="14"/>
      <c r="D7" s="56" t="s">
        <v>4</v>
      </c>
      <c r="E7" s="14">
        <v>8.3000000000000007</v>
      </c>
    </row>
    <row r="8" spans="1:6" x14ac:dyDescent="0.2">
      <c r="A8" s="56" t="s">
        <v>5</v>
      </c>
      <c r="B8" s="14">
        <v>1.9</v>
      </c>
      <c r="C8" s="14"/>
      <c r="D8" s="56" t="s">
        <v>5</v>
      </c>
      <c r="E8" s="14">
        <v>1.9</v>
      </c>
    </row>
    <row r="9" spans="1:6" x14ac:dyDescent="0.2">
      <c r="A9" s="56" t="s">
        <v>6</v>
      </c>
      <c r="B9" s="14">
        <v>2.1</v>
      </c>
      <c r="C9" s="14"/>
      <c r="D9" s="56" t="s">
        <v>6</v>
      </c>
      <c r="E9" s="14">
        <v>2.1</v>
      </c>
    </row>
    <row r="10" spans="1:6" x14ac:dyDescent="0.2">
      <c r="A10" s="56" t="s">
        <v>57</v>
      </c>
      <c r="B10" s="14">
        <v>2.6</v>
      </c>
      <c r="C10" s="14"/>
      <c r="D10" s="56" t="s">
        <v>57</v>
      </c>
      <c r="E10" s="14" t="e">
        <f>NA()</f>
        <v>#N/A</v>
      </c>
    </row>
    <row r="11" spans="1:6" x14ac:dyDescent="0.2">
      <c r="A11" s="56" t="s">
        <v>58</v>
      </c>
      <c r="B11" s="14">
        <v>3.9</v>
      </c>
      <c r="C11" s="14"/>
      <c r="D11" s="56" t="s">
        <v>58</v>
      </c>
      <c r="E11" s="14">
        <v>3.9</v>
      </c>
    </row>
    <row r="12" spans="1:6" x14ac:dyDescent="0.2">
      <c r="A12" s="56" t="s">
        <v>59</v>
      </c>
      <c r="B12" s="14">
        <v>4.2</v>
      </c>
      <c r="C12" s="14"/>
      <c r="D12" s="56" t="s">
        <v>59</v>
      </c>
      <c r="E12" s="14">
        <v>4.2</v>
      </c>
    </row>
    <row r="13" spans="1:6" x14ac:dyDescent="0.2">
      <c r="A13" s="56" t="s">
        <v>60</v>
      </c>
      <c r="B13" s="14"/>
      <c r="C13" s="14"/>
      <c r="D13" s="56" t="s">
        <v>60</v>
      </c>
      <c r="E13" s="14" t="e">
        <f>NA()</f>
        <v>#N/A</v>
      </c>
    </row>
    <row r="14" spans="1:6" x14ac:dyDescent="0.2">
      <c r="A14" s="56" t="s">
        <v>61</v>
      </c>
      <c r="B14" s="14"/>
      <c r="C14" s="14"/>
      <c r="D14" s="56" t="s">
        <v>61</v>
      </c>
      <c r="E14" s="14">
        <v>6.9</v>
      </c>
    </row>
    <row r="15" spans="1:6" x14ac:dyDescent="0.2">
      <c r="A15" s="56" t="s">
        <v>62</v>
      </c>
      <c r="B15" s="14">
        <v>5.2</v>
      </c>
      <c r="C15" s="14"/>
      <c r="D15" s="56" t="s">
        <v>62</v>
      </c>
      <c r="E15" s="14">
        <v>5.2</v>
      </c>
    </row>
    <row r="16" spans="1:6" x14ac:dyDescent="0.2">
      <c r="A16" s="56"/>
      <c r="B16" s="14"/>
    </row>
  </sheetData>
  <phoneticPr fontId="10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E17"/>
  <sheetViews>
    <sheetView workbookViewId="0"/>
  </sheetViews>
  <sheetFormatPr defaultRowHeight="12.75" x14ac:dyDescent="0.2"/>
  <cols>
    <col min="1" max="1" width="9.85546875" bestFit="1" customWidth="1"/>
    <col min="2" max="2" width="5.5703125" bestFit="1" customWidth="1"/>
    <col min="3" max="3" width="50.7109375" customWidth="1"/>
    <col min="4" max="4" width="4.5703125" customWidth="1"/>
    <col min="5" max="5" width="50.7109375" customWidth="1"/>
  </cols>
  <sheetData>
    <row r="1" spans="1:4" x14ac:dyDescent="0.2">
      <c r="A1" s="54"/>
      <c r="B1" s="50"/>
      <c r="C1" s="48" t="s">
        <v>66</v>
      </c>
      <c r="D1" s="54"/>
    </row>
    <row r="2" spans="1:4" x14ac:dyDescent="0.2">
      <c r="A2" s="54"/>
      <c r="B2" s="50"/>
      <c r="D2" s="54"/>
    </row>
    <row r="3" spans="1:4" x14ac:dyDescent="0.2">
      <c r="A3" s="11"/>
      <c r="B3" s="52" t="s">
        <v>56</v>
      </c>
      <c r="C3" s="50"/>
      <c r="D3" s="11"/>
    </row>
    <row r="4" spans="1:4" x14ac:dyDescent="0.2">
      <c r="A4" s="54" t="s">
        <v>1</v>
      </c>
      <c r="B4" s="50">
        <v>20</v>
      </c>
      <c r="C4" s="50"/>
      <c r="D4" s="54"/>
    </row>
    <row r="5" spans="1:4" x14ac:dyDescent="0.2">
      <c r="A5" s="54" t="s">
        <v>2</v>
      </c>
      <c r="B5" s="50">
        <v>45</v>
      </c>
      <c r="C5" s="50"/>
      <c r="D5" s="54"/>
    </row>
    <row r="6" spans="1:4" x14ac:dyDescent="0.2">
      <c r="A6" s="54" t="s">
        <v>3</v>
      </c>
      <c r="B6" s="50">
        <v>55</v>
      </c>
      <c r="C6" s="50"/>
      <c r="D6" s="54"/>
    </row>
    <row r="7" spans="1:4" x14ac:dyDescent="0.2">
      <c r="A7" s="54" t="s">
        <v>4</v>
      </c>
      <c r="B7" s="50">
        <v>69</v>
      </c>
      <c r="C7" s="50"/>
      <c r="D7" s="54"/>
    </row>
    <row r="8" spans="1:4" x14ac:dyDescent="0.2">
      <c r="A8" s="54" t="s">
        <v>5</v>
      </c>
      <c r="B8" s="50">
        <v>64</v>
      </c>
      <c r="C8" s="50"/>
      <c r="D8" s="54"/>
    </row>
    <row r="9" spans="1:4" x14ac:dyDescent="0.2">
      <c r="A9" s="54" t="s">
        <v>6</v>
      </c>
      <c r="B9" s="50">
        <v>80</v>
      </c>
      <c r="C9" s="50"/>
      <c r="D9" s="54"/>
    </row>
    <row r="10" spans="1:4" x14ac:dyDescent="0.2">
      <c r="A10" s="54"/>
      <c r="B10" s="50"/>
      <c r="C10" s="50"/>
    </row>
    <row r="11" spans="1:4" x14ac:dyDescent="0.2">
      <c r="A11" s="54"/>
      <c r="B11" s="50"/>
      <c r="C11" s="50"/>
    </row>
    <row r="12" spans="1:4" x14ac:dyDescent="0.2">
      <c r="A12" s="54"/>
      <c r="B12" s="50"/>
    </row>
    <row r="13" spans="1:4" x14ac:dyDescent="0.2">
      <c r="A13" s="54"/>
      <c r="B13" s="50"/>
    </row>
    <row r="14" spans="1:4" x14ac:dyDescent="0.2">
      <c r="A14" s="54"/>
      <c r="B14" s="50"/>
    </row>
    <row r="15" spans="1:4" x14ac:dyDescent="0.2">
      <c r="A15" s="54"/>
      <c r="B15" s="50"/>
    </row>
    <row r="17" spans="3:5" s="48" customFormat="1" x14ac:dyDescent="0.2">
      <c r="C17" s="48" t="s">
        <v>67</v>
      </c>
      <c r="E17" s="48" t="s">
        <v>65</v>
      </c>
    </row>
  </sheetData>
  <phoneticPr fontId="10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/>
  <dimension ref="A1:N26"/>
  <sheetViews>
    <sheetView zoomScale="85" workbookViewId="0"/>
  </sheetViews>
  <sheetFormatPr defaultColWidth="9.140625" defaultRowHeight="12.75" x14ac:dyDescent="0.2"/>
  <cols>
    <col min="1" max="1" width="15" style="26" customWidth="1"/>
    <col min="2" max="7" width="9.140625" style="26"/>
    <col min="8" max="8" width="3.140625" style="26" customWidth="1"/>
    <col min="9" max="11" width="9.140625" style="26"/>
    <col min="12" max="12" width="10.7109375" style="26" bestFit="1" customWidth="1"/>
    <col min="13" max="16384" width="9.140625" style="26"/>
  </cols>
  <sheetData>
    <row r="1" spans="8:14" x14ac:dyDescent="0.2">
      <c r="H1" s="25"/>
      <c r="L1" s="27"/>
      <c r="M1" s="27"/>
      <c r="N1" s="27"/>
    </row>
    <row r="2" spans="8:14" x14ac:dyDescent="0.2">
      <c r="H2" s="25"/>
      <c r="I2" s="28"/>
      <c r="J2" s="28"/>
      <c r="K2" s="28"/>
      <c r="L2" s="29"/>
    </row>
    <row r="3" spans="8:14" x14ac:dyDescent="0.2">
      <c r="H3" s="25"/>
      <c r="I3" s="29"/>
      <c r="J3" s="29"/>
      <c r="K3" s="29"/>
      <c r="L3" s="29"/>
    </row>
    <row r="4" spans="8:14" x14ac:dyDescent="0.2">
      <c r="H4" s="25"/>
      <c r="I4" s="29"/>
      <c r="J4" s="29"/>
      <c r="K4" s="29"/>
      <c r="L4" s="29"/>
    </row>
    <row r="5" spans="8:14" x14ac:dyDescent="0.2">
      <c r="H5" s="25"/>
      <c r="I5" s="29"/>
      <c r="J5" s="29"/>
      <c r="K5" s="29"/>
      <c r="L5" s="28"/>
      <c r="M5" s="27"/>
      <c r="N5" s="27"/>
    </row>
    <row r="6" spans="8:14" x14ac:dyDescent="0.2">
      <c r="H6" s="25"/>
      <c r="I6" s="29"/>
      <c r="J6" s="29"/>
      <c r="K6" s="29"/>
      <c r="L6" s="29"/>
      <c r="N6" s="30"/>
    </row>
    <row r="7" spans="8:14" x14ac:dyDescent="0.2">
      <c r="H7" s="25"/>
      <c r="I7" s="29"/>
      <c r="J7" s="29"/>
      <c r="K7" s="29"/>
      <c r="L7" s="29"/>
      <c r="N7" s="30"/>
    </row>
    <row r="8" spans="8:14" x14ac:dyDescent="0.2">
      <c r="I8" s="28"/>
      <c r="J8" s="28"/>
      <c r="K8" s="28"/>
      <c r="L8" s="29"/>
    </row>
    <row r="9" spans="8:14" x14ac:dyDescent="0.2">
      <c r="I9" s="29"/>
      <c r="J9" s="29"/>
      <c r="K9" s="29"/>
      <c r="L9" s="29"/>
    </row>
    <row r="10" spans="8:14" x14ac:dyDescent="0.2">
      <c r="I10" s="29"/>
      <c r="J10" s="29"/>
      <c r="K10" s="29"/>
      <c r="L10" s="29"/>
    </row>
    <row r="11" spans="8:14" x14ac:dyDescent="0.2">
      <c r="I11" s="29"/>
      <c r="J11" s="29"/>
      <c r="K11" s="29"/>
      <c r="L11" s="29"/>
    </row>
    <row r="12" spans="8:14" x14ac:dyDescent="0.2">
      <c r="I12" s="29"/>
      <c r="J12" s="31"/>
      <c r="K12" s="29"/>
      <c r="L12" s="32"/>
    </row>
    <row r="18" spans="1:10" s="58" customFormat="1" ht="26.25" x14ac:dyDescent="0.4">
      <c r="B18" s="59" t="s">
        <v>27</v>
      </c>
      <c r="C18" s="59"/>
      <c r="J18" s="59" t="s">
        <v>28</v>
      </c>
    </row>
    <row r="19" spans="1:10" s="58" customFormat="1" ht="26.25" x14ac:dyDescent="0.4">
      <c r="B19" s="59"/>
      <c r="C19" s="59"/>
      <c r="J19" s="59"/>
    </row>
    <row r="20" spans="1:10" x14ac:dyDescent="0.2">
      <c r="A20" s="35" t="s">
        <v>68</v>
      </c>
      <c r="B20" s="33" t="s">
        <v>1</v>
      </c>
      <c r="C20" s="33" t="s">
        <v>2</v>
      </c>
      <c r="D20" s="33" t="s">
        <v>3</v>
      </c>
      <c r="E20" s="33" t="s">
        <v>4</v>
      </c>
      <c r="F20" s="33" t="s">
        <v>5</v>
      </c>
      <c r="G20" s="33" t="s">
        <v>6</v>
      </c>
    </row>
    <row r="21" spans="1:10" x14ac:dyDescent="0.2">
      <c r="A21" s="34" t="s">
        <v>29</v>
      </c>
      <c r="B21" s="26">
        <v>271</v>
      </c>
      <c r="C21" s="26">
        <v>255</v>
      </c>
      <c r="D21" s="26">
        <v>319</v>
      </c>
      <c r="E21" s="26">
        <v>320</v>
      </c>
      <c r="F21" s="26">
        <v>352</v>
      </c>
      <c r="G21" s="26">
        <v>356</v>
      </c>
    </row>
    <row r="22" spans="1:10" x14ac:dyDescent="0.2">
      <c r="A22" s="34" t="s">
        <v>30</v>
      </c>
      <c r="B22" s="26">
        <v>266</v>
      </c>
      <c r="C22" s="26">
        <v>297</v>
      </c>
      <c r="D22" s="26">
        <v>295</v>
      </c>
      <c r="E22" s="26">
        <v>318</v>
      </c>
      <c r="F22" s="26">
        <v>317</v>
      </c>
      <c r="G22" s="26">
        <v>353</v>
      </c>
    </row>
    <row r="23" spans="1:10" x14ac:dyDescent="0.2">
      <c r="A23" s="34" t="s">
        <v>51</v>
      </c>
      <c r="B23" s="26">
        <v>257</v>
      </c>
      <c r="C23" s="26">
        <v>275</v>
      </c>
      <c r="D23" s="26">
        <v>300</v>
      </c>
      <c r="E23" s="26">
        <v>282</v>
      </c>
      <c r="F23" s="26">
        <v>300</v>
      </c>
      <c r="G23" s="26">
        <v>324</v>
      </c>
    </row>
    <row r="24" spans="1:10" x14ac:dyDescent="0.2">
      <c r="A24" s="34" t="s">
        <v>52</v>
      </c>
      <c r="B24" s="26">
        <v>163</v>
      </c>
      <c r="C24" s="26">
        <v>177</v>
      </c>
      <c r="D24" s="26">
        <v>193</v>
      </c>
      <c r="E24" s="26">
        <v>214</v>
      </c>
      <c r="F24" s="26">
        <v>198</v>
      </c>
      <c r="G24" s="26">
        <v>199</v>
      </c>
    </row>
    <row r="25" spans="1:10" x14ac:dyDescent="0.2">
      <c r="A25" s="34" t="s">
        <v>53</v>
      </c>
      <c r="B25" s="26">
        <v>95</v>
      </c>
      <c r="C25" s="26">
        <v>159</v>
      </c>
      <c r="D25" s="26">
        <v>173</v>
      </c>
      <c r="E25" s="26">
        <v>177</v>
      </c>
      <c r="F25" s="26">
        <v>221</v>
      </c>
      <c r="G25" s="26">
        <v>212</v>
      </c>
    </row>
    <row r="26" spans="1:10" x14ac:dyDescent="0.2">
      <c r="A26" s="34" t="s">
        <v>54</v>
      </c>
      <c r="B26" s="26">
        <v>156</v>
      </c>
      <c r="C26" s="26">
        <v>134</v>
      </c>
      <c r="D26" s="26">
        <v>153</v>
      </c>
      <c r="E26" s="26">
        <v>159</v>
      </c>
      <c r="F26" s="26">
        <v>147</v>
      </c>
      <c r="G26" s="26">
        <v>193</v>
      </c>
    </row>
  </sheetData>
  <autoFilter ref="A20:A26" xr:uid="{00000000-0009-0000-0000-00000D000000}"/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O20"/>
  <sheetViews>
    <sheetView workbookViewId="0"/>
  </sheetViews>
  <sheetFormatPr defaultColWidth="9.140625" defaultRowHeight="12.75" x14ac:dyDescent="0.2"/>
  <cols>
    <col min="1" max="1" width="8.7109375" style="26" bestFit="1" customWidth="1"/>
    <col min="2" max="2" width="15.7109375" style="26" bestFit="1" customWidth="1"/>
    <col min="3" max="3" width="12" style="26" customWidth="1"/>
    <col min="4" max="4" width="9.28515625" style="26" bestFit="1" customWidth="1"/>
    <col min="5" max="13" width="9.28515625" style="26" customWidth="1"/>
    <col min="14" max="14" width="9.28515625" style="26" bestFit="1" customWidth="1"/>
    <col min="15" max="16" width="9.140625" style="26"/>
    <col min="17" max="17" width="11.140625" style="26" customWidth="1"/>
    <col min="18" max="16384" width="9.140625" style="26"/>
  </cols>
  <sheetData>
    <row r="1" spans="1:15" x14ac:dyDescent="0.2">
      <c r="A1" s="35" t="s">
        <v>26</v>
      </c>
      <c r="B1" s="36" t="s">
        <v>31</v>
      </c>
      <c r="C1" s="27"/>
      <c r="D1" s="26">
        <v>4</v>
      </c>
      <c r="F1" s="37" t="str">
        <f>IF(ISNA(B2),"","Sales through "&amp;TEXT(DATE(YEAR(A2),D1,1),"MMMM"))</f>
        <v>Sales through abril</v>
      </c>
      <c r="N1" s="36" t="s">
        <v>31</v>
      </c>
    </row>
    <row r="2" spans="1:15" x14ac:dyDescent="0.2">
      <c r="A2" s="38">
        <v>39448</v>
      </c>
      <c r="B2" s="27">
        <f t="shared" ref="B2:B13" si="0">IF($D$1&gt;=MONTH(A2),N2,NA())</f>
        <v>500</v>
      </c>
      <c r="C2" s="27"/>
      <c r="N2" s="27">
        <v>500</v>
      </c>
      <c r="O2" s="39"/>
    </row>
    <row r="3" spans="1:15" x14ac:dyDescent="0.2">
      <c r="A3" s="38">
        <v>39479</v>
      </c>
      <c r="B3" s="27">
        <f t="shared" si="0"/>
        <v>750</v>
      </c>
      <c r="N3" s="27">
        <v>750</v>
      </c>
    </row>
    <row r="4" spans="1:15" x14ac:dyDescent="0.2">
      <c r="A4" s="38">
        <v>39508</v>
      </c>
      <c r="B4" s="27">
        <f t="shared" si="0"/>
        <v>800</v>
      </c>
      <c r="N4" s="27">
        <v>800</v>
      </c>
    </row>
    <row r="5" spans="1:15" x14ac:dyDescent="0.2">
      <c r="A5" s="38">
        <v>39539</v>
      </c>
      <c r="B5" s="27">
        <f t="shared" si="0"/>
        <v>740</v>
      </c>
      <c r="N5" s="27">
        <v>740</v>
      </c>
    </row>
    <row r="6" spans="1:15" x14ac:dyDescent="0.2">
      <c r="A6" s="38">
        <v>39569</v>
      </c>
      <c r="B6" s="27" t="e">
        <f t="shared" si="0"/>
        <v>#N/A</v>
      </c>
      <c r="N6" s="27">
        <v>950</v>
      </c>
    </row>
    <row r="7" spans="1:15" x14ac:dyDescent="0.2">
      <c r="A7" s="38">
        <v>39600</v>
      </c>
      <c r="B7" s="27" t="e">
        <f t="shared" si="0"/>
        <v>#N/A</v>
      </c>
      <c r="N7" s="27">
        <v>890</v>
      </c>
    </row>
    <row r="8" spans="1:15" x14ac:dyDescent="0.2">
      <c r="A8" s="38">
        <v>39630</v>
      </c>
      <c r="B8" s="27" t="e">
        <f t="shared" si="0"/>
        <v>#N/A</v>
      </c>
      <c r="C8" s="26">
        <v>730</v>
      </c>
      <c r="N8" s="27">
        <v>1000</v>
      </c>
    </row>
    <row r="9" spans="1:15" x14ac:dyDescent="0.2">
      <c r="A9" s="38">
        <v>39661</v>
      </c>
      <c r="B9" s="27" t="e">
        <f t="shared" si="0"/>
        <v>#N/A</v>
      </c>
      <c r="N9" s="27">
        <v>1200</v>
      </c>
    </row>
    <row r="10" spans="1:15" x14ac:dyDescent="0.2">
      <c r="A10" s="38">
        <v>39692</v>
      </c>
      <c r="B10" s="27" t="e">
        <f t="shared" si="0"/>
        <v>#N/A</v>
      </c>
      <c r="N10" s="27">
        <v>1150</v>
      </c>
    </row>
    <row r="11" spans="1:15" x14ac:dyDescent="0.2">
      <c r="A11" s="38">
        <v>39722</v>
      </c>
      <c r="B11" s="27" t="e">
        <f t="shared" si="0"/>
        <v>#N/A</v>
      </c>
      <c r="N11" s="27">
        <v>1230</v>
      </c>
    </row>
    <row r="12" spans="1:15" x14ac:dyDescent="0.2">
      <c r="A12" s="38">
        <v>39753</v>
      </c>
      <c r="B12" s="27" t="e">
        <f t="shared" si="0"/>
        <v>#N/A</v>
      </c>
      <c r="N12" s="27">
        <v>1260</v>
      </c>
    </row>
    <row r="13" spans="1:15" x14ac:dyDescent="0.2">
      <c r="A13" s="38">
        <v>39783</v>
      </c>
      <c r="B13" s="27" t="e">
        <f t="shared" si="0"/>
        <v>#N/A</v>
      </c>
      <c r="N13" s="27">
        <v>1400</v>
      </c>
    </row>
    <row r="16" spans="1:15" ht="51" x14ac:dyDescent="0.2">
      <c r="B16" s="40"/>
      <c r="C16" s="41" t="s">
        <v>32</v>
      </c>
    </row>
    <row r="20" spans="3:3" x14ac:dyDescent="0.2">
      <c r="C20" s="26">
        <v>366</v>
      </c>
    </row>
  </sheetData>
  <phoneticPr fontId="10" type="noConversion"/>
  <conditionalFormatting sqref="B3:B13">
    <cfRule type="expression" dxfId="8" priority="1" stopIfTrue="1">
      <formula>ISNA(B3)</formula>
    </cfRule>
    <cfRule type="expression" dxfId="7" priority="2" stopIfTrue="1">
      <formula>N3&lt;N2</formula>
    </cfRule>
  </conditionalFormatting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4" r:id="rId4" name="Scroll Bar 2">
              <controlPr defaultSize="0" autoPict="0">
                <anchor moveWithCells="1">
                  <from>
                    <xdr:col>2</xdr:col>
                    <xdr:colOff>47625</xdr:colOff>
                    <xdr:row>0</xdr:row>
                    <xdr:rowOff>19050</xdr:rowOff>
                  </from>
                  <to>
                    <xdr:col>3</xdr:col>
                    <xdr:colOff>371475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/>
  <dimension ref="A1:J29"/>
  <sheetViews>
    <sheetView zoomScale="85" workbookViewId="0"/>
  </sheetViews>
  <sheetFormatPr defaultColWidth="9.140625" defaultRowHeight="12.75" x14ac:dyDescent="0.2"/>
  <cols>
    <col min="1" max="1" width="7.28515625" style="26" bestFit="1" customWidth="1"/>
    <col min="2" max="3" width="12.28515625" style="26" bestFit="1" customWidth="1"/>
    <col min="4" max="4" width="17.140625" style="26" bestFit="1" customWidth="1"/>
    <col min="5" max="5" width="16.28515625" style="26" bestFit="1" customWidth="1"/>
    <col min="6" max="6" width="22" style="26" customWidth="1"/>
    <col min="7" max="7" width="16.42578125" style="26" bestFit="1" customWidth="1"/>
    <col min="8" max="8" width="16.5703125" style="26" customWidth="1"/>
    <col min="9" max="9" width="15.7109375" style="26" customWidth="1"/>
    <col min="10" max="12" width="12.42578125" style="26" bestFit="1" customWidth="1"/>
    <col min="13" max="16384" width="9.140625" style="26"/>
  </cols>
  <sheetData>
    <row r="1" spans="1:10" x14ac:dyDescent="0.2">
      <c r="A1" s="35" t="s">
        <v>26</v>
      </c>
      <c r="B1" s="36" t="s">
        <v>14</v>
      </c>
      <c r="C1" s="36" t="s">
        <v>33</v>
      </c>
      <c r="D1" s="36" t="s">
        <v>34</v>
      </c>
      <c r="G1" s="35" t="s">
        <v>35</v>
      </c>
    </row>
    <row r="2" spans="1:10" ht="25.5" x14ac:dyDescent="0.35">
      <c r="A2" s="38">
        <v>39448</v>
      </c>
      <c r="B2" s="27">
        <v>1000</v>
      </c>
      <c r="C2" s="27">
        <v>1500</v>
      </c>
      <c r="D2" s="42">
        <f>E2/1000</f>
        <v>7.0000000000000007E-2</v>
      </c>
      <c r="E2" s="57">
        <v>70</v>
      </c>
      <c r="G2" s="43">
        <f>H2/1000</f>
        <v>3.5000000000000003E-2</v>
      </c>
      <c r="H2" s="26">
        <v>35</v>
      </c>
      <c r="J2" s="26">
        <v>68.388248020982502</v>
      </c>
    </row>
    <row r="3" spans="1:10" x14ac:dyDescent="0.2">
      <c r="A3" s="38">
        <v>39479</v>
      </c>
      <c r="B3" s="27">
        <f t="shared" ref="B3:B25" si="0">B2*(1+$D$2)</f>
        <v>1070</v>
      </c>
      <c r="C3" s="27">
        <f t="shared" ref="C3:C25" si="1">C2*(1+$G$2)</f>
        <v>1552.4999999999998</v>
      </c>
      <c r="D3" s="44" t="s">
        <v>36</v>
      </c>
      <c r="G3" s="44" t="s">
        <v>36</v>
      </c>
      <c r="J3" s="26">
        <f>B2*(1+$D$2)^J2</f>
        <v>102212.75073816178</v>
      </c>
    </row>
    <row r="4" spans="1:10" x14ac:dyDescent="0.2">
      <c r="A4" s="38">
        <v>39508</v>
      </c>
      <c r="B4" s="27">
        <f t="shared" si="0"/>
        <v>1144.9000000000001</v>
      </c>
      <c r="C4" s="27">
        <f t="shared" si="1"/>
        <v>1606.8374999999996</v>
      </c>
      <c r="J4" s="26">
        <f>C2*(1+$G$2)^J2</f>
        <v>15770.142084457397</v>
      </c>
    </row>
    <row r="5" spans="1:10" x14ac:dyDescent="0.2">
      <c r="A5" s="38">
        <v>39539</v>
      </c>
      <c r="B5" s="27">
        <f t="shared" si="0"/>
        <v>1225.0430000000001</v>
      </c>
      <c r="C5" s="27">
        <f t="shared" si="1"/>
        <v>1663.0768124999995</v>
      </c>
      <c r="J5" s="26">
        <f>J4-J3</f>
        <v>-86442.608653704374</v>
      </c>
    </row>
    <row r="6" spans="1:10" x14ac:dyDescent="0.2">
      <c r="A6" s="38">
        <v>39569</v>
      </c>
      <c r="B6" s="27">
        <f t="shared" si="0"/>
        <v>1310.7960100000003</v>
      </c>
      <c r="C6" s="27">
        <f t="shared" si="1"/>
        <v>1721.2845009374994</v>
      </c>
    </row>
    <row r="7" spans="1:10" x14ac:dyDescent="0.2">
      <c r="A7" s="38">
        <v>39600</v>
      </c>
      <c r="B7" s="27">
        <f t="shared" si="0"/>
        <v>1402.5517307000005</v>
      </c>
      <c r="C7" s="27">
        <f t="shared" si="1"/>
        <v>1781.5294584703117</v>
      </c>
    </row>
    <row r="8" spans="1:10" x14ac:dyDescent="0.2">
      <c r="A8" s="38">
        <v>39630</v>
      </c>
      <c r="B8" s="27">
        <f t="shared" si="0"/>
        <v>1500.7303518490005</v>
      </c>
      <c r="C8" s="27">
        <f t="shared" si="1"/>
        <v>1843.8829895167726</v>
      </c>
    </row>
    <row r="9" spans="1:10" x14ac:dyDescent="0.2">
      <c r="A9" s="38">
        <v>39661</v>
      </c>
      <c r="B9" s="27">
        <f t="shared" si="0"/>
        <v>1605.7814764784307</v>
      </c>
      <c r="C9" s="27">
        <f t="shared" si="1"/>
        <v>1908.4188941498594</v>
      </c>
    </row>
    <row r="10" spans="1:10" x14ac:dyDescent="0.2">
      <c r="A10" s="38">
        <v>39692</v>
      </c>
      <c r="B10" s="27">
        <f t="shared" si="0"/>
        <v>1718.186179831921</v>
      </c>
      <c r="C10" s="27">
        <f t="shared" si="1"/>
        <v>1975.2135554451042</v>
      </c>
    </row>
    <row r="11" spans="1:10" x14ac:dyDescent="0.2">
      <c r="A11" s="38">
        <v>39722</v>
      </c>
      <c r="B11" s="27">
        <f t="shared" si="0"/>
        <v>1838.4592124201556</v>
      </c>
      <c r="C11" s="27">
        <f t="shared" si="1"/>
        <v>2044.3460298856828</v>
      </c>
    </row>
    <row r="12" spans="1:10" x14ac:dyDescent="0.2">
      <c r="A12" s="38">
        <v>39753</v>
      </c>
      <c r="B12" s="27">
        <f t="shared" si="0"/>
        <v>1967.1513572895667</v>
      </c>
      <c r="C12" s="27">
        <f t="shared" si="1"/>
        <v>2115.8981409316816</v>
      </c>
    </row>
    <row r="13" spans="1:10" x14ac:dyDescent="0.2">
      <c r="A13" s="38">
        <v>39783</v>
      </c>
      <c r="B13" s="27">
        <f t="shared" si="0"/>
        <v>2104.8519522998363</v>
      </c>
      <c r="C13" s="27">
        <f t="shared" si="1"/>
        <v>2189.9545758642903</v>
      </c>
    </row>
    <row r="14" spans="1:10" x14ac:dyDescent="0.2">
      <c r="A14" s="38">
        <v>39814</v>
      </c>
      <c r="B14" s="27">
        <f t="shared" si="0"/>
        <v>2252.1915889608249</v>
      </c>
      <c r="C14" s="27">
        <f t="shared" si="1"/>
        <v>2266.6029860195404</v>
      </c>
    </row>
    <row r="15" spans="1:10" x14ac:dyDescent="0.2">
      <c r="A15" s="38">
        <v>39845</v>
      </c>
      <c r="B15" s="27">
        <f t="shared" si="0"/>
        <v>2409.8450001880828</v>
      </c>
      <c r="C15" s="27">
        <f t="shared" si="1"/>
        <v>2345.9340905302242</v>
      </c>
    </row>
    <row r="16" spans="1:10" x14ac:dyDescent="0.2">
      <c r="A16" s="38">
        <v>39873</v>
      </c>
      <c r="B16" s="27">
        <f t="shared" si="0"/>
        <v>2578.5341502012488</v>
      </c>
      <c r="C16" s="27">
        <f t="shared" si="1"/>
        <v>2428.0417836987817</v>
      </c>
    </row>
    <row r="17" spans="1:4" x14ac:dyDescent="0.2">
      <c r="A17" s="38">
        <v>39904</v>
      </c>
      <c r="B17" s="27">
        <f t="shared" si="0"/>
        <v>2759.0315407153366</v>
      </c>
      <c r="C17" s="27">
        <f t="shared" si="1"/>
        <v>2513.023246128239</v>
      </c>
    </row>
    <row r="18" spans="1:4" x14ac:dyDescent="0.2">
      <c r="A18" s="38">
        <v>39934</v>
      </c>
      <c r="B18" s="27">
        <f t="shared" si="0"/>
        <v>2952.1637485654105</v>
      </c>
      <c r="C18" s="27">
        <f t="shared" si="1"/>
        <v>2600.9790597427273</v>
      </c>
    </row>
    <row r="19" spans="1:4" x14ac:dyDescent="0.2">
      <c r="A19" s="38">
        <v>39965</v>
      </c>
      <c r="B19" s="27">
        <f t="shared" si="0"/>
        <v>3158.8152109649895</v>
      </c>
      <c r="C19" s="27">
        <f t="shared" si="1"/>
        <v>2692.0133268337227</v>
      </c>
    </row>
    <row r="20" spans="1:4" x14ac:dyDescent="0.2">
      <c r="A20" s="38">
        <v>39995</v>
      </c>
      <c r="B20" s="27">
        <f t="shared" si="0"/>
        <v>3379.932275732539</v>
      </c>
      <c r="C20" s="27">
        <f t="shared" si="1"/>
        <v>2786.2337932729029</v>
      </c>
    </row>
    <row r="21" spans="1:4" x14ac:dyDescent="0.2">
      <c r="A21" s="38">
        <v>40026</v>
      </c>
      <c r="B21" s="27">
        <f t="shared" si="0"/>
        <v>3616.527535033817</v>
      </c>
      <c r="C21" s="27">
        <f t="shared" si="1"/>
        <v>2883.7519760374544</v>
      </c>
    </row>
    <row r="22" spans="1:4" x14ac:dyDescent="0.2">
      <c r="A22" s="38">
        <v>40057</v>
      </c>
      <c r="B22" s="27">
        <f t="shared" si="0"/>
        <v>3869.6844624861842</v>
      </c>
      <c r="C22" s="27">
        <f t="shared" si="1"/>
        <v>2984.6832951987649</v>
      </c>
    </row>
    <row r="23" spans="1:4" x14ac:dyDescent="0.2">
      <c r="A23" s="38">
        <v>40087</v>
      </c>
      <c r="B23" s="27">
        <f t="shared" si="0"/>
        <v>4140.5623748602175</v>
      </c>
      <c r="C23" s="27">
        <f t="shared" si="1"/>
        <v>3089.1472105307216</v>
      </c>
    </row>
    <row r="24" spans="1:4" x14ac:dyDescent="0.2">
      <c r="A24" s="38">
        <v>40118</v>
      </c>
      <c r="B24" s="27">
        <f t="shared" si="0"/>
        <v>4430.4017411004334</v>
      </c>
      <c r="C24" s="27">
        <f t="shared" si="1"/>
        <v>3197.2673628992966</v>
      </c>
    </row>
    <row r="25" spans="1:4" x14ac:dyDescent="0.2">
      <c r="A25" s="38">
        <v>40148</v>
      </c>
      <c r="B25" s="27">
        <f t="shared" si="0"/>
        <v>4740.5298629774643</v>
      </c>
      <c r="C25" s="27">
        <f t="shared" si="1"/>
        <v>3309.1717206007716</v>
      </c>
    </row>
    <row r="27" spans="1:4" x14ac:dyDescent="0.2">
      <c r="A27" s="35" t="s">
        <v>7</v>
      </c>
      <c r="B27" s="45">
        <f>SUM(B2:B23)</f>
        <v>49005.739158577569</v>
      </c>
      <c r="C27" s="45">
        <f>SUM(C2:C23)</f>
        <v>48493.353225694285</v>
      </c>
      <c r="D27" s="46">
        <f>B27-C27</f>
        <v>512.38593288328411</v>
      </c>
    </row>
    <row r="29" spans="1:4" ht="24" customHeight="1" x14ac:dyDescent="0.2">
      <c r="A29" s="40"/>
      <c r="B29" s="150" t="s">
        <v>37</v>
      </c>
      <c r="C29" s="150"/>
    </row>
  </sheetData>
  <mergeCells count="1">
    <mergeCell ref="B29:C29"/>
  </mergeCells>
  <phoneticPr fontId="10" type="noConversion"/>
  <conditionalFormatting sqref="C2:C27">
    <cfRule type="expression" dxfId="6" priority="1" stopIfTrue="1">
      <formula>C2&gt;B2</formula>
    </cfRule>
  </conditionalFormatting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4" name="Scroll Bar 2">
              <controlPr defaultSize="0" autoPict="0">
                <anchor moveWithCells="1">
                  <from>
                    <xdr:col>4</xdr:col>
                    <xdr:colOff>0</xdr:colOff>
                    <xdr:row>1</xdr:row>
                    <xdr:rowOff>0</xdr:rowOff>
                  </from>
                  <to>
                    <xdr:col>5</xdr:col>
                    <xdr:colOff>0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Scroll Bar 3">
              <controlPr defaultSize="0" autoPict="0">
                <anchor moveWithCells="1">
                  <from>
                    <xdr:col>7</xdr:col>
                    <xdr:colOff>9525</xdr:colOff>
                    <xdr:row>1</xdr:row>
                    <xdr:rowOff>0</xdr:rowOff>
                  </from>
                  <to>
                    <xdr:col>7</xdr:col>
                    <xdr:colOff>1123950</xdr:colOff>
                    <xdr:row>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/>
  <dimension ref="A1"/>
  <sheetViews>
    <sheetView workbookViewId="0"/>
  </sheetViews>
  <sheetFormatPr defaultColWidth="9.140625" defaultRowHeight="12.75" x14ac:dyDescent="0.2"/>
  <cols>
    <col min="1" max="13" width="9.140625" style="11"/>
    <col min="14" max="14" width="61.5703125" style="11" customWidth="1"/>
    <col min="15" max="16384" width="9.140625" style="11"/>
  </cols>
  <sheetData/>
  <phoneticPr fontId="13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/>
  <dimension ref="A1:P15"/>
  <sheetViews>
    <sheetView zoomScale="85" workbookViewId="0"/>
  </sheetViews>
  <sheetFormatPr defaultColWidth="9.140625" defaultRowHeight="12.75" x14ac:dyDescent="0.2"/>
  <cols>
    <col min="1" max="1" width="9.140625" style="11"/>
    <col min="2" max="2" width="10.5703125" style="11" customWidth="1"/>
    <col min="3" max="15" width="9.140625" style="11"/>
    <col min="16" max="16" width="9.7109375" style="11" bestFit="1" customWidth="1"/>
    <col min="17" max="16384" width="9.140625" style="11"/>
  </cols>
  <sheetData>
    <row r="1" spans="1:16" x14ac:dyDescent="0.2">
      <c r="A1" s="47" t="s">
        <v>38</v>
      </c>
      <c r="B1" s="47" t="s">
        <v>14</v>
      </c>
    </row>
    <row r="2" spans="1:16" x14ac:dyDescent="0.2">
      <c r="A2" s="12">
        <v>39448</v>
      </c>
      <c r="B2" s="13">
        <v>1592398</v>
      </c>
      <c r="O2" s="12"/>
      <c r="P2" s="13"/>
    </row>
    <row r="3" spans="1:16" x14ac:dyDescent="0.2">
      <c r="A3" s="12">
        <v>39479</v>
      </c>
      <c r="B3" s="13">
        <v>1597197</v>
      </c>
      <c r="O3" s="12"/>
      <c r="P3" s="13"/>
    </row>
    <row r="4" spans="1:16" x14ac:dyDescent="0.2">
      <c r="A4" s="12">
        <v>39508</v>
      </c>
      <c r="B4" s="13">
        <v>1666080</v>
      </c>
    </row>
    <row r="5" spans="1:16" x14ac:dyDescent="0.2">
      <c r="A5" s="12">
        <v>39539</v>
      </c>
      <c r="B5" s="13">
        <v>2484340</v>
      </c>
    </row>
    <row r="6" spans="1:16" x14ac:dyDescent="0.2">
      <c r="A6" s="12"/>
      <c r="B6" s="13"/>
      <c r="O6" s="12"/>
      <c r="P6" s="13"/>
    </row>
    <row r="7" spans="1:16" x14ac:dyDescent="0.2">
      <c r="A7" s="12"/>
      <c r="B7" s="13"/>
      <c r="O7" s="12"/>
      <c r="P7" s="13"/>
    </row>
    <row r="8" spans="1:16" x14ac:dyDescent="0.2">
      <c r="A8" s="12"/>
      <c r="B8" s="13"/>
      <c r="O8" s="12"/>
      <c r="P8" s="13"/>
    </row>
    <row r="9" spans="1:16" x14ac:dyDescent="0.2">
      <c r="A9" s="12"/>
      <c r="B9" s="13"/>
      <c r="O9" s="12"/>
      <c r="P9" s="13"/>
    </row>
    <row r="10" spans="1:16" x14ac:dyDescent="0.2">
      <c r="A10" s="12"/>
      <c r="B10" s="13"/>
      <c r="O10" s="12"/>
      <c r="P10" s="13"/>
    </row>
    <row r="11" spans="1:16" x14ac:dyDescent="0.2">
      <c r="A11" s="12"/>
      <c r="B11" s="13"/>
      <c r="O11" s="12"/>
      <c r="P11" s="13"/>
    </row>
    <row r="12" spans="1:16" x14ac:dyDescent="0.2">
      <c r="A12" s="12"/>
      <c r="B12" s="13"/>
      <c r="O12" s="12"/>
      <c r="P12" s="13"/>
    </row>
    <row r="13" spans="1:16" x14ac:dyDescent="0.2">
      <c r="A13" s="12"/>
      <c r="B13" s="13"/>
      <c r="O13" s="12"/>
      <c r="P13" s="13"/>
    </row>
    <row r="14" spans="1:16" x14ac:dyDescent="0.2">
      <c r="A14" s="12"/>
      <c r="B14" s="13"/>
    </row>
    <row r="15" spans="1:16" x14ac:dyDescent="0.2">
      <c r="A15" s="12"/>
      <c r="B15" s="13"/>
    </row>
  </sheetData>
  <phoneticPr fontId="13" type="noConversion"/>
  <pageMargins left="0.75" right="0.75" top="1" bottom="1" header="0.5" footer="0.5"/>
  <pageSetup orientation="portrait" r:id="rId1"/>
  <headerFooter alignWithMargins="0"/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H3:H16"/>
  <sheetViews>
    <sheetView workbookViewId="0"/>
  </sheetViews>
  <sheetFormatPr defaultRowHeight="12.75" x14ac:dyDescent="0.2"/>
  <cols>
    <col min="7" max="7" width="4.140625" customWidth="1"/>
    <col min="8" max="8" width="73" bestFit="1" customWidth="1"/>
  </cols>
  <sheetData>
    <row r="3" spans="8:8" x14ac:dyDescent="0.2">
      <c r="H3" s="48" t="s">
        <v>39</v>
      </c>
    </row>
    <row r="4" spans="8:8" x14ac:dyDescent="0.2">
      <c r="H4" t="s">
        <v>70</v>
      </c>
    </row>
    <row r="5" spans="8:8" x14ac:dyDescent="0.2">
      <c r="H5" t="s">
        <v>40</v>
      </c>
    </row>
    <row r="6" spans="8:8" x14ac:dyDescent="0.2">
      <c r="H6" t="s">
        <v>69</v>
      </c>
    </row>
    <row r="7" spans="8:8" x14ac:dyDescent="0.2">
      <c r="H7" t="s">
        <v>41</v>
      </c>
    </row>
    <row r="8" spans="8:8" x14ac:dyDescent="0.2">
      <c r="H8" t="s">
        <v>43</v>
      </c>
    </row>
    <row r="9" spans="8:8" x14ac:dyDescent="0.2">
      <c r="H9" t="s">
        <v>44</v>
      </c>
    </row>
    <row r="10" spans="8:8" x14ac:dyDescent="0.2">
      <c r="H10" t="s">
        <v>45</v>
      </c>
    </row>
    <row r="11" spans="8:8" x14ac:dyDescent="0.2">
      <c r="H11" t="s">
        <v>46</v>
      </c>
    </row>
    <row r="12" spans="8:8" x14ac:dyDescent="0.2">
      <c r="H12" t="s">
        <v>47</v>
      </c>
    </row>
    <row r="13" spans="8:8" x14ac:dyDescent="0.2">
      <c r="H13" t="s">
        <v>48</v>
      </c>
    </row>
    <row r="14" spans="8:8" x14ac:dyDescent="0.2">
      <c r="H14" t="s">
        <v>49</v>
      </c>
    </row>
    <row r="15" spans="8:8" x14ac:dyDescent="0.2">
      <c r="H15" t="s">
        <v>42</v>
      </c>
    </row>
    <row r="16" spans="8:8" x14ac:dyDescent="0.2">
      <c r="H16" t="s">
        <v>50</v>
      </c>
    </row>
  </sheetData>
  <phoneticPr fontId="10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7030A0"/>
  </sheetPr>
  <dimension ref="A1:K53"/>
  <sheetViews>
    <sheetView zoomScale="90" zoomScaleNormal="90" workbookViewId="0">
      <selection sqref="A1:I1"/>
    </sheetView>
  </sheetViews>
  <sheetFormatPr defaultColWidth="9.140625" defaultRowHeight="12.75" x14ac:dyDescent="0.2"/>
  <cols>
    <col min="1" max="1" width="14.140625" style="72" customWidth="1"/>
    <col min="2" max="7" width="8" style="72" customWidth="1"/>
    <col min="8" max="8" width="7.140625" style="72" bestFit="1" customWidth="1"/>
    <col min="9" max="9" width="9.28515625" style="72" bestFit="1" customWidth="1"/>
    <col min="10" max="17" width="9.5703125" style="72" customWidth="1"/>
    <col min="18" max="16384" width="9.140625" style="72"/>
  </cols>
  <sheetData>
    <row r="1" spans="1:11" ht="26.25" x14ac:dyDescent="0.4">
      <c r="A1" s="139" t="s">
        <v>74</v>
      </c>
      <c r="B1" s="139"/>
      <c r="C1" s="139"/>
      <c r="D1" s="139"/>
      <c r="E1" s="139"/>
      <c r="F1" s="139"/>
      <c r="G1" s="139"/>
      <c r="H1" s="139"/>
      <c r="I1" s="139"/>
      <c r="K1" s="84"/>
    </row>
    <row r="2" spans="1:11" ht="18.75" x14ac:dyDescent="0.3">
      <c r="A2" s="140" t="s">
        <v>75</v>
      </c>
      <c r="B2" s="140"/>
      <c r="C2" s="140"/>
      <c r="D2" s="140"/>
      <c r="E2" s="140"/>
      <c r="F2" s="140"/>
      <c r="G2" s="140"/>
      <c r="H2" s="140"/>
      <c r="I2" s="140"/>
    </row>
    <row r="4" spans="1:11" x14ac:dyDescent="0.2">
      <c r="A4" s="133"/>
      <c r="B4" s="134" t="s">
        <v>1</v>
      </c>
      <c r="C4" s="134" t="s">
        <v>77</v>
      </c>
      <c r="D4" s="134" t="s">
        <v>3</v>
      </c>
      <c r="E4" s="134" t="s">
        <v>78</v>
      </c>
      <c r="F4" s="134" t="s">
        <v>79</v>
      </c>
      <c r="G4" s="134" t="s">
        <v>6</v>
      </c>
      <c r="H4" s="135" t="s">
        <v>7</v>
      </c>
      <c r="I4" s="135" t="s">
        <v>76</v>
      </c>
    </row>
    <row r="5" spans="1:11" x14ac:dyDescent="0.2">
      <c r="A5" s="85" t="s">
        <v>87</v>
      </c>
      <c r="B5" s="87">
        <v>80</v>
      </c>
      <c r="C5" s="87">
        <v>137</v>
      </c>
      <c r="D5" s="87">
        <v>127</v>
      </c>
      <c r="E5" s="87">
        <v>135</v>
      </c>
      <c r="F5" s="87">
        <v>140</v>
      </c>
      <c r="G5" s="87">
        <v>180</v>
      </c>
      <c r="H5" s="78">
        <f>SUM(B5:G5)</f>
        <v>799</v>
      </c>
      <c r="I5" s="79">
        <f>H5/$H$10</f>
        <v>0.33444956048555879</v>
      </c>
      <c r="J5" s="80"/>
    </row>
    <row r="6" spans="1:11" x14ac:dyDescent="0.2">
      <c r="A6" s="85" t="s">
        <v>88</v>
      </c>
      <c r="B6" s="87">
        <v>60</v>
      </c>
      <c r="C6" s="87">
        <v>80</v>
      </c>
      <c r="D6" s="87">
        <v>80</v>
      </c>
      <c r="E6" s="87">
        <v>100</v>
      </c>
      <c r="F6" s="87">
        <v>90</v>
      </c>
      <c r="G6" s="87">
        <v>100</v>
      </c>
      <c r="H6" s="78">
        <f>SUM(B6:G6)</f>
        <v>510</v>
      </c>
      <c r="I6" s="79">
        <f>H6/$H$10</f>
        <v>0.21347844286312265</v>
      </c>
      <c r="J6" s="80"/>
    </row>
    <row r="7" spans="1:11" x14ac:dyDescent="0.2">
      <c r="A7" s="85" t="s">
        <v>89</v>
      </c>
      <c r="B7" s="87">
        <v>110</v>
      </c>
      <c r="C7" s="87">
        <v>120</v>
      </c>
      <c r="D7" s="87">
        <v>110</v>
      </c>
      <c r="E7" s="87">
        <v>120</v>
      </c>
      <c r="F7" s="87">
        <v>120</v>
      </c>
      <c r="G7" s="87">
        <v>130</v>
      </c>
      <c r="H7" s="78">
        <f>SUM(B7:G7)</f>
        <v>710</v>
      </c>
      <c r="I7" s="79">
        <f>H7/$H$10</f>
        <v>0.29719547928003348</v>
      </c>
      <c r="J7" s="80"/>
    </row>
    <row r="8" spans="1:11" ht="12.75" customHeight="1" x14ac:dyDescent="0.2">
      <c r="A8" s="85" t="s">
        <v>90</v>
      </c>
      <c r="B8" s="87">
        <v>40</v>
      </c>
      <c r="C8" s="87">
        <v>60</v>
      </c>
      <c r="D8" s="87">
        <v>70</v>
      </c>
      <c r="E8" s="87">
        <v>60</v>
      </c>
      <c r="F8" s="87">
        <v>60</v>
      </c>
      <c r="G8" s="87">
        <v>80</v>
      </c>
      <c r="H8" s="78">
        <f>SUM(B8:G8)</f>
        <v>370</v>
      </c>
      <c r="I8" s="79">
        <f>H8/$H$10</f>
        <v>0.15487651737128505</v>
      </c>
      <c r="J8" s="80"/>
    </row>
    <row r="9" spans="1:11" x14ac:dyDescent="0.2">
      <c r="B9" s="78"/>
      <c r="C9" s="78"/>
      <c r="D9" s="78"/>
      <c r="E9" s="78"/>
      <c r="F9" s="78"/>
      <c r="G9" s="78"/>
      <c r="H9" s="78"/>
      <c r="I9" s="81"/>
    </row>
    <row r="10" spans="1:11" x14ac:dyDescent="0.2">
      <c r="A10" s="72" t="s">
        <v>7</v>
      </c>
      <c r="B10" s="78">
        <f t="shared" ref="B10:G10" si="0">SUM(B5:B8)</f>
        <v>290</v>
      </c>
      <c r="C10" s="78">
        <f t="shared" si="0"/>
        <v>397</v>
      </c>
      <c r="D10" s="78">
        <f t="shared" si="0"/>
        <v>387</v>
      </c>
      <c r="E10" s="78">
        <f t="shared" si="0"/>
        <v>415</v>
      </c>
      <c r="F10" s="78">
        <f t="shared" si="0"/>
        <v>410</v>
      </c>
      <c r="G10" s="78">
        <f t="shared" si="0"/>
        <v>490</v>
      </c>
      <c r="H10" s="78">
        <f>SUM(B10:G10)</f>
        <v>2389</v>
      </c>
      <c r="I10" s="79">
        <f>SUM(I5:I9)</f>
        <v>0.99999999999999989</v>
      </c>
    </row>
    <row r="11" spans="1:11" x14ac:dyDescent="0.2">
      <c r="A11" s="72" t="s">
        <v>80</v>
      </c>
      <c r="B11" s="78">
        <f t="shared" ref="B11:H11" si="1">AVERAGE(B5:B8)</f>
        <v>72.5</v>
      </c>
      <c r="C11" s="78">
        <f t="shared" si="1"/>
        <v>99.25</v>
      </c>
      <c r="D11" s="78">
        <f t="shared" si="1"/>
        <v>96.75</v>
      </c>
      <c r="E11" s="78">
        <f t="shared" si="1"/>
        <v>103.75</v>
      </c>
      <c r="F11" s="78">
        <f t="shared" si="1"/>
        <v>102.5</v>
      </c>
      <c r="G11" s="78">
        <f t="shared" si="1"/>
        <v>122.5</v>
      </c>
      <c r="H11" s="78">
        <f t="shared" si="1"/>
        <v>597.25</v>
      </c>
      <c r="I11" s="82"/>
    </row>
    <row r="41" spans="1:3" x14ac:dyDescent="0.2">
      <c r="A41" s="88" t="s">
        <v>81</v>
      </c>
      <c r="B41" s="89" t="s">
        <v>82</v>
      </c>
      <c r="C41" s="89" t="s">
        <v>140</v>
      </c>
    </row>
    <row r="42" spans="1:3" x14ac:dyDescent="0.2">
      <c r="A42" s="90" t="s">
        <v>1</v>
      </c>
      <c r="B42" s="91">
        <v>2167.5</v>
      </c>
      <c r="C42" s="92">
        <v>24.5</v>
      </c>
    </row>
    <row r="43" spans="1:3" x14ac:dyDescent="0.2">
      <c r="A43" s="90" t="s">
        <v>77</v>
      </c>
      <c r="B43" s="91">
        <v>1599</v>
      </c>
      <c r="C43" s="92">
        <v>22.3</v>
      </c>
    </row>
    <row r="44" spans="1:3" x14ac:dyDescent="0.2">
      <c r="A44" s="90" t="s">
        <v>3</v>
      </c>
      <c r="B44" s="91">
        <v>2076</v>
      </c>
      <c r="C44" s="92">
        <v>25.9</v>
      </c>
    </row>
    <row r="45" spans="1:3" x14ac:dyDescent="0.2">
      <c r="A45" s="90" t="s">
        <v>78</v>
      </c>
      <c r="B45" s="91">
        <v>1199.25</v>
      </c>
      <c r="C45" s="92">
        <v>37.1</v>
      </c>
    </row>
    <row r="46" spans="1:3" x14ac:dyDescent="0.2">
      <c r="A46" s="90" t="s">
        <v>79</v>
      </c>
      <c r="B46" s="91">
        <v>2206.5</v>
      </c>
      <c r="C46" s="92">
        <v>18</v>
      </c>
    </row>
    <row r="47" spans="1:3" x14ac:dyDescent="0.2">
      <c r="A47" s="90" t="s">
        <v>6</v>
      </c>
      <c r="B47" s="91">
        <v>1668.75</v>
      </c>
      <c r="C47" s="92">
        <v>21.5</v>
      </c>
    </row>
    <row r="48" spans="1:3" x14ac:dyDescent="0.2">
      <c r="A48" s="90" t="s">
        <v>57</v>
      </c>
      <c r="B48" s="91">
        <v>2154</v>
      </c>
      <c r="C48" s="92">
        <v>15.5</v>
      </c>
    </row>
    <row r="49" spans="1:3" x14ac:dyDescent="0.2">
      <c r="A49" s="90" t="s">
        <v>83</v>
      </c>
      <c r="B49" s="91">
        <v>1878</v>
      </c>
      <c r="C49" s="92">
        <v>25.5</v>
      </c>
    </row>
    <row r="50" spans="1:3" x14ac:dyDescent="0.2">
      <c r="A50" s="90" t="s">
        <v>84</v>
      </c>
      <c r="B50" s="91">
        <v>1250.25</v>
      </c>
      <c r="C50" s="92">
        <v>20</v>
      </c>
    </row>
    <row r="51" spans="1:3" x14ac:dyDescent="0.2">
      <c r="A51" s="90" t="s">
        <v>85</v>
      </c>
      <c r="B51" s="91">
        <v>1429.5</v>
      </c>
      <c r="C51" s="92">
        <v>29</v>
      </c>
    </row>
    <row r="52" spans="1:3" x14ac:dyDescent="0.2">
      <c r="A52" s="90" t="s">
        <v>61</v>
      </c>
      <c r="B52" s="91">
        <v>1306.5</v>
      </c>
      <c r="C52" s="92">
        <v>26.4</v>
      </c>
    </row>
    <row r="53" spans="1:3" x14ac:dyDescent="0.2">
      <c r="A53" s="90" t="s">
        <v>86</v>
      </c>
      <c r="B53" s="91">
        <v>1485.75</v>
      </c>
      <c r="C53" s="92">
        <v>23.3</v>
      </c>
    </row>
  </sheetData>
  <mergeCells count="2">
    <mergeCell ref="A1:I1"/>
    <mergeCell ref="A2:I2"/>
  </mergeCells>
  <phoneticPr fontId="4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C34"/>
  <sheetViews>
    <sheetView zoomScale="85" zoomScaleNormal="85" workbookViewId="0"/>
  </sheetViews>
  <sheetFormatPr defaultRowHeight="15" x14ac:dyDescent="0.25"/>
  <cols>
    <col min="1" max="1" width="29.28515625" style="117" bestFit="1" customWidth="1"/>
    <col min="2" max="2" width="15.28515625" style="117" bestFit="1" customWidth="1"/>
    <col min="3" max="3" width="10.5703125" style="131" bestFit="1" customWidth="1"/>
    <col min="4" max="16384" width="9.140625" style="117"/>
  </cols>
  <sheetData>
    <row r="1" spans="1:3" x14ac:dyDescent="0.25">
      <c r="A1" s="136" t="s">
        <v>98</v>
      </c>
      <c r="B1" s="136" t="s">
        <v>72</v>
      </c>
      <c r="C1" s="137" t="s">
        <v>73</v>
      </c>
    </row>
    <row r="2" spans="1:3" x14ac:dyDescent="0.25">
      <c r="A2" s="117" t="s">
        <v>99</v>
      </c>
      <c r="B2" s="117" t="s">
        <v>108</v>
      </c>
      <c r="C2" s="131">
        <v>990708</v>
      </c>
    </row>
    <row r="3" spans="1:3" x14ac:dyDescent="0.25">
      <c r="A3" s="117" t="s">
        <v>99</v>
      </c>
      <c r="B3" s="117" t="s">
        <v>109</v>
      </c>
      <c r="C3" s="131">
        <v>1488549</v>
      </c>
    </row>
    <row r="4" spans="1:3" x14ac:dyDescent="0.25">
      <c r="A4" s="117" t="s">
        <v>99</v>
      </c>
      <c r="B4" s="117" t="s">
        <v>110</v>
      </c>
      <c r="C4" s="131">
        <v>428420</v>
      </c>
    </row>
    <row r="5" spans="1:3" x14ac:dyDescent="0.25">
      <c r="A5" s="117" t="s">
        <v>99</v>
      </c>
      <c r="B5" s="117" t="s">
        <v>111</v>
      </c>
      <c r="C5" s="131">
        <v>252009</v>
      </c>
    </row>
    <row r="6" spans="1:3" x14ac:dyDescent="0.25">
      <c r="A6" s="117" t="s">
        <v>100</v>
      </c>
      <c r="B6" s="117" t="s">
        <v>108</v>
      </c>
      <c r="C6" s="131">
        <v>425155</v>
      </c>
    </row>
    <row r="7" spans="1:3" x14ac:dyDescent="0.25">
      <c r="A7" s="117" t="s">
        <v>100</v>
      </c>
      <c r="B7" s="117" t="s">
        <v>109</v>
      </c>
      <c r="C7" s="131">
        <v>215371</v>
      </c>
    </row>
    <row r="8" spans="1:3" x14ac:dyDescent="0.25">
      <c r="A8" s="117" t="s">
        <v>100</v>
      </c>
      <c r="B8" s="117" t="s">
        <v>110</v>
      </c>
      <c r="C8" s="131">
        <v>42861</v>
      </c>
    </row>
    <row r="9" spans="1:3" x14ac:dyDescent="0.25">
      <c r="A9" s="117" t="s">
        <v>100</v>
      </c>
      <c r="B9" s="117" t="s">
        <v>111</v>
      </c>
      <c r="C9" s="131">
        <v>90194</v>
      </c>
    </row>
    <row r="10" spans="1:3" x14ac:dyDescent="0.25">
      <c r="A10" s="117" t="s">
        <v>101</v>
      </c>
      <c r="B10" s="117" t="s">
        <v>108</v>
      </c>
      <c r="C10" s="131">
        <v>375989</v>
      </c>
    </row>
    <row r="11" spans="1:3" x14ac:dyDescent="0.25">
      <c r="A11" s="117" t="s">
        <v>101</v>
      </c>
      <c r="B11" s="117" t="s">
        <v>109</v>
      </c>
      <c r="C11" s="131">
        <v>1006681</v>
      </c>
    </row>
    <row r="12" spans="1:3" x14ac:dyDescent="0.25">
      <c r="A12" s="117" t="s">
        <v>101</v>
      </c>
      <c r="B12" s="117" t="s">
        <v>110</v>
      </c>
      <c r="C12" s="131">
        <v>264615</v>
      </c>
    </row>
    <row r="13" spans="1:3" x14ac:dyDescent="0.25">
      <c r="A13" s="117" t="s">
        <v>102</v>
      </c>
      <c r="B13" s="117" t="s">
        <v>108</v>
      </c>
      <c r="C13" s="131">
        <v>2402201</v>
      </c>
    </row>
    <row r="14" spans="1:3" x14ac:dyDescent="0.25">
      <c r="A14" s="117" t="s">
        <v>102</v>
      </c>
      <c r="B14" s="117" t="s">
        <v>109</v>
      </c>
      <c r="C14" s="131">
        <v>4079383</v>
      </c>
    </row>
    <row r="15" spans="1:3" x14ac:dyDescent="0.25">
      <c r="A15" s="117" t="s">
        <v>102</v>
      </c>
      <c r="B15" s="117" t="s">
        <v>110</v>
      </c>
      <c r="C15" s="131">
        <v>593051</v>
      </c>
    </row>
    <row r="16" spans="1:3" x14ac:dyDescent="0.25">
      <c r="A16" s="117" t="s">
        <v>102</v>
      </c>
      <c r="B16" s="117" t="s">
        <v>111</v>
      </c>
      <c r="C16" s="131">
        <v>628511</v>
      </c>
    </row>
    <row r="17" spans="1:3" x14ac:dyDescent="0.25">
      <c r="A17" s="117" t="s">
        <v>103</v>
      </c>
      <c r="B17" s="117" t="s">
        <v>108</v>
      </c>
      <c r="C17" s="131">
        <v>315705</v>
      </c>
    </row>
    <row r="18" spans="1:3" x14ac:dyDescent="0.25">
      <c r="A18" s="117" t="s">
        <v>103</v>
      </c>
      <c r="B18" s="117" t="s">
        <v>109</v>
      </c>
      <c r="C18" s="131">
        <v>1073859</v>
      </c>
    </row>
    <row r="19" spans="1:3" x14ac:dyDescent="0.25">
      <c r="A19" s="117" t="s">
        <v>103</v>
      </c>
      <c r="B19" s="117" t="s">
        <v>110</v>
      </c>
      <c r="C19" s="131">
        <v>603057</v>
      </c>
    </row>
    <row r="20" spans="1:3" x14ac:dyDescent="0.25">
      <c r="A20" s="117" t="s">
        <v>104</v>
      </c>
      <c r="B20" s="117" t="s">
        <v>108</v>
      </c>
      <c r="C20" s="131">
        <v>384636</v>
      </c>
    </row>
    <row r="21" spans="1:3" x14ac:dyDescent="0.25">
      <c r="A21" s="117" t="s">
        <v>104</v>
      </c>
      <c r="B21" s="117" t="s">
        <v>109</v>
      </c>
      <c r="C21" s="131">
        <v>350899</v>
      </c>
    </row>
    <row r="22" spans="1:3" x14ac:dyDescent="0.25">
      <c r="A22" s="117" t="s">
        <v>104</v>
      </c>
      <c r="B22" s="117" t="s">
        <v>111</v>
      </c>
      <c r="C22" s="131">
        <v>92538</v>
      </c>
    </row>
    <row r="23" spans="1:3" x14ac:dyDescent="0.25">
      <c r="A23" s="117" t="s">
        <v>105</v>
      </c>
      <c r="B23" s="117" t="s">
        <v>108</v>
      </c>
      <c r="C23" s="131">
        <v>385199</v>
      </c>
    </row>
    <row r="24" spans="1:3" x14ac:dyDescent="0.25">
      <c r="A24" s="117" t="s">
        <v>105</v>
      </c>
      <c r="B24" s="117" t="s">
        <v>109</v>
      </c>
      <c r="C24" s="131">
        <v>1204283</v>
      </c>
    </row>
    <row r="25" spans="1:3" x14ac:dyDescent="0.25">
      <c r="A25" s="117" t="s">
        <v>105</v>
      </c>
      <c r="B25" s="117" t="s">
        <v>110</v>
      </c>
      <c r="C25" s="131">
        <v>314806</v>
      </c>
    </row>
    <row r="26" spans="1:3" x14ac:dyDescent="0.25">
      <c r="A26" s="117" t="s">
        <v>105</v>
      </c>
      <c r="B26" s="117" t="s">
        <v>111</v>
      </c>
      <c r="C26" s="131">
        <v>355808</v>
      </c>
    </row>
    <row r="27" spans="1:3" x14ac:dyDescent="0.25">
      <c r="A27" s="117" t="s">
        <v>106</v>
      </c>
      <c r="B27" s="117" t="s">
        <v>108</v>
      </c>
      <c r="C27" s="131">
        <v>579079</v>
      </c>
    </row>
    <row r="28" spans="1:3" x14ac:dyDescent="0.25">
      <c r="A28" s="117" t="s">
        <v>106</v>
      </c>
      <c r="B28" s="117" t="s">
        <v>109</v>
      </c>
      <c r="C28" s="131">
        <v>2382635</v>
      </c>
    </row>
    <row r="29" spans="1:3" x14ac:dyDescent="0.25">
      <c r="A29" s="117" t="s">
        <v>106</v>
      </c>
      <c r="B29" s="117" t="s">
        <v>110</v>
      </c>
      <c r="C29" s="131">
        <v>422381</v>
      </c>
    </row>
    <row r="30" spans="1:3" x14ac:dyDescent="0.25">
      <c r="A30" s="117" t="s">
        <v>106</v>
      </c>
      <c r="B30" s="117" t="s">
        <v>111</v>
      </c>
      <c r="C30" s="131">
        <v>216027</v>
      </c>
    </row>
    <row r="31" spans="1:3" x14ac:dyDescent="0.25">
      <c r="A31" s="117" t="s">
        <v>107</v>
      </c>
      <c r="B31" s="117" t="s">
        <v>108</v>
      </c>
      <c r="C31" s="131">
        <v>1661631</v>
      </c>
    </row>
    <row r="32" spans="1:3" x14ac:dyDescent="0.25">
      <c r="A32" s="117" t="s">
        <v>107</v>
      </c>
      <c r="B32" s="117" t="s">
        <v>109</v>
      </c>
      <c r="C32" s="131">
        <v>2310852</v>
      </c>
    </row>
    <row r="33" spans="1:3" x14ac:dyDescent="0.25">
      <c r="A33" s="117" t="s">
        <v>107</v>
      </c>
      <c r="B33" s="117" t="s">
        <v>110</v>
      </c>
      <c r="C33" s="131">
        <v>591270</v>
      </c>
    </row>
    <row r="34" spans="1:3" x14ac:dyDescent="0.25">
      <c r="A34" s="117" t="s">
        <v>107</v>
      </c>
      <c r="B34" s="117" t="s">
        <v>111</v>
      </c>
      <c r="C34" s="131">
        <v>123149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C30"/>
  <sheetViews>
    <sheetView zoomScale="85" zoomScaleNormal="85" workbookViewId="0"/>
  </sheetViews>
  <sheetFormatPr defaultRowHeight="15" x14ac:dyDescent="0.25"/>
  <cols>
    <col min="1" max="1" width="15.28515625" style="117" bestFit="1" customWidth="1"/>
    <col min="2" max="2" width="29.28515625" style="117" bestFit="1" customWidth="1"/>
    <col min="3" max="3" width="10.5703125" style="118" bestFit="1" customWidth="1"/>
    <col min="4" max="16384" width="9.140625" style="117"/>
  </cols>
  <sheetData>
    <row r="1" spans="1:3" x14ac:dyDescent="0.25">
      <c r="A1" s="115" t="s">
        <v>72</v>
      </c>
      <c r="B1" s="115" t="s">
        <v>98</v>
      </c>
      <c r="C1" s="116" t="s">
        <v>73</v>
      </c>
    </row>
    <row r="2" spans="1:3" x14ac:dyDescent="0.25">
      <c r="A2" s="132" t="s">
        <v>108</v>
      </c>
      <c r="B2" s="117" t="s">
        <v>99</v>
      </c>
      <c r="C2" s="118">
        <v>990708</v>
      </c>
    </row>
    <row r="3" spans="1:3" x14ac:dyDescent="0.25">
      <c r="B3" s="117" t="s">
        <v>101</v>
      </c>
      <c r="C3" s="118">
        <v>375989</v>
      </c>
    </row>
    <row r="4" spans="1:3" x14ac:dyDescent="0.25">
      <c r="B4" s="117" t="s">
        <v>102</v>
      </c>
      <c r="C4" s="118">
        <v>2402201</v>
      </c>
    </row>
    <row r="5" spans="1:3" x14ac:dyDescent="0.25">
      <c r="B5" s="117" t="s">
        <v>103</v>
      </c>
      <c r="C5" s="118">
        <v>315705</v>
      </c>
    </row>
    <row r="6" spans="1:3" x14ac:dyDescent="0.25">
      <c r="B6" s="117" t="s">
        <v>104</v>
      </c>
      <c r="C6" s="118">
        <v>384636</v>
      </c>
    </row>
    <row r="7" spans="1:3" x14ac:dyDescent="0.25">
      <c r="B7" s="117" t="s">
        <v>105</v>
      </c>
      <c r="C7" s="118">
        <v>385199</v>
      </c>
    </row>
    <row r="8" spans="1:3" x14ac:dyDescent="0.25">
      <c r="B8" s="117" t="s">
        <v>113</v>
      </c>
      <c r="C8" s="118">
        <v>579079</v>
      </c>
    </row>
    <row r="9" spans="1:3" x14ac:dyDescent="0.25">
      <c r="B9" s="117" t="s">
        <v>107</v>
      </c>
      <c r="C9" s="118">
        <v>1661631</v>
      </c>
    </row>
    <row r="10" spans="1:3" x14ac:dyDescent="0.25">
      <c r="B10" s="117" t="s">
        <v>99</v>
      </c>
      <c r="C10" s="118">
        <v>1488549</v>
      </c>
    </row>
    <row r="11" spans="1:3" x14ac:dyDescent="0.25">
      <c r="A11" s="132" t="s">
        <v>109</v>
      </c>
      <c r="B11" s="117" t="s">
        <v>101</v>
      </c>
      <c r="C11" s="118">
        <v>1006681</v>
      </c>
    </row>
    <row r="12" spans="1:3" x14ac:dyDescent="0.25">
      <c r="B12" s="117" t="s">
        <v>102</v>
      </c>
      <c r="C12" s="118">
        <v>4079383</v>
      </c>
    </row>
    <row r="13" spans="1:3" x14ac:dyDescent="0.25">
      <c r="B13" s="117" t="s">
        <v>103</v>
      </c>
      <c r="C13" s="118">
        <v>1073859</v>
      </c>
    </row>
    <row r="14" spans="1:3" x14ac:dyDescent="0.25">
      <c r="B14" s="117" t="s">
        <v>104</v>
      </c>
      <c r="C14" s="118">
        <v>350899</v>
      </c>
    </row>
    <row r="15" spans="1:3" x14ac:dyDescent="0.25">
      <c r="B15" s="117" t="s">
        <v>105</v>
      </c>
      <c r="C15" s="118">
        <v>1204283</v>
      </c>
    </row>
    <row r="16" spans="1:3" x14ac:dyDescent="0.25">
      <c r="B16" s="117" t="s">
        <v>113</v>
      </c>
      <c r="C16" s="118">
        <v>2382635</v>
      </c>
    </row>
    <row r="17" spans="1:3" x14ac:dyDescent="0.25">
      <c r="B17" s="117" t="s">
        <v>107</v>
      </c>
      <c r="C17" s="118">
        <v>2310852</v>
      </c>
    </row>
    <row r="18" spans="1:3" x14ac:dyDescent="0.25">
      <c r="B18" s="117" t="s">
        <v>99</v>
      </c>
      <c r="C18" s="118">
        <v>428420</v>
      </c>
    </row>
    <row r="19" spans="1:3" x14ac:dyDescent="0.25">
      <c r="B19" s="117" t="s">
        <v>101</v>
      </c>
      <c r="C19" s="118">
        <v>264615</v>
      </c>
    </row>
    <row r="20" spans="1:3" x14ac:dyDescent="0.25">
      <c r="A20" s="132" t="s">
        <v>110</v>
      </c>
      <c r="B20" s="117" t="s">
        <v>102</v>
      </c>
      <c r="C20" s="118">
        <v>593051</v>
      </c>
    </row>
    <row r="21" spans="1:3" x14ac:dyDescent="0.25">
      <c r="B21" s="117" t="s">
        <v>103</v>
      </c>
      <c r="C21" s="118">
        <v>603057</v>
      </c>
    </row>
    <row r="22" spans="1:3" x14ac:dyDescent="0.25">
      <c r="B22" s="117" t="s">
        <v>105</v>
      </c>
      <c r="C22" s="118">
        <v>314806</v>
      </c>
    </row>
    <row r="23" spans="1:3" x14ac:dyDescent="0.25">
      <c r="B23" s="117" t="s">
        <v>113</v>
      </c>
      <c r="C23" s="118">
        <v>422381</v>
      </c>
    </row>
    <row r="24" spans="1:3" x14ac:dyDescent="0.25">
      <c r="B24" s="117" t="s">
        <v>107</v>
      </c>
      <c r="C24" s="118">
        <v>591270</v>
      </c>
    </row>
    <row r="25" spans="1:3" x14ac:dyDescent="0.25">
      <c r="B25" s="117" t="s">
        <v>99</v>
      </c>
      <c r="C25" s="118">
        <v>252009</v>
      </c>
    </row>
    <row r="26" spans="1:3" x14ac:dyDescent="0.25">
      <c r="B26" s="117" t="s">
        <v>102</v>
      </c>
      <c r="C26" s="118">
        <v>628511</v>
      </c>
    </row>
    <row r="27" spans="1:3" x14ac:dyDescent="0.25">
      <c r="B27" s="117" t="s">
        <v>104</v>
      </c>
      <c r="C27" s="118">
        <v>92538</v>
      </c>
    </row>
    <row r="28" spans="1:3" x14ac:dyDescent="0.25">
      <c r="A28" s="132" t="s">
        <v>112</v>
      </c>
      <c r="B28" s="117" t="s">
        <v>105</v>
      </c>
      <c r="C28" s="118">
        <v>355808</v>
      </c>
    </row>
    <row r="29" spans="1:3" x14ac:dyDescent="0.25">
      <c r="B29" s="117" t="s">
        <v>113</v>
      </c>
      <c r="C29" s="118">
        <v>216027</v>
      </c>
    </row>
    <row r="30" spans="1:3" x14ac:dyDescent="0.25">
      <c r="B30" s="117" t="s">
        <v>107</v>
      </c>
      <c r="C30" s="118">
        <v>123149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"/>
  <dimension ref="A1:K26"/>
  <sheetViews>
    <sheetView showGridLines="0" zoomScaleNormal="100" workbookViewId="0">
      <selection activeCell="H11" sqref="H11"/>
    </sheetView>
  </sheetViews>
  <sheetFormatPr defaultColWidth="9.140625" defaultRowHeight="12.75" x14ac:dyDescent="0.2"/>
  <cols>
    <col min="1" max="1" width="4.85546875" style="104" customWidth="1"/>
    <col min="2" max="2" width="3.7109375" style="104" customWidth="1"/>
    <col min="3" max="3" width="10.28515625" style="104" bestFit="1" customWidth="1"/>
    <col min="4" max="6" width="6.42578125" style="104" customWidth="1"/>
    <col min="7" max="7" width="18.85546875" style="112" customWidth="1"/>
    <col min="8" max="9" width="10.85546875" style="104" bestFit="1" customWidth="1"/>
    <col min="10" max="10" width="5.28515625" style="104" customWidth="1"/>
    <col min="11" max="11" width="27.28515625" style="104" bestFit="1" customWidth="1"/>
    <col min="12" max="16384" width="9.140625" style="104"/>
  </cols>
  <sheetData>
    <row r="1" spans="1:11" x14ac:dyDescent="0.2">
      <c r="G1" s="105"/>
      <c r="H1" s="106"/>
      <c r="I1" s="106"/>
      <c r="J1" s="106"/>
      <c r="K1" s="106"/>
    </row>
    <row r="2" spans="1:11" ht="25.5" x14ac:dyDescent="0.2">
      <c r="A2" s="104">
        <v>3</v>
      </c>
      <c r="G2" s="107" t="s">
        <v>131</v>
      </c>
      <c r="H2" s="106"/>
      <c r="I2" s="106"/>
      <c r="J2" s="106"/>
      <c r="K2" s="106"/>
    </row>
    <row r="3" spans="1:11" x14ac:dyDescent="0.2">
      <c r="G3" s="105"/>
      <c r="H3" s="106">
        <v>1</v>
      </c>
      <c r="I3" s="106" t="s">
        <v>130</v>
      </c>
      <c r="J3" s="106"/>
      <c r="K3" s="106"/>
    </row>
    <row r="4" spans="1:11" x14ac:dyDescent="0.2">
      <c r="G4" s="105"/>
      <c r="H4" s="106">
        <v>2</v>
      </c>
      <c r="I4" s="106" t="s">
        <v>129</v>
      </c>
      <c r="J4" s="106"/>
      <c r="K4" s="106"/>
    </row>
    <row r="5" spans="1:11" x14ac:dyDescent="0.2">
      <c r="G5" s="105"/>
      <c r="H5" s="106">
        <v>3</v>
      </c>
      <c r="I5" s="106" t="s">
        <v>128</v>
      </c>
      <c r="J5" s="106"/>
      <c r="K5" s="106"/>
    </row>
    <row r="6" spans="1:11" x14ac:dyDescent="0.2">
      <c r="G6" s="105"/>
      <c r="H6" s="106"/>
      <c r="I6" s="106"/>
      <c r="J6" s="106"/>
      <c r="K6" s="106"/>
    </row>
    <row r="7" spans="1:11" x14ac:dyDescent="0.2">
      <c r="A7" s="108" t="b">
        <v>1</v>
      </c>
      <c r="B7" s="108"/>
      <c r="G7" s="105" t="s">
        <v>139</v>
      </c>
      <c r="H7" s="106" t="b">
        <v>1</v>
      </c>
      <c r="I7" s="106" t="str">
        <f>IF(H7,"Residente","Não Residente")</f>
        <v>Residente</v>
      </c>
      <c r="J7" s="106"/>
      <c r="K7" s="106"/>
    </row>
    <row r="8" spans="1:11" x14ac:dyDescent="0.2">
      <c r="A8" s="108"/>
      <c r="B8" s="108"/>
      <c r="G8" s="105"/>
      <c r="H8" s="106">
        <v>1</v>
      </c>
      <c r="I8" s="113" t="s">
        <v>122</v>
      </c>
      <c r="J8" s="106"/>
      <c r="K8" s="106"/>
    </row>
    <row r="9" spans="1:11" x14ac:dyDescent="0.2">
      <c r="G9" s="105"/>
      <c r="H9" s="106">
        <v>2</v>
      </c>
      <c r="I9" s="113" t="s">
        <v>123</v>
      </c>
      <c r="J9" s="106"/>
      <c r="K9" s="106"/>
    </row>
    <row r="10" spans="1:11" x14ac:dyDescent="0.2">
      <c r="A10" s="104">
        <v>5</v>
      </c>
      <c r="G10" s="105"/>
      <c r="H10" s="106">
        <v>3</v>
      </c>
      <c r="I10" s="113" t="s">
        <v>124</v>
      </c>
      <c r="J10" s="106"/>
      <c r="K10" s="151" t="s">
        <v>121</v>
      </c>
    </row>
    <row r="11" spans="1:11" x14ac:dyDescent="0.2">
      <c r="G11" s="105" t="s">
        <v>138</v>
      </c>
      <c r="H11" s="106">
        <v>4</v>
      </c>
      <c r="I11" s="113" t="s">
        <v>125</v>
      </c>
      <c r="J11" s="106"/>
      <c r="K11" s="152"/>
    </row>
    <row r="12" spans="1:11" x14ac:dyDescent="0.2">
      <c r="G12" s="105"/>
      <c r="H12" s="106">
        <v>5</v>
      </c>
      <c r="I12" s="113" t="s">
        <v>126</v>
      </c>
      <c r="J12" s="106"/>
      <c r="K12" s="106"/>
    </row>
    <row r="13" spans="1:11" x14ac:dyDescent="0.2">
      <c r="G13" s="105"/>
      <c r="H13" s="106">
        <v>6</v>
      </c>
      <c r="I13" s="113" t="s">
        <v>127</v>
      </c>
      <c r="J13" s="106"/>
      <c r="K13" s="106"/>
    </row>
    <row r="14" spans="1:11" x14ac:dyDescent="0.2">
      <c r="G14" s="104"/>
      <c r="H14" s="106">
        <v>1</v>
      </c>
      <c r="I14" s="113" t="s">
        <v>114</v>
      </c>
      <c r="J14" s="106"/>
      <c r="K14" s="106"/>
    </row>
    <row r="15" spans="1:11" x14ac:dyDescent="0.2">
      <c r="A15" s="104">
        <v>3</v>
      </c>
      <c r="G15" s="105" t="s">
        <v>136</v>
      </c>
      <c r="H15" s="106">
        <v>2</v>
      </c>
      <c r="I15" s="113" t="s">
        <v>115</v>
      </c>
      <c r="J15" s="106"/>
      <c r="K15" s="106"/>
    </row>
    <row r="16" spans="1:11" x14ac:dyDescent="0.2">
      <c r="G16" s="105"/>
      <c r="H16" s="106">
        <v>3</v>
      </c>
      <c r="I16" s="113" t="s">
        <v>116</v>
      </c>
      <c r="J16" s="106"/>
      <c r="K16" s="106"/>
    </row>
    <row r="17" spans="1:11" x14ac:dyDescent="0.2">
      <c r="G17" s="105"/>
      <c r="H17" s="106">
        <v>4</v>
      </c>
      <c r="I17" s="113" t="s">
        <v>117</v>
      </c>
      <c r="J17" s="106"/>
      <c r="K17" s="105" t="s">
        <v>137</v>
      </c>
    </row>
    <row r="18" spans="1:11" x14ac:dyDescent="0.2">
      <c r="G18" s="105"/>
      <c r="H18" s="106">
        <v>5</v>
      </c>
      <c r="I18" s="113" t="s">
        <v>118</v>
      </c>
      <c r="J18" s="106"/>
      <c r="K18" s="106"/>
    </row>
    <row r="19" spans="1:11" x14ac:dyDescent="0.2">
      <c r="G19" s="105"/>
      <c r="H19" s="106">
        <v>6</v>
      </c>
      <c r="I19" s="113" t="s">
        <v>119</v>
      </c>
      <c r="J19" s="106"/>
      <c r="K19" s="106"/>
    </row>
    <row r="20" spans="1:11" x14ac:dyDescent="0.2">
      <c r="G20" s="105"/>
      <c r="H20" s="106">
        <v>7</v>
      </c>
      <c r="I20" s="113" t="s">
        <v>120</v>
      </c>
      <c r="J20" s="106"/>
      <c r="K20" s="106"/>
    </row>
    <row r="21" spans="1:11" x14ac:dyDescent="0.2">
      <c r="A21" s="104">
        <v>77</v>
      </c>
      <c r="C21" s="110" t="s">
        <v>132</v>
      </c>
      <c r="G21" s="104"/>
      <c r="H21" s="106"/>
      <c r="I21" s="109"/>
      <c r="J21" s="106"/>
      <c r="K21" s="106"/>
    </row>
    <row r="22" spans="1:11" x14ac:dyDescent="0.2">
      <c r="G22" s="105" t="s">
        <v>135</v>
      </c>
      <c r="H22" s="106"/>
      <c r="I22" s="109"/>
      <c r="J22" s="106"/>
      <c r="K22" s="106"/>
    </row>
    <row r="23" spans="1:11" x14ac:dyDescent="0.2">
      <c r="G23" s="105"/>
      <c r="H23" s="106"/>
      <c r="I23" s="109"/>
      <c r="J23" s="106"/>
      <c r="K23" s="106"/>
    </row>
    <row r="24" spans="1:11" x14ac:dyDescent="0.2">
      <c r="A24" s="111">
        <v>47</v>
      </c>
      <c r="C24" s="110" t="s">
        <v>133</v>
      </c>
      <c r="G24" s="105"/>
      <c r="H24" s="106"/>
      <c r="I24" s="109"/>
      <c r="J24" s="106"/>
      <c r="K24" s="106"/>
    </row>
    <row r="25" spans="1:11" x14ac:dyDescent="0.2">
      <c r="G25" s="104"/>
      <c r="H25" s="106"/>
      <c r="I25" s="109"/>
      <c r="J25" s="106"/>
      <c r="K25" s="106"/>
    </row>
    <row r="26" spans="1:11" x14ac:dyDescent="0.2">
      <c r="G26" s="105" t="s">
        <v>134</v>
      </c>
      <c r="H26" s="106"/>
      <c r="I26" s="109"/>
      <c r="J26" s="106"/>
      <c r="K26" s="106"/>
    </row>
  </sheetData>
  <mergeCells count="1">
    <mergeCell ref="K10:K11"/>
  </mergeCells>
  <phoneticPr fontId="10" type="noConversion"/>
  <conditionalFormatting sqref="I14:I22 I24 I26">
    <cfRule type="expression" dxfId="2" priority="1" stopIfTrue="1">
      <formula>I14=INDEX($I$21:$I$22,MATCH($A$10,$H$21:$H$22))</formula>
    </cfRule>
  </conditionalFormatting>
  <conditionalFormatting sqref="I3:I5">
    <cfRule type="cellIs" dxfId="1" priority="3" stopIfTrue="1" operator="equal">
      <formula>INDEX($I$3:$I$5,MATCH($A$2,$H$3:$H$5))</formula>
    </cfRule>
  </conditionalFormatting>
  <conditionalFormatting sqref="I8:I13">
    <cfRule type="expression" dxfId="0" priority="7" stopIfTrue="1">
      <formula>I8=INDEX($I$14:$I$19,MATCH($A$15,$H$14:$H$19))</formula>
    </cfRule>
  </conditionalFormatting>
  <pageMargins left="0.75" right="0.75" top="1" bottom="1" header="0.5" footer="0.5"/>
  <pageSetup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Group Box 1">
              <controlPr defaultSize="0" autoFill="0" autoPict="0" altText="Highest Degree Achieved">
                <anchor moveWithCells="1">
                  <from>
                    <xdr:col>2</xdr:col>
                    <xdr:colOff>0</xdr:colOff>
                    <xdr:row>1</xdr:row>
                    <xdr:rowOff>19050</xdr:rowOff>
                  </from>
                  <to>
                    <xdr:col>5</xdr:col>
                    <xdr:colOff>76200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Option Button 2">
              <controlPr defaultSize="0" autoFill="0" autoLine="0" autoPict="0">
                <anchor moveWithCells="1">
                  <from>
                    <xdr:col>2</xdr:col>
                    <xdr:colOff>238125</xdr:colOff>
                    <xdr:row>1</xdr:row>
                    <xdr:rowOff>57150</xdr:rowOff>
                  </from>
                  <to>
                    <xdr:col>4</xdr:col>
                    <xdr:colOff>95250</xdr:colOff>
                    <xdr:row>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Option Button 3">
              <controlPr defaultSize="0" autoFill="0" autoLine="0" autoPict="0">
                <anchor moveWithCells="1">
                  <from>
                    <xdr:col>2</xdr:col>
                    <xdr:colOff>238125</xdr:colOff>
                    <xdr:row>1</xdr:row>
                    <xdr:rowOff>285750</xdr:rowOff>
                  </from>
                  <to>
                    <xdr:col>4</xdr:col>
                    <xdr:colOff>85725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7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5</xdr:row>
                    <xdr:rowOff>161925</xdr:rowOff>
                  </from>
                  <to>
                    <xdr:col>5</xdr:col>
                    <xdr:colOff>57150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8" name="List Box 6">
              <controlPr defaultSize="0" autoLine="0" autoPict="0">
                <anchor moveWithCells="1">
                  <from>
                    <xdr:col>2</xdr:col>
                    <xdr:colOff>0</xdr:colOff>
                    <xdr:row>8</xdr:row>
                    <xdr:rowOff>38100</xdr:rowOff>
                  </from>
                  <to>
                    <xdr:col>5</xdr:col>
                    <xdr:colOff>76200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9" name="Drop Down 7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142875</xdr:rowOff>
                  </from>
                  <to>
                    <xdr:col>5</xdr:col>
                    <xdr:colOff>76200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0" name="Scroll Bar 8">
              <controlPr defaultSiz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5</xdr:col>
                    <xdr:colOff>76200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1" name="Spinner 9">
              <controlPr defaultSize="0" autoPict="0">
                <anchor moveWithCells="1" sizeWithCells="1">
                  <from>
                    <xdr:col>2</xdr:col>
                    <xdr:colOff>0</xdr:colOff>
                    <xdr:row>24</xdr:row>
                    <xdr:rowOff>47625</xdr:rowOff>
                  </from>
                  <to>
                    <xdr:col>5</xdr:col>
                    <xdr:colOff>19050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2" name="Option Button 10">
              <controlPr defaultSize="0" autoFill="0" autoLine="0" autoPict="0">
                <anchor moveWithCells="1">
                  <from>
                    <xdr:col>2</xdr:col>
                    <xdr:colOff>228600</xdr:colOff>
                    <xdr:row>3</xdr:row>
                    <xdr:rowOff>0</xdr:rowOff>
                  </from>
                  <to>
                    <xdr:col>4</xdr:col>
                    <xdr:colOff>76200</xdr:colOff>
                    <xdr:row>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K11"/>
  <sheetViews>
    <sheetView zoomScaleNormal="100" workbookViewId="0">
      <selection sqref="A1:I1"/>
    </sheetView>
  </sheetViews>
  <sheetFormatPr defaultColWidth="9.140625" defaultRowHeight="12.75" x14ac:dyDescent="0.2"/>
  <cols>
    <col min="1" max="1" width="11.7109375" style="72" bestFit="1" customWidth="1"/>
    <col min="2" max="2" width="8.7109375" style="72" bestFit="1" customWidth="1"/>
    <col min="3" max="3" width="6.7109375" style="72" bestFit="1" customWidth="1"/>
    <col min="4" max="4" width="6" style="72" bestFit="1" customWidth="1"/>
    <col min="5" max="5" width="7.7109375" style="72" customWidth="1"/>
    <col min="6" max="6" width="4.5703125" style="72" bestFit="1" customWidth="1"/>
    <col min="7" max="7" width="7" style="72" bestFit="1" customWidth="1"/>
    <col min="8" max="8" width="7.140625" style="72" bestFit="1" customWidth="1"/>
    <col min="9" max="9" width="8.5703125" style="72" bestFit="1" customWidth="1"/>
    <col min="10" max="17" width="9.5703125" style="72" customWidth="1"/>
    <col min="18" max="16384" width="9.140625" style="72"/>
  </cols>
  <sheetData>
    <row r="1" spans="1:11" ht="36" customHeight="1" x14ac:dyDescent="0.4">
      <c r="A1" s="141" t="s">
        <v>141</v>
      </c>
      <c r="B1" s="142"/>
      <c r="C1" s="142"/>
      <c r="D1" s="142"/>
      <c r="E1" s="142"/>
      <c r="F1" s="142"/>
      <c r="G1" s="142"/>
      <c r="H1" s="142"/>
      <c r="I1" s="143"/>
      <c r="K1" s="84"/>
    </row>
    <row r="2" spans="1:11" ht="18.75" x14ac:dyDescent="0.3">
      <c r="A2" s="144" t="s">
        <v>92</v>
      </c>
      <c r="B2" s="144"/>
      <c r="C2" s="144"/>
      <c r="D2" s="144"/>
      <c r="E2" s="144"/>
      <c r="F2" s="144"/>
      <c r="G2" s="144"/>
      <c r="H2" s="144"/>
      <c r="I2" s="144"/>
    </row>
    <row r="4" spans="1:11" x14ac:dyDescent="0.2">
      <c r="A4" s="85"/>
      <c r="B4" s="86" t="s">
        <v>1</v>
      </c>
      <c r="C4" s="86" t="s">
        <v>77</v>
      </c>
      <c r="D4" s="86" t="s">
        <v>3</v>
      </c>
      <c r="E4" s="86" t="s">
        <v>78</v>
      </c>
      <c r="F4" s="86" t="s">
        <v>79</v>
      </c>
      <c r="G4" s="86" t="s">
        <v>6</v>
      </c>
      <c r="H4" s="76" t="s">
        <v>7</v>
      </c>
      <c r="I4" s="77" t="s">
        <v>76</v>
      </c>
    </row>
    <row r="5" spans="1:11" x14ac:dyDescent="0.2">
      <c r="A5" s="85" t="s">
        <v>87</v>
      </c>
      <c r="B5" s="87">
        <v>80</v>
      </c>
      <c r="C5" s="87">
        <v>130</v>
      </c>
      <c r="D5" s="87">
        <v>125</v>
      </c>
      <c r="E5" s="87">
        <v>130</v>
      </c>
      <c r="F5" s="87">
        <v>140</v>
      </c>
      <c r="G5" s="87">
        <v>180</v>
      </c>
      <c r="H5" s="78">
        <f>SUM(B5:G5)</f>
        <v>785</v>
      </c>
      <c r="I5" s="79">
        <f>H5/$H$10</f>
        <v>0.33052631578947367</v>
      </c>
      <c r="J5" s="80"/>
    </row>
    <row r="6" spans="1:11" x14ac:dyDescent="0.2">
      <c r="A6" s="85" t="s">
        <v>88</v>
      </c>
      <c r="B6" s="87">
        <v>60</v>
      </c>
      <c r="C6" s="87">
        <v>80</v>
      </c>
      <c r="D6" s="87">
        <v>80</v>
      </c>
      <c r="E6" s="87">
        <v>100</v>
      </c>
      <c r="F6" s="87">
        <v>90</v>
      </c>
      <c r="G6" s="87">
        <v>100</v>
      </c>
      <c r="H6" s="78">
        <f>SUM(B6:G6)</f>
        <v>510</v>
      </c>
      <c r="I6" s="79">
        <f>H6/$H$10</f>
        <v>0.21473684210526317</v>
      </c>
      <c r="J6" s="80"/>
    </row>
    <row r="7" spans="1:11" x14ac:dyDescent="0.2">
      <c r="A7" s="85" t="s">
        <v>89</v>
      </c>
      <c r="B7" s="87">
        <v>110</v>
      </c>
      <c r="C7" s="87">
        <v>120</v>
      </c>
      <c r="D7" s="87">
        <v>110</v>
      </c>
      <c r="E7" s="87">
        <v>120</v>
      </c>
      <c r="F7" s="87">
        <v>120</v>
      </c>
      <c r="G7" s="87">
        <v>130</v>
      </c>
      <c r="H7" s="78">
        <f>SUM(B7:G7)</f>
        <v>710</v>
      </c>
      <c r="I7" s="79">
        <f>H7/$H$10</f>
        <v>0.29894736842105263</v>
      </c>
      <c r="J7" s="80"/>
    </row>
    <row r="8" spans="1:11" ht="12.75" customHeight="1" x14ac:dyDescent="0.2">
      <c r="A8" s="85" t="s">
        <v>90</v>
      </c>
      <c r="B8" s="87">
        <v>40</v>
      </c>
      <c r="C8" s="87">
        <v>60</v>
      </c>
      <c r="D8" s="87">
        <v>70</v>
      </c>
      <c r="E8" s="87">
        <v>60</v>
      </c>
      <c r="F8" s="87">
        <v>60</v>
      </c>
      <c r="G8" s="87">
        <v>80</v>
      </c>
      <c r="H8" s="78">
        <f>SUM(B8:G8)</f>
        <v>370</v>
      </c>
      <c r="I8" s="79">
        <f>H8/$H$10</f>
        <v>0.15578947368421053</v>
      </c>
      <c r="J8" s="80"/>
    </row>
    <row r="9" spans="1:11" x14ac:dyDescent="0.2">
      <c r="B9" s="78"/>
      <c r="C9" s="78"/>
      <c r="D9" s="78"/>
      <c r="E9" s="78"/>
      <c r="F9" s="78"/>
      <c r="G9" s="78"/>
      <c r="H9" s="78"/>
      <c r="I9" s="81"/>
    </row>
    <row r="10" spans="1:11" x14ac:dyDescent="0.2">
      <c r="A10" s="72" t="s">
        <v>7</v>
      </c>
      <c r="B10" s="78">
        <f t="shared" ref="B10:G10" si="0">SUM(B5:B8)</f>
        <v>290</v>
      </c>
      <c r="C10" s="78">
        <f t="shared" si="0"/>
        <v>390</v>
      </c>
      <c r="D10" s="78">
        <f t="shared" si="0"/>
        <v>385</v>
      </c>
      <c r="E10" s="78">
        <f t="shared" si="0"/>
        <v>410</v>
      </c>
      <c r="F10" s="78">
        <f t="shared" si="0"/>
        <v>410</v>
      </c>
      <c r="G10" s="78">
        <f t="shared" si="0"/>
        <v>490</v>
      </c>
      <c r="H10" s="78">
        <f>SUM(B10:G10)</f>
        <v>2375</v>
      </c>
      <c r="I10" s="79">
        <f>SUM(I5:I9)</f>
        <v>1</v>
      </c>
    </row>
    <row r="11" spans="1:11" x14ac:dyDescent="0.2">
      <c r="A11" s="72" t="s">
        <v>80</v>
      </c>
      <c r="B11" s="78">
        <f t="shared" ref="B11:H11" si="1">AVERAGE(B5:B8)</f>
        <v>72.5</v>
      </c>
      <c r="C11" s="78">
        <f t="shared" si="1"/>
        <v>97.5</v>
      </c>
      <c r="D11" s="78">
        <f t="shared" si="1"/>
        <v>96.25</v>
      </c>
      <c r="E11" s="78">
        <f t="shared" si="1"/>
        <v>102.5</v>
      </c>
      <c r="F11" s="78">
        <f t="shared" si="1"/>
        <v>102.5</v>
      </c>
      <c r="G11" s="78">
        <f t="shared" si="1"/>
        <v>122.5</v>
      </c>
      <c r="H11" s="78">
        <f t="shared" si="1"/>
        <v>593.75</v>
      </c>
      <c r="I11" s="82"/>
    </row>
  </sheetData>
  <mergeCells count="2">
    <mergeCell ref="A1:I1"/>
    <mergeCell ref="A2:I2"/>
  </mergeCells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tabColor rgb="FFFFFF00"/>
  </sheetPr>
  <dimension ref="A1:R99"/>
  <sheetViews>
    <sheetView zoomScaleNormal="100" workbookViewId="0"/>
  </sheetViews>
  <sheetFormatPr defaultColWidth="9.140625" defaultRowHeight="15" x14ac:dyDescent="0.25"/>
  <cols>
    <col min="1" max="1" width="9.28515625" style="120" bestFit="1" customWidth="1"/>
    <col min="2" max="2" width="10.5703125" style="124" bestFit="1" customWidth="1"/>
    <col min="3" max="3" width="3" style="98" customWidth="1"/>
    <col min="4" max="15" width="9.140625" style="98"/>
    <col min="16" max="16" width="9.140625" style="99"/>
    <col min="17" max="17" width="9.140625" style="98"/>
    <col min="18" max="18" width="9.28515625" style="98" bestFit="1" customWidth="1"/>
    <col min="19" max="16384" width="9.140625" style="98"/>
  </cols>
  <sheetData>
    <row r="1" spans="1:18" ht="18.75" x14ac:dyDescent="0.3">
      <c r="A1" s="119" t="s">
        <v>81</v>
      </c>
      <c r="B1" s="122" t="s">
        <v>91</v>
      </c>
      <c r="R1" s="100">
        <v>22</v>
      </c>
    </row>
    <row r="2" spans="1:18" x14ac:dyDescent="0.25">
      <c r="A2" s="120">
        <v>42736</v>
      </c>
      <c r="B2" s="123">
        <v>1592398</v>
      </c>
      <c r="C2" s="102"/>
      <c r="E2" s="98" t="str">
        <f>CHOOSE(MONTH(A2),"Janeiro","Fevereiro","Março","Abril","Maio","Junho","Julho","Agosto","Setembro","Outubro","Novembro","Dezembro")</f>
        <v>Janeiro</v>
      </c>
      <c r="F2" s="98" t="str">
        <f>CHOOSE(MONTH(INDEX(A:A,COUNTA(A:A))),"Janeiro","Fevereiro","Março","Abril","Maio","Junho","Julho","Agosto","Setembro","Outubro","Novembro","Dezembro")</f>
        <v>Junho</v>
      </c>
      <c r="G2" s="98" t="str">
        <f>"Vendas - Produtos CASA - "&amp;E2&amp;" "&amp;YEAR(A2)&amp;" - "&amp;F2&amp;" "&amp;YEAR(INDEX(A:A,COUNTA(A:A)))</f>
        <v>Vendas - Produtos CASA - Janeiro 2017 - Junho 2019</v>
      </c>
      <c r="N2" s="103"/>
      <c r="R2" s="100">
        <v>23</v>
      </c>
    </row>
    <row r="3" spans="1:18" x14ac:dyDescent="0.25">
      <c r="A3" s="120">
        <v>42767</v>
      </c>
      <c r="B3" s="123">
        <v>1597197</v>
      </c>
      <c r="C3" s="102"/>
      <c r="E3" s="101"/>
      <c r="N3" s="103"/>
      <c r="R3" s="100">
        <v>23</v>
      </c>
    </row>
    <row r="4" spans="1:18" x14ac:dyDescent="0.25">
      <c r="A4" s="120">
        <v>42795</v>
      </c>
      <c r="B4" s="123">
        <v>1666080</v>
      </c>
      <c r="C4" s="102"/>
      <c r="N4" s="103"/>
      <c r="R4" s="100">
        <v>24</v>
      </c>
    </row>
    <row r="5" spans="1:18" x14ac:dyDescent="0.25">
      <c r="A5" s="120">
        <v>42826</v>
      </c>
      <c r="B5" s="123">
        <v>2484340</v>
      </c>
      <c r="C5" s="102"/>
      <c r="N5" s="103"/>
      <c r="R5" s="100">
        <v>24</v>
      </c>
    </row>
    <row r="6" spans="1:18" x14ac:dyDescent="0.25">
      <c r="A6" s="120">
        <v>42856</v>
      </c>
      <c r="B6" s="123">
        <v>2669994</v>
      </c>
      <c r="C6" s="102"/>
      <c r="N6" s="103"/>
      <c r="R6" s="100">
        <v>25</v>
      </c>
    </row>
    <row r="7" spans="1:18" x14ac:dyDescent="0.25">
      <c r="A7" s="120">
        <v>42887</v>
      </c>
      <c r="B7" s="123">
        <v>5081937</v>
      </c>
      <c r="C7" s="102"/>
      <c r="N7" s="103"/>
      <c r="R7" s="100">
        <v>25</v>
      </c>
    </row>
    <row r="8" spans="1:18" x14ac:dyDescent="0.25">
      <c r="A8" s="120">
        <v>42917</v>
      </c>
      <c r="B8" s="123">
        <v>3360840</v>
      </c>
      <c r="C8" s="102"/>
      <c r="N8" s="103"/>
      <c r="R8" s="100">
        <v>25</v>
      </c>
    </row>
    <row r="9" spans="1:18" x14ac:dyDescent="0.25">
      <c r="A9" s="120">
        <v>42948</v>
      </c>
      <c r="B9" s="123">
        <v>6989238</v>
      </c>
      <c r="C9" s="102"/>
      <c r="N9" s="103"/>
      <c r="R9" s="100">
        <v>25</v>
      </c>
    </row>
    <row r="10" spans="1:18" x14ac:dyDescent="0.25">
      <c r="A10" s="120">
        <v>42979</v>
      </c>
      <c r="B10" s="123">
        <v>7729650</v>
      </c>
      <c r="C10" s="102"/>
      <c r="N10" s="103"/>
      <c r="R10" s="100">
        <v>26</v>
      </c>
    </row>
    <row r="11" spans="1:18" x14ac:dyDescent="0.25">
      <c r="A11" s="120">
        <v>43009</v>
      </c>
      <c r="B11" s="123">
        <v>6038549</v>
      </c>
      <c r="C11" s="102"/>
      <c r="N11" s="103"/>
      <c r="R11" s="100">
        <v>27</v>
      </c>
    </row>
    <row r="12" spans="1:18" x14ac:dyDescent="0.25">
      <c r="A12" s="120">
        <v>43040</v>
      </c>
      <c r="B12" s="123">
        <v>5484312</v>
      </c>
      <c r="C12" s="102"/>
      <c r="N12" s="103"/>
      <c r="R12" s="100">
        <v>27</v>
      </c>
    </row>
    <row r="13" spans="1:18" x14ac:dyDescent="0.25">
      <c r="A13" s="120">
        <v>43070</v>
      </c>
      <c r="B13" s="123">
        <v>8551452</v>
      </c>
      <c r="C13" s="102"/>
      <c r="N13" s="103"/>
      <c r="R13" s="100">
        <v>27</v>
      </c>
    </row>
    <row r="14" spans="1:18" x14ac:dyDescent="0.25">
      <c r="A14" s="120">
        <v>43101</v>
      </c>
      <c r="B14" s="123">
        <v>8238174</v>
      </c>
      <c r="C14" s="102"/>
      <c r="N14" s="103"/>
      <c r="R14" s="100">
        <v>27</v>
      </c>
    </row>
    <row r="15" spans="1:18" x14ac:dyDescent="0.25">
      <c r="A15" s="120">
        <v>43132</v>
      </c>
      <c r="B15" s="123">
        <v>8831025</v>
      </c>
      <c r="C15" s="102"/>
      <c r="N15" s="103"/>
      <c r="R15" s="100">
        <v>28</v>
      </c>
    </row>
    <row r="16" spans="1:18" x14ac:dyDescent="0.25">
      <c r="A16" s="120">
        <v>43160</v>
      </c>
      <c r="B16" s="123">
        <v>6924096</v>
      </c>
      <c r="C16" s="102"/>
      <c r="N16" s="103"/>
      <c r="R16" s="100">
        <v>28</v>
      </c>
    </row>
    <row r="17" spans="1:18" x14ac:dyDescent="0.25">
      <c r="A17" s="120">
        <v>43191</v>
      </c>
      <c r="B17" s="123">
        <v>13085376</v>
      </c>
      <c r="C17" s="102"/>
      <c r="N17" s="103"/>
      <c r="R17" s="100">
        <v>28</v>
      </c>
    </row>
    <row r="18" spans="1:18" x14ac:dyDescent="0.25">
      <c r="A18" s="120">
        <v>43221</v>
      </c>
      <c r="B18" s="123">
        <v>8230572</v>
      </c>
      <c r="C18" s="102"/>
      <c r="N18" s="103"/>
      <c r="R18" s="100">
        <v>28</v>
      </c>
    </row>
    <row r="19" spans="1:18" x14ac:dyDescent="0.25">
      <c r="A19" s="120">
        <v>43252</v>
      </c>
      <c r="B19" s="123">
        <v>12352017</v>
      </c>
      <c r="C19" s="102"/>
      <c r="N19" s="103"/>
      <c r="R19" s="100">
        <v>29</v>
      </c>
    </row>
    <row r="20" spans="1:18" x14ac:dyDescent="0.25">
      <c r="A20" s="120">
        <v>43282</v>
      </c>
      <c r="B20" s="123">
        <v>8246180</v>
      </c>
      <c r="C20" s="102"/>
      <c r="N20" s="103"/>
      <c r="R20" s="100">
        <v>29</v>
      </c>
    </row>
    <row r="21" spans="1:18" x14ac:dyDescent="0.25">
      <c r="A21" s="120">
        <v>43313</v>
      </c>
      <c r="B21" s="123">
        <v>12531645</v>
      </c>
      <c r="C21" s="102"/>
      <c r="N21" s="103"/>
      <c r="R21" s="100">
        <v>29</v>
      </c>
    </row>
    <row r="22" spans="1:18" x14ac:dyDescent="0.25">
      <c r="A22" s="120">
        <v>43344</v>
      </c>
      <c r="B22" s="123">
        <v>11636328</v>
      </c>
      <c r="C22" s="102"/>
      <c r="N22" s="103"/>
      <c r="R22" s="100">
        <v>29</v>
      </c>
    </row>
    <row r="23" spans="1:18" x14ac:dyDescent="0.25">
      <c r="A23" s="120">
        <v>43374</v>
      </c>
      <c r="B23" s="123">
        <v>14015464</v>
      </c>
      <c r="C23" s="102"/>
      <c r="N23" s="103"/>
      <c r="R23" s="100">
        <v>29</v>
      </c>
    </row>
    <row r="24" spans="1:18" x14ac:dyDescent="0.25">
      <c r="A24" s="120">
        <v>43405</v>
      </c>
      <c r="B24" s="123">
        <v>19252800</v>
      </c>
      <c r="C24" s="102"/>
      <c r="N24" s="103"/>
      <c r="R24" s="100">
        <v>30</v>
      </c>
    </row>
    <row r="25" spans="1:18" x14ac:dyDescent="0.25">
      <c r="A25" s="120">
        <v>43435</v>
      </c>
      <c r="B25" s="123">
        <v>19362725</v>
      </c>
      <c r="C25" s="102"/>
      <c r="N25" s="103"/>
      <c r="R25" s="100">
        <v>30</v>
      </c>
    </row>
    <row r="26" spans="1:18" x14ac:dyDescent="0.25">
      <c r="A26" s="120">
        <v>43466</v>
      </c>
      <c r="B26" s="123">
        <v>12495600</v>
      </c>
      <c r="C26" s="102"/>
      <c r="N26" s="103"/>
      <c r="R26" s="100">
        <v>30</v>
      </c>
    </row>
    <row r="27" spans="1:18" x14ac:dyDescent="0.25">
      <c r="A27" s="120">
        <v>43497</v>
      </c>
      <c r="B27" s="123">
        <v>19798587</v>
      </c>
      <c r="C27" s="102"/>
      <c r="N27" s="103"/>
      <c r="R27" s="100">
        <v>30</v>
      </c>
    </row>
    <row r="28" spans="1:18" x14ac:dyDescent="0.25">
      <c r="A28" s="120">
        <v>43525</v>
      </c>
      <c r="B28" s="123">
        <v>17511312</v>
      </c>
      <c r="C28" s="102"/>
      <c r="N28" s="103"/>
      <c r="R28" s="100">
        <v>31</v>
      </c>
    </row>
    <row r="29" spans="1:18" x14ac:dyDescent="0.25">
      <c r="A29" s="120">
        <v>43556</v>
      </c>
      <c r="B29" s="123">
        <v>22216929</v>
      </c>
      <c r="C29" s="102"/>
      <c r="N29" s="103"/>
      <c r="R29" s="100">
        <v>31</v>
      </c>
    </row>
    <row r="30" spans="1:18" x14ac:dyDescent="0.25">
      <c r="A30" s="120">
        <v>43586</v>
      </c>
      <c r="B30" s="123">
        <v>14804280</v>
      </c>
      <c r="C30" s="102"/>
      <c r="N30" s="103"/>
      <c r="R30" s="100">
        <v>31</v>
      </c>
    </row>
    <row r="31" spans="1:18" x14ac:dyDescent="0.25">
      <c r="A31" s="120">
        <v>43617</v>
      </c>
      <c r="B31" s="123">
        <v>17176170</v>
      </c>
      <c r="C31" s="102"/>
      <c r="N31" s="103"/>
      <c r="R31" s="100">
        <v>32</v>
      </c>
    </row>
    <row r="32" spans="1:18" x14ac:dyDescent="0.25">
      <c r="R32" s="100">
        <v>32</v>
      </c>
    </row>
    <row r="33" spans="1:18" x14ac:dyDescent="0.25">
      <c r="R33" s="100">
        <v>32</v>
      </c>
    </row>
    <row r="34" spans="1:18" x14ac:dyDescent="0.25">
      <c r="A34" s="121"/>
      <c r="R34" s="100">
        <v>33</v>
      </c>
    </row>
    <row r="35" spans="1:18" x14ac:dyDescent="0.25">
      <c r="R35" s="100">
        <v>33</v>
      </c>
    </row>
    <row r="36" spans="1:18" x14ac:dyDescent="0.25">
      <c r="R36" s="100">
        <v>33</v>
      </c>
    </row>
    <row r="37" spans="1:18" x14ac:dyDescent="0.25">
      <c r="R37" s="100">
        <v>33</v>
      </c>
    </row>
    <row r="38" spans="1:18" x14ac:dyDescent="0.25">
      <c r="R38" s="100">
        <v>33</v>
      </c>
    </row>
    <row r="39" spans="1:18" x14ac:dyDescent="0.25">
      <c r="R39" s="100">
        <v>33</v>
      </c>
    </row>
    <row r="40" spans="1:18" x14ac:dyDescent="0.25">
      <c r="R40" s="100">
        <v>33</v>
      </c>
    </row>
    <row r="41" spans="1:18" x14ac:dyDescent="0.25">
      <c r="R41" s="100">
        <v>33</v>
      </c>
    </row>
    <row r="42" spans="1:18" x14ac:dyDescent="0.25">
      <c r="R42" s="100">
        <v>34</v>
      </c>
    </row>
    <row r="43" spans="1:18" x14ac:dyDescent="0.25">
      <c r="R43" s="100">
        <v>34</v>
      </c>
    </row>
    <row r="44" spans="1:18" x14ac:dyDescent="0.25">
      <c r="R44" s="100">
        <v>35</v>
      </c>
    </row>
    <row r="45" spans="1:18" x14ac:dyDescent="0.25">
      <c r="R45" s="100">
        <v>36</v>
      </c>
    </row>
    <row r="46" spans="1:18" x14ac:dyDescent="0.25">
      <c r="R46" s="100">
        <v>36</v>
      </c>
    </row>
    <row r="47" spans="1:18" x14ac:dyDescent="0.25">
      <c r="R47" s="100">
        <v>36</v>
      </c>
    </row>
    <row r="48" spans="1:18" x14ac:dyDescent="0.25">
      <c r="R48" s="100">
        <v>36</v>
      </c>
    </row>
    <row r="49" spans="18:18" x14ac:dyDescent="0.25">
      <c r="R49" s="100">
        <v>36</v>
      </c>
    </row>
    <row r="50" spans="18:18" x14ac:dyDescent="0.25">
      <c r="R50" s="100">
        <v>36</v>
      </c>
    </row>
    <row r="51" spans="18:18" x14ac:dyDescent="0.25">
      <c r="R51" s="100">
        <v>36</v>
      </c>
    </row>
    <row r="52" spans="18:18" x14ac:dyDescent="0.25">
      <c r="R52" s="100">
        <v>36</v>
      </c>
    </row>
    <row r="53" spans="18:18" x14ac:dyDescent="0.25">
      <c r="R53" s="100">
        <v>36</v>
      </c>
    </row>
    <row r="54" spans="18:18" x14ac:dyDescent="0.25">
      <c r="R54" s="100">
        <v>36</v>
      </c>
    </row>
    <row r="55" spans="18:18" x14ac:dyDescent="0.25">
      <c r="R55" s="100">
        <v>36</v>
      </c>
    </row>
    <row r="56" spans="18:18" x14ac:dyDescent="0.25">
      <c r="R56" s="100">
        <v>36</v>
      </c>
    </row>
    <row r="57" spans="18:18" x14ac:dyDescent="0.25">
      <c r="R57" s="100">
        <v>37</v>
      </c>
    </row>
    <row r="58" spans="18:18" x14ac:dyDescent="0.25">
      <c r="R58" s="100">
        <v>37</v>
      </c>
    </row>
    <row r="59" spans="18:18" x14ac:dyDescent="0.25">
      <c r="R59" s="100">
        <v>37</v>
      </c>
    </row>
    <row r="60" spans="18:18" x14ac:dyDescent="0.25">
      <c r="R60" s="100">
        <v>37</v>
      </c>
    </row>
    <row r="61" spans="18:18" x14ac:dyDescent="0.25">
      <c r="R61" s="100">
        <v>37</v>
      </c>
    </row>
    <row r="62" spans="18:18" x14ac:dyDescent="0.25">
      <c r="R62" s="100">
        <v>38</v>
      </c>
    </row>
    <row r="63" spans="18:18" x14ac:dyDescent="0.25">
      <c r="R63" s="100">
        <v>38</v>
      </c>
    </row>
    <row r="64" spans="18:18" x14ac:dyDescent="0.25">
      <c r="R64" s="100">
        <v>38</v>
      </c>
    </row>
    <row r="65" spans="18:18" x14ac:dyDescent="0.25">
      <c r="R65" s="100">
        <v>38</v>
      </c>
    </row>
    <row r="66" spans="18:18" x14ac:dyDescent="0.25">
      <c r="R66" s="100">
        <v>39</v>
      </c>
    </row>
    <row r="67" spans="18:18" x14ac:dyDescent="0.25">
      <c r="R67" s="100">
        <v>39</v>
      </c>
    </row>
    <row r="68" spans="18:18" x14ac:dyDescent="0.25">
      <c r="R68" s="100">
        <v>39</v>
      </c>
    </row>
    <row r="69" spans="18:18" x14ac:dyDescent="0.25">
      <c r="R69" s="100">
        <v>40</v>
      </c>
    </row>
    <row r="70" spans="18:18" x14ac:dyDescent="0.25">
      <c r="R70" s="100">
        <v>40</v>
      </c>
    </row>
    <row r="71" spans="18:18" x14ac:dyDescent="0.25">
      <c r="R71" s="100">
        <v>40</v>
      </c>
    </row>
    <row r="72" spans="18:18" x14ac:dyDescent="0.25">
      <c r="R72" s="100">
        <v>41</v>
      </c>
    </row>
    <row r="73" spans="18:18" x14ac:dyDescent="0.25">
      <c r="R73" s="100">
        <v>41</v>
      </c>
    </row>
    <row r="74" spans="18:18" x14ac:dyDescent="0.25">
      <c r="R74" s="100">
        <v>41</v>
      </c>
    </row>
    <row r="75" spans="18:18" x14ac:dyDescent="0.25">
      <c r="R75" s="100">
        <v>43</v>
      </c>
    </row>
    <row r="76" spans="18:18" x14ac:dyDescent="0.25">
      <c r="R76" s="100">
        <v>43</v>
      </c>
    </row>
    <row r="77" spans="18:18" x14ac:dyDescent="0.25">
      <c r="R77" s="100">
        <v>43</v>
      </c>
    </row>
    <row r="78" spans="18:18" x14ac:dyDescent="0.25">
      <c r="R78" s="100">
        <v>43</v>
      </c>
    </row>
    <row r="79" spans="18:18" x14ac:dyDescent="0.25">
      <c r="R79" s="100">
        <v>44</v>
      </c>
    </row>
    <row r="80" spans="18:18" x14ac:dyDescent="0.25">
      <c r="R80" s="100">
        <v>46</v>
      </c>
    </row>
    <row r="81" spans="18:18" x14ac:dyDescent="0.25">
      <c r="R81" s="100">
        <v>46</v>
      </c>
    </row>
    <row r="82" spans="18:18" x14ac:dyDescent="0.25">
      <c r="R82" s="100">
        <v>47</v>
      </c>
    </row>
    <row r="83" spans="18:18" x14ac:dyDescent="0.25">
      <c r="R83" s="100">
        <v>47</v>
      </c>
    </row>
    <row r="84" spans="18:18" x14ac:dyDescent="0.25">
      <c r="R84" s="100">
        <v>47</v>
      </c>
    </row>
    <row r="85" spans="18:18" x14ac:dyDescent="0.25">
      <c r="R85" s="100">
        <v>47</v>
      </c>
    </row>
    <row r="86" spans="18:18" x14ac:dyDescent="0.25">
      <c r="R86" s="100">
        <v>48</v>
      </c>
    </row>
    <row r="87" spans="18:18" x14ac:dyDescent="0.25">
      <c r="R87" s="100">
        <v>49</v>
      </c>
    </row>
    <row r="88" spans="18:18" x14ac:dyDescent="0.25">
      <c r="R88" s="100">
        <v>50</v>
      </c>
    </row>
    <row r="89" spans="18:18" x14ac:dyDescent="0.25">
      <c r="R89" s="100">
        <v>50</v>
      </c>
    </row>
    <row r="90" spans="18:18" x14ac:dyDescent="0.25">
      <c r="R90" s="100">
        <v>50</v>
      </c>
    </row>
    <row r="91" spans="18:18" x14ac:dyDescent="0.25">
      <c r="R91" s="100">
        <v>51</v>
      </c>
    </row>
    <row r="92" spans="18:18" x14ac:dyDescent="0.25">
      <c r="R92" s="100">
        <v>51</v>
      </c>
    </row>
    <row r="93" spans="18:18" x14ac:dyDescent="0.25">
      <c r="R93" s="100">
        <v>52</v>
      </c>
    </row>
    <row r="94" spans="18:18" x14ac:dyDescent="0.25">
      <c r="R94" s="100">
        <v>54</v>
      </c>
    </row>
    <row r="95" spans="18:18" x14ac:dyDescent="0.25">
      <c r="R95" s="100">
        <v>54</v>
      </c>
    </row>
    <row r="96" spans="18:18" x14ac:dyDescent="0.25">
      <c r="R96" s="100">
        <v>54</v>
      </c>
    </row>
    <row r="97" spans="18:18" x14ac:dyDescent="0.25">
      <c r="R97" s="100">
        <v>58</v>
      </c>
    </row>
    <row r="98" spans="18:18" x14ac:dyDescent="0.25">
      <c r="R98" s="100">
        <v>59</v>
      </c>
    </row>
    <row r="99" spans="18:18" x14ac:dyDescent="0.25">
      <c r="R99" s="100">
        <v>70</v>
      </c>
    </row>
  </sheetData>
  <sortState ref="R1:R99">
    <sortCondition ref="R35"/>
  </sortState>
  <phoneticPr fontId="4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K11"/>
  <sheetViews>
    <sheetView zoomScaleNormal="100" workbookViewId="0">
      <selection sqref="A1:I1"/>
    </sheetView>
  </sheetViews>
  <sheetFormatPr defaultColWidth="9.140625" defaultRowHeight="12.75" x14ac:dyDescent="0.2"/>
  <cols>
    <col min="1" max="1" width="11.7109375" style="72" bestFit="1" customWidth="1"/>
    <col min="2" max="3" width="4" style="72" bestFit="1" customWidth="1"/>
    <col min="4" max="4" width="4.28515625" style="72" bestFit="1" customWidth="1"/>
    <col min="5" max="5" width="4" style="72" bestFit="1" customWidth="1"/>
    <col min="6" max="6" width="4.42578125" style="72" bestFit="1" customWidth="1"/>
    <col min="7" max="7" width="4" style="72" bestFit="1" customWidth="1"/>
    <col min="8" max="8" width="7.140625" style="72" bestFit="1" customWidth="1"/>
    <col min="9" max="9" width="8.5703125" style="72" bestFit="1" customWidth="1"/>
    <col min="10" max="10" width="3.85546875" style="72" customWidth="1"/>
    <col min="11" max="17" width="9.5703125" style="72" customWidth="1"/>
    <col min="18" max="16384" width="9.140625" style="72"/>
  </cols>
  <sheetData>
    <row r="1" spans="1:11" ht="19.5" customHeight="1" x14ac:dyDescent="0.4">
      <c r="A1" s="145" t="s">
        <v>75</v>
      </c>
      <c r="B1" s="145"/>
      <c r="C1" s="145"/>
      <c r="D1" s="145"/>
      <c r="E1" s="145"/>
      <c r="F1" s="145"/>
      <c r="G1" s="145"/>
      <c r="H1" s="145"/>
      <c r="I1" s="145"/>
      <c r="J1" s="97"/>
      <c r="K1" s="84"/>
    </row>
    <row r="4" spans="1:11" x14ac:dyDescent="0.2">
      <c r="A4" s="85"/>
      <c r="B4" s="86" t="s">
        <v>1</v>
      </c>
      <c r="C4" s="86" t="s">
        <v>77</v>
      </c>
      <c r="D4" s="86" t="s">
        <v>3</v>
      </c>
      <c r="E4" s="86" t="s">
        <v>78</v>
      </c>
      <c r="F4" s="86" t="s">
        <v>79</v>
      </c>
      <c r="G4" s="86" t="s">
        <v>6</v>
      </c>
      <c r="H4" s="76" t="s">
        <v>7</v>
      </c>
      <c r="I4" s="77" t="s">
        <v>76</v>
      </c>
    </row>
    <row r="5" spans="1:11" x14ac:dyDescent="0.2">
      <c r="A5" s="85" t="s">
        <v>9</v>
      </c>
      <c r="B5" s="87">
        <v>80</v>
      </c>
      <c r="C5" s="87">
        <v>130</v>
      </c>
      <c r="D5" s="87">
        <v>125</v>
      </c>
      <c r="E5" s="87">
        <v>130</v>
      </c>
      <c r="F5" s="87">
        <v>140</v>
      </c>
      <c r="G5" s="87">
        <v>180</v>
      </c>
      <c r="H5" s="78">
        <f>SUM(B5:G5)</f>
        <v>785</v>
      </c>
      <c r="I5" s="79">
        <f>H5/$H$10</f>
        <v>0.33052631578947367</v>
      </c>
      <c r="J5" s="80"/>
    </row>
    <row r="6" spans="1:11" x14ac:dyDescent="0.2">
      <c r="A6" s="85" t="s">
        <v>10</v>
      </c>
      <c r="B6" s="87">
        <v>60</v>
      </c>
      <c r="C6" s="87">
        <v>80</v>
      </c>
      <c r="D6" s="87">
        <v>80</v>
      </c>
      <c r="E6" s="87">
        <v>100</v>
      </c>
      <c r="F6" s="87">
        <v>90</v>
      </c>
      <c r="G6" s="87">
        <v>100</v>
      </c>
      <c r="H6" s="78">
        <f>SUM(B6:G6)</f>
        <v>510</v>
      </c>
      <c r="I6" s="79">
        <f>H6/$H$10</f>
        <v>0.21473684210526317</v>
      </c>
      <c r="J6" s="80"/>
    </row>
    <row r="7" spans="1:11" x14ac:dyDescent="0.2">
      <c r="A7" s="85" t="s">
        <v>11</v>
      </c>
      <c r="B7" s="87">
        <v>110</v>
      </c>
      <c r="C7" s="87">
        <v>120</v>
      </c>
      <c r="D7" s="87">
        <v>110</v>
      </c>
      <c r="E7" s="87">
        <v>120</v>
      </c>
      <c r="F7" s="87">
        <v>120</v>
      </c>
      <c r="G7" s="87">
        <v>130</v>
      </c>
      <c r="H7" s="78">
        <f>SUM(B7:G7)</f>
        <v>710</v>
      </c>
      <c r="I7" s="79">
        <f>H7/$H$10</f>
        <v>0.29894736842105263</v>
      </c>
      <c r="J7" s="80"/>
    </row>
    <row r="8" spans="1:11" ht="12.75" customHeight="1" x14ac:dyDescent="0.2">
      <c r="A8" s="85" t="s">
        <v>12</v>
      </c>
      <c r="B8" s="87">
        <v>40</v>
      </c>
      <c r="C8" s="87">
        <v>60</v>
      </c>
      <c r="D8" s="87">
        <v>70</v>
      </c>
      <c r="E8" s="87">
        <v>60</v>
      </c>
      <c r="F8" s="87">
        <v>60</v>
      </c>
      <c r="G8" s="87">
        <v>80</v>
      </c>
      <c r="H8" s="78">
        <f>SUM(B8:G8)</f>
        <v>370</v>
      </c>
      <c r="I8" s="79">
        <f>H8/$H$10</f>
        <v>0.15578947368421053</v>
      </c>
      <c r="J8" s="80"/>
    </row>
    <row r="9" spans="1:11" x14ac:dyDescent="0.2">
      <c r="B9" s="78"/>
      <c r="C9" s="78"/>
      <c r="D9" s="78"/>
      <c r="E9" s="78"/>
      <c r="F9" s="78"/>
      <c r="G9" s="78"/>
      <c r="H9" s="78"/>
      <c r="I9" s="81"/>
    </row>
    <row r="10" spans="1:11" x14ac:dyDescent="0.2">
      <c r="A10" s="72" t="s">
        <v>7</v>
      </c>
      <c r="B10" s="78">
        <f t="shared" ref="B10:G10" si="0">SUM(B5:B8)</f>
        <v>290</v>
      </c>
      <c r="C10" s="78">
        <f t="shared" si="0"/>
        <v>390</v>
      </c>
      <c r="D10" s="78">
        <f t="shared" si="0"/>
        <v>385</v>
      </c>
      <c r="E10" s="78">
        <f t="shared" si="0"/>
        <v>410</v>
      </c>
      <c r="F10" s="78">
        <f t="shared" si="0"/>
        <v>410</v>
      </c>
      <c r="G10" s="78">
        <f t="shared" si="0"/>
        <v>490</v>
      </c>
      <c r="H10" s="78">
        <f>SUM(B10:G10)</f>
        <v>2375</v>
      </c>
      <c r="I10" s="79">
        <f>SUM(I5:I9)</f>
        <v>1</v>
      </c>
    </row>
    <row r="11" spans="1:11" x14ac:dyDescent="0.2">
      <c r="A11" s="72" t="s">
        <v>80</v>
      </c>
      <c r="B11" s="78">
        <f t="shared" ref="B11:H11" si="1">AVERAGE(B5:B8)</f>
        <v>72.5</v>
      </c>
      <c r="C11" s="78">
        <f t="shared" si="1"/>
        <v>97.5</v>
      </c>
      <c r="D11" s="78">
        <f t="shared" si="1"/>
        <v>96.25</v>
      </c>
      <c r="E11" s="78">
        <f t="shared" si="1"/>
        <v>102.5</v>
      </c>
      <c r="F11" s="78">
        <f t="shared" si="1"/>
        <v>102.5</v>
      </c>
      <c r="G11" s="78">
        <f t="shared" si="1"/>
        <v>122.5</v>
      </c>
      <c r="H11" s="78">
        <f t="shared" si="1"/>
        <v>593.75</v>
      </c>
      <c r="I11" s="82"/>
    </row>
  </sheetData>
  <mergeCells count="1">
    <mergeCell ref="A1:I1"/>
  </mergeCells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00"/>
  </sheetPr>
  <dimension ref="A1:K11"/>
  <sheetViews>
    <sheetView zoomScale="85" zoomScaleNormal="85" workbookViewId="0">
      <selection sqref="A1:I1"/>
    </sheetView>
  </sheetViews>
  <sheetFormatPr defaultColWidth="9.140625" defaultRowHeight="12.75" x14ac:dyDescent="0.2"/>
  <cols>
    <col min="1" max="1" width="14.28515625" style="72" customWidth="1"/>
    <col min="2" max="2" width="8.7109375" style="72" bestFit="1" customWidth="1"/>
    <col min="3" max="3" width="6.7109375" style="72" bestFit="1" customWidth="1"/>
    <col min="4" max="4" width="6" style="72" bestFit="1" customWidth="1"/>
    <col min="5" max="5" width="7.7109375" style="72" customWidth="1"/>
    <col min="6" max="6" width="4.5703125" style="72" bestFit="1" customWidth="1"/>
    <col min="7" max="7" width="7" style="72" bestFit="1" customWidth="1"/>
    <col min="8" max="8" width="7.140625" style="72" bestFit="1" customWidth="1"/>
    <col min="9" max="9" width="8.5703125" style="72" bestFit="1" customWidth="1"/>
    <col min="10" max="17" width="9.5703125" style="72" customWidth="1"/>
    <col min="18" max="16384" width="9.140625" style="72"/>
  </cols>
  <sheetData>
    <row r="1" spans="1:11" ht="26.25" x14ac:dyDescent="0.4">
      <c r="A1" s="146" t="s">
        <v>74</v>
      </c>
      <c r="B1" s="147"/>
      <c r="C1" s="147"/>
      <c r="D1" s="147"/>
      <c r="E1" s="147"/>
      <c r="F1" s="147"/>
      <c r="G1" s="147"/>
      <c r="H1" s="147"/>
      <c r="I1" s="148"/>
      <c r="K1" s="84"/>
    </row>
    <row r="2" spans="1:11" ht="18.75" x14ac:dyDescent="0.3">
      <c r="A2" s="144" t="s">
        <v>92</v>
      </c>
      <c r="B2" s="144"/>
      <c r="C2" s="144"/>
      <c r="D2" s="144"/>
      <c r="E2" s="144"/>
      <c r="F2" s="144"/>
      <c r="G2" s="144"/>
      <c r="H2" s="144"/>
      <c r="I2" s="144"/>
    </row>
    <row r="4" spans="1:11" x14ac:dyDescent="0.2">
      <c r="A4" s="85"/>
      <c r="B4" s="86" t="s">
        <v>1</v>
      </c>
      <c r="C4" s="86" t="s">
        <v>77</v>
      </c>
      <c r="D4" s="86" t="s">
        <v>3</v>
      </c>
      <c r="E4" s="86" t="s">
        <v>78</v>
      </c>
      <c r="F4" s="86" t="s">
        <v>79</v>
      </c>
      <c r="G4" s="86" t="s">
        <v>6</v>
      </c>
      <c r="H4" s="76" t="s">
        <v>7</v>
      </c>
      <c r="I4" s="77" t="s">
        <v>93</v>
      </c>
    </row>
    <row r="5" spans="1:11" x14ac:dyDescent="0.2">
      <c r="A5" s="85" t="s">
        <v>87</v>
      </c>
      <c r="B5" s="87">
        <v>80</v>
      </c>
      <c r="C5" s="87">
        <v>130</v>
      </c>
      <c r="D5" s="87">
        <v>125</v>
      </c>
      <c r="E5" s="87">
        <v>130</v>
      </c>
      <c r="F5" s="87">
        <v>140</v>
      </c>
      <c r="G5" s="87">
        <v>180</v>
      </c>
      <c r="H5" s="78">
        <f>SUM(B5:G5)</f>
        <v>785</v>
      </c>
      <c r="I5" s="79">
        <f>H5/$H$10</f>
        <v>0.33052631578947367</v>
      </c>
      <c r="J5" s="80"/>
    </row>
    <row r="6" spans="1:11" x14ac:dyDescent="0.2">
      <c r="A6" s="85" t="s">
        <v>88</v>
      </c>
      <c r="B6" s="87">
        <v>60</v>
      </c>
      <c r="C6" s="87">
        <v>80</v>
      </c>
      <c r="D6" s="87">
        <v>80</v>
      </c>
      <c r="E6" s="87">
        <v>100</v>
      </c>
      <c r="F6" s="87">
        <v>90</v>
      </c>
      <c r="G6" s="87">
        <v>100</v>
      </c>
      <c r="H6" s="78">
        <f>SUM(B6:G6)</f>
        <v>510</v>
      </c>
      <c r="I6" s="79">
        <f>H6/$H$10</f>
        <v>0.21473684210526317</v>
      </c>
      <c r="J6" s="80"/>
    </row>
    <row r="7" spans="1:11" x14ac:dyDescent="0.2">
      <c r="A7" s="85" t="s">
        <v>89</v>
      </c>
      <c r="B7" s="87">
        <v>110</v>
      </c>
      <c r="C7" s="87">
        <v>120</v>
      </c>
      <c r="D7" s="87">
        <v>110</v>
      </c>
      <c r="E7" s="87">
        <v>120</v>
      </c>
      <c r="F7" s="87">
        <v>120</v>
      </c>
      <c r="G7" s="87">
        <v>130</v>
      </c>
      <c r="H7" s="78">
        <f>SUM(B7:G7)</f>
        <v>710</v>
      </c>
      <c r="I7" s="79">
        <f>H7/$H$10</f>
        <v>0.29894736842105263</v>
      </c>
      <c r="J7" s="80"/>
    </row>
    <row r="8" spans="1:11" ht="12.75" customHeight="1" x14ac:dyDescent="0.2">
      <c r="A8" s="85" t="s">
        <v>90</v>
      </c>
      <c r="B8" s="87">
        <v>40</v>
      </c>
      <c r="C8" s="87">
        <v>60</v>
      </c>
      <c r="D8" s="87">
        <v>70</v>
      </c>
      <c r="E8" s="87">
        <v>60</v>
      </c>
      <c r="F8" s="87">
        <v>60</v>
      </c>
      <c r="G8" s="87">
        <v>80</v>
      </c>
      <c r="H8" s="78">
        <f>SUM(B8:G8)</f>
        <v>370</v>
      </c>
      <c r="I8" s="79">
        <f>H8/$H$10</f>
        <v>0.15578947368421053</v>
      </c>
      <c r="J8" s="80"/>
    </row>
    <row r="9" spans="1:11" x14ac:dyDescent="0.2">
      <c r="B9" s="78"/>
      <c r="C9" s="78"/>
      <c r="D9" s="78"/>
      <c r="E9" s="78"/>
      <c r="F9" s="78"/>
      <c r="G9" s="78"/>
      <c r="H9" s="78"/>
      <c r="I9" s="81"/>
    </row>
    <row r="10" spans="1:11" x14ac:dyDescent="0.2">
      <c r="A10" s="72" t="s">
        <v>7</v>
      </c>
      <c r="B10" s="78">
        <f t="shared" ref="B10:G10" si="0">SUM(B5:B8)</f>
        <v>290</v>
      </c>
      <c r="C10" s="78">
        <f t="shared" si="0"/>
        <v>390</v>
      </c>
      <c r="D10" s="78">
        <f t="shared" si="0"/>
        <v>385</v>
      </c>
      <c r="E10" s="78">
        <f t="shared" si="0"/>
        <v>410</v>
      </c>
      <c r="F10" s="78">
        <f t="shared" si="0"/>
        <v>410</v>
      </c>
      <c r="G10" s="78">
        <f t="shared" si="0"/>
        <v>490</v>
      </c>
      <c r="H10" s="78">
        <f>SUM(B10:G10)</f>
        <v>2375</v>
      </c>
      <c r="I10" s="79">
        <f>SUM(I5:I9)</f>
        <v>1</v>
      </c>
    </row>
    <row r="11" spans="1:11" x14ac:dyDescent="0.2">
      <c r="A11" s="72" t="s">
        <v>80</v>
      </c>
      <c r="B11" s="78">
        <f t="shared" ref="B11:H11" si="1">AVERAGE(B5:B8)</f>
        <v>72.5</v>
      </c>
      <c r="C11" s="78">
        <f t="shared" si="1"/>
        <v>97.5</v>
      </c>
      <c r="D11" s="78">
        <f t="shared" si="1"/>
        <v>96.25</v>
      </c>
      <c r="E11" s="78">
        <f t="shared" si="1"/>
        <v>102.5</v>
      </c>
      <c r="F11" s="78">
        <f t="shared" si="1"/>
        <v>102.5</v>
      </c>
      <c r="G11" s="78">
        <f t="shared" si="1"/>
        <v>122.5</v>
      </c>
      <c r="H11" s="78">
        <f t="shared" si="1"/>
        <v>593.75</v>
      </c>
      <c r="I11" s="82"/>
    </row>
  </sheetData>
  <mergeCells count="2">
    <mergeCell ref="A1:I1"/>
    <mergeCell ref="A2:I2"/>
  </mergeCells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N31"/>
  <sheetViews>
    <sheetView tabSelected="1" zoomScale="130" zoomScaleNormal="130" workbookViewId="0">
      <selection activeCell="B3" sqref="B3"/>
    </sheetView>
  </sheetViews>
  <sheetFormatPr defaultColWidth="9.140625" defaultRowHeight="12.75" x14ac:dyDescent="0.2"/>
  <cols>
    <col min="1" max="1" width="9" style="126" bestFit="1" customWidth="1"/>
    <col min="2" max="2" width="13.5703125" style="91" bestFit="1" customWidth="1"/>
    <col min="3" max="3" width="3" style="73" customWidth="1"/>
    <col min="4" max="16384" width="9.140625" style="73"/>
  </cols>
  <sheetData>
    <row r="1" spans="1:14" x14ac:dyDescent="0.2">
      <c r="A1" s="125" t="s">
        <v>81</v>
      </c>
      <c r="B1" s="114" t="s">
        <v>91</v>
      </c>
    </row>
    <row r="2" spans="1:14" ht="15" x14ac:dyDescent="0.25">
      <c r="A2" s="126">
        <v>42736</v>
      </c>
      <c r="B2" s="91">
        <v>1591172</v>
      </c>
      <c r="C2" s="74"/>
      <c r="E2" s="98" t="str">
        <f>CHOOSE(MONTH(A2),"Janeiro","Fevereiro","Março","Abril","Maio","Junho","Julho","Agosto","Setembro","Outubro","Novembro","Dezembro")</f>
        <v>Janeiro</v>
      </c>
      <c r="F2" s="98" t="str">
        <f>CHOOSE(MONTH(INDEX(A:A,COUNTA(A:A))),"Janeiro","Fevereiro","Março","Abril","Maio","Junho","Julho","Agosto","Setembro","Outubro","Novembro","Dezembro")</f>
        <v>Junho</v>
      </c>
      <c r="G2" s="98" t="str">
        <f>"Vendas - Produtos CASA - "&amp;E2&amp;" "&amp;YEAR(A2)&amp;" - "&amp;F2&amp;" "&amp;YEAR(INDEX(A:A,COUNTA(A:A)))</f>
        <v>Vendas - Produtos CASA - Janeiro 2017 - Junho 2019</v>
      </c>
      <c r="N2" s="75"/>
    </row>
    <row r="3" spans="1:14" x14ac:dyDescent="0.2">
      <c r="A3" s="126">
        <v>42767</v>
      </c>
      <c r="B3" s="91">
        <v>1595590</v>
      </c>
      <c r="C3" s="74"/>
      <c r="N3" s="75"/>
    </row>
    <row r="4" spans="1:14" x14ac:dyDescent="0.2">
      <c r="A4" s="126">
        <v>42795</v>
      </c>
      <c r="B4" s="91">
        <v>1664153</v>
      </c>
      <c r="C4" s="74"/>
      <c r="N4" s="75"/>
    </row>
    <row r="5" spans="1:14" x14ac:dyDescent="0.2">
      <c r="A5" s="126">
        <v>42826</v>
      </c>
      <c r="B5" s="91">
        <v>2482664</v>
      </c>
      <c r="C5" s="74"/>
      <c r="N5" s="75"/>
    </row>
    <row r="6" spans="1:14" x14ac:dyDescent="0.2">
      <c r="A6" s="126">
        <v>42856</v>
      </c>
      <c r="B6" s="91">
        <v>2668282</v>
      </c>
      <c r="C6" s="74"/>
      <c r="N6" s="75"/>
    </row>
    <row r="7" spans="1:14" x14ac:dyDescent="0.2">
      <c r="A7" s="126">
        <v>42887</v>
      </c>
      <c r="B7" s="91">
        <v>5080792</v>
      </c>
      <c r="C7" s="74"/>
      <c r="N7" s="75"/>
    </row>
    <row r="8" spans="1:14" x14ac:dyDescent="0.2">
      <c r="A8" s="126">
        <v>42917</v>
      </c>
      <c r="B8" s="91">
        <v>3359132</v>
      </c>
      <c r="C8" s="74"/>
      <c r="N8" s="75"/>
    </row>
    <row r="9" spans="1:14" x14ac:dyDescent="0.2">
      <c r="A9" s="126">
        <v>42948</v>
      </c>
      <c r="B9" s="91">
        <v>6987794</v>
      </c>
      <c r="C9" s="74"/>
      <c r="N9" s="75"/>
    </row>
    <row r="10" spans="1:14" x14ac:dyDescent="0.2">
      <c r="A10" s="126">
        <v>42979</v>
      </c>
      <c r="B10" s="91">
        <v>7728080</v>
      </c>
      <c r="C10" s="74"/>
      <c r="N10" s="75"/>
    </row>
    <row r="11" spans="1:14" x14ac:dyDescent="0.2">
      <c r="A11" s="126">
        <v>43009</v>
      </c>
      <c r="B11" s="91">
        <v>6036958</v>
      </c>
      <c r="C11" s="74"/>
      <c r="N11" s="75"/>
    </row>
    <row r="12" spans="1:14" x14ac:dyDescent="0.2">
      <c r="A12" s="126">
        <v>43040</v>
      </c>
      <c r="B12" s="91">
        <v>5483065</v>
      </c>
      <c r="C12" s="74"/>
      <c r="N12" s="75"/>
    </row>
    <row r="13" spans="1:14" x14ac:dyDescent="0.2">
      <c r="A13" s="126">
        <v>43070</v>
      </c>
      <c r="B13" s="91">
        <v>8549949</v>
      </c>
      <c r="C13" s="74"/>
      <c r="N13" s="75"/>
    </row>
    <row r="14" spans="1:14" x14ac:dyDescent="0.2">
      <c r="A14" s="126">
        <v>43101</v>
      </c>
      <c r="B14" s="91">
        <v>8236602</v>
      </c>
      <c r="C14" s="74"/>
      <c r="N14" s="75"/>
    </row>
    <row r="15" spans="1:14" x14ac:dyDescent="0.2">
      <c r="A15" s="126">
        <v>43132</v>
      </c>
      <c r="B15" s="91">
        <v>8829099</v>
      </c>
      <c r="C15" s="74"/>
      <c r="N15" s="75"/>
    </row>
    <row r="16" spans="1:14" x14ac:dyDescent="0.2">
      <c r="A16" s="126">
        <v>43160</v>
      </c>
      <c r="B16" s="91">
        <v>6922595</v>
      </c>
      <c r="C16" s="74"/>
      <c r="N16" s="75"/>
    </row>
    <row r="17" spans="1:14" x14ac:dyDescent="0.2">
      <c r="A17" s="126">
        <v>43191</v>
      </c>
      <c r="B17" s="91">
        <v>13083902</v>
      </c>
      <c r="C17" s="74"/>
      <c r="N17" s="75"/>
    </row>
    <row r="18" spans="1:14" x14ac:dyDescent="0.2">
      <c r="A18" s="126">
        <v>43221</v>
      </c>
      <c r="B18" s="91">
        <v>8229279</v>
      </c>
      <c r="C18" s="74"/>
      <c r="N18" s="75"/>
    </row>
    <row r="19" spans="1:14" x14ac:dyDescent="0.2">
      <c r="A19" s="126">
        <v>43252</v>
      </c>
      <c r="B19" s="91">
        <v>12350562</v>
      </c>
      <c r="C19" s="74"/>
      <c r="N19" s="75"/>
    </row>
    <row r="20" spans="1:14" x14ac:dyDescent="0.2">
      <c r="A20" s="126">
        <v>43282</v>
      </c>
      <c r="B20" s="91">
        <v>8244997</v>
      </c>
      <c r="C20" s="74"/>
      <c r="N20" s="75"/>
    </row>
    <row r="21" spans="1:14" x14ac:dyDescent="0.2">
      <c r="A21" s="126">
        <v>43313</v>
      </c>
      <c r="B21" s="91">
        <v>12530449</v>
      </c>
      <c r="C21" s="74"/>
      <c r="N21" s="75"/>
    </row>
    <row r="22" spans="1:14" x14ac:dyDescent="0.2">
      <c r="A22" s="126">
        <v>43344</v>
      </c>
      <c r="B22" s="91">
        <v>11634759</v>
      </c>
      <c r="C22" s="74"/>
      <c r="N22" s="75"/>
    </row>
    <row r="23" spans="1:14" x14ac:dyDescent="0.2">
      <c r="A23" s="126">
        <v>43374</v>
      </c>
      <c r="B23" s="91">
        <v>14014356</v>
      </c>
      <c r="C23" s="74"/>
      <c r="N23" s="75"/>
    </row>
    <row r="24" spans="1:14" x14ac:dyDescent="0.2">
      <c r="A24" s="126">
        <v>43405</v>
      </c>
      <c r="B24" s="91">
        <v>19251747</v>
      </c>
      <c r="C24" s="74"/>
      <c r="N24" s="75"/>
    </row>
    <row r="25" spans="1:14" x14ac:dyDescent="0.2">
      <c r="A25" s="126">
        <v>43435</v>
      </c>
      <c r="B25" s="91">
        <v>19360795</v>
      </c>
      <c r="C25" s="74"/>
      <c r="N25" s="75"/>
    </row>
    <row r="26" spans="1:14" x14ac:dyDescent="0.2">
      <c r="A26" s="126">
        <v>43466</v>
      </c>
      <c r="B26" s="91">
        <v>12494121</v>
      </c>
      <c r="C26" s="74"/>
      <c r="N26" s="75"/>
    </row>
    <row r="27" spans="1:14" x14ac:dyDescent="0.2">
      <c r="A27" s="126">
        <v>43497</v>
      </c>
      <c r="B27" s="91">
        <v>19797099</v>
      </c>
      <c r="C27" s="74"/>
      <c r="N27" s="75"/>
    </row>
    <row r="28" spans="1:14" x14ac:dyDescent="0.2">
      <c r="A28" s="126">
        <v>43525</v>
      </c>
      <c r="B28" s="91">
        <v>17509514</v>
      </c>
      <c r="C28" s="74"/>
      <c r="N28" s="75"/>
    </row>
    <row r="29" spans="1:14" x14ac:dyDescent="0.2">
      <c r="A29" s="126">
        <v>43556</v>
      </c>
      <c r="B29" s="91">
        <v>22215237</v>
      </c>
      <c r="C29" s="74"/>
      <c r="N29" s="75"/>
    </row>
    <row r="30" spans="1:14" x14ac:dyDescent="0.2">
      <c r="A30" s="126">
        <v>43586</v>
      </c>
      <c r="B30" s="91">
        <v>14802827</v>
      </c>
      <c r="C30" s="74"/>
      <c r="N30" s="75"/>
    </row>
    <row r="31" spans="1:14" x14ac:dyDescent="0.2">
      <c r="A31" s="126">
        <v>43617</v>
      </c>
      <c r="B31" s="91">
        <v>17174566</v>
      </c>
      <c r="C31" s="74"/>
      <c r="N31" s="75"/>
    </row>
  </sheetData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M100"/>
  <sheetViews>
    <sheetView zoomScaleNormal="100" workbookViewId="0"/>
  </sheetViews>
  <sheetFormatPr defaultRowHeight="12.75" x14ac:dyDescent="0.2"/>
  <cols>
    <col min="1" max="1" width="6" bestFit="1" customWidth="1"/>
    <col min="2" max="2" width="7.140625" style="96" bestFit="1" customWidth="1"/>
    <col min="3" max="3" width="5.7109375" customWidth="1"/>
    <col min="6" max="6" width="14.85546875" bestFit="1" customWidth="1"/>
    <col min="12" max="12" width="17.42578125" customWidth="1"/>
    <col min="13" max="13" width="16.85546875" bestFit="1" customWidth="1"/>
    <col min="14" max="14" width="11.7109375" bestFit="1" customWidth="1"/>
  </cols>
  <sheetData>
    <row r="1" spans="1:13" ht="21" x14ac:dyDescent="0.35">
      <c r="A1" s="60" t="s">
        <v>94</v>
      </c>
      <c r="B1" s="127" t="s">
        <v>95</v>
      </c>
      <c r="C1" s="67"/>
      <c r="D1" s="149" t="s">
        <v>96</v>
      </c>
      <c r="E1" s="149"/>
      <c r="F1" s="149"/>
      <c r="G1" s="149"/>
      <c r="H1" s="149"/>
      <c r="I1" s="149"/>
      <c r="J1" s="149"/>
      <c r="K1" s="149"/>
      <c r="L1" s="149"/>
      <c r="M1" s="149"/>
    </row>
    <row r="2" spans="1:13" ht="15" x14ac:dyDescent="0.25">
      <c r="A2" s="61">
        <v>26</v>
      </c>
      <c r="B2" s="62">
        <v>3.1817129629629633E-2</v>
      </c>
      <c r="C2" s="66"/>
    </row>
    <row r="3" spans="1:13" ht="15" x14ac:dyDescent="0.25">
      <c r="A3" s="61">
        <v>24</v>
      </c>
      <c r="B3" s="62">
        <v>3.3020833333333333E-2</v>
      </c>
      <c r="C3" s="66"/>
      <c r="F3" s="63">
        <v>7.9861111111111105E-2</v>
      </c>
    </row>
    <row r="4" spans="1:13" ht="15" x14ac:dyDescent="0.25">
      <c r="A4" s="61">
        <v>36</v>
      </c>
      <c r="B4" s="62">
        <v>3.3217592592592597E-2</v>
      </c>
      <c r="C4" s="66"/>
      <c r="F4" s="64">
        <v>3.125E-2</v>
      </c>
    </row>
    <row r="5" spans="1:13" ht="15" x14ac:dyDescent="0.25">
      <c r="A5" s="61">
        <v>31</v>
      </c>
      <c r="B5" s="62">
        <v>3.3738425925925929E-2</v>
      </c>
      <c r="C5" s="66"/>
      <c r="F5" s="65">
        <v>6.9444444444444441E-3</v>
      </c>
    </row>
    <row r="6" spans="1:13" ht="15" x14ac:dyDescent="0.25">
      <c r="A6" s="61">
        <v>33</v>
      </c>
      <c r="B6" s="62">
        <v>3.4548611111111113E-2</v>
      </c>
      <c r="C6" s="66"/>
    </row>
    <row r="7" spans="1:13" ht="15" x14ac:dyDescent="0.25">
      <c r="A7" s="61">
        <v>27</v>
      </c>
      <c r="B7" s="62">
        <v>3.4745370370370371E-2</v>
      </c>
      <c r="C7" s="66"/>
    </row>
    <row r="8" spans="1:13" ht="15" x14ac:dyDescent="0.25">
      <c r="A8" s="61">
        <v>27</v>
      </c>
      <c r="B8" s="62">
        <v>3.5034722222222224E-2</v>
      </c>
      <c r="C8" s="66"/>
    </row>
    <row r="9" spans="1:13" ht="15" x14ac:dyDescent="0.25">
      <c r="A9" s="61">
        <v>33</v>
      </c>
      <c r="B9" s="62">
        <v>3.5127314814814813E-2</v>
      </c>
      <c r="C9" s="66"/>
    </row>
    <row r="10" spans="1:13" ht="15" x14ac:dyDescent="0.25">
      <c r="A10" s="61">
        <v>28</v>
      </c>
      <c r="B10" s="62">
        <v>3.5833333333333335E-2</v>
      </c>
      <c r="C10" s="66"/>
    </row>
    <row r="11" spans="1:13" ht="15" x14ac:dyDescent="0.25">
      <c r="A11" s="61">
        <v>44</v>
      </c>
      <c r="B11" s="62">
        <v>3.7037037037037042E-2</v>
      </c>
      <c r="C11" s="66"/>
    </row>
    <row r="12" spans="1:13" ht="15" x14ac:dyDescent="0.25">
      <c r="A12" s="61">
        <v>32</v>
      </c>
      <c r="B12" s="62">
        <v>3.7291666666666667E-2</v>
      </c>
      <c r="C12" s="66"/>
    </row>
    <row r="13" spans="1:13" ht="15" x14ac:dyDescent="0.25">
      <c r="A13" s="61">
        <v>22</v>
      </c>
      <c r="B13" s="62">
        <v>3.7361111111111109E-2</v>
      </c>
      <c r="C13" s="66"/>
    </row>
    <row r="14" spans="1:13" ht="15" x14ac:dyDescent="0.25">
      <c r="A14" s="61">
        <v>27</v>
      </c>
      <c r="B14" s="62">
        <v>3.7384259259259263E-2</v>
      </c>
      <c r="C14" s="66"/>
    </row>
    <row r="15" spans="1:13" ht="15" x14ac:dyDescent="0.25">
      <c r="A15" s="61">
        <v>24</v>
      </c>
      <c r="B15" s="62">
        <v>3.7499999999999999E-2</v>
      </c>
      <c r="C15" s="66"/>
    </row>
    <row r="16" spans="1:13" ht="15" x14ac:dyDescent="0.25">
      <c r="A16" s="61">
        <v>40</v>
      </c>
      <c r="B16" s="62">
        <v>3.7800925925925925E-2</v>
      </c>
      <c r="C16" s="66"/>
    </row>
    <row r="17" spans="1:3" ht="15" x14ac:dyDescent="0.25">
      <c r="A17" s="61">
        <v>47</v>
      </c>
      <c r="B17" s="62">
        <v>3.7870370370370367E-2</v>
      </c>
      <c r="C17" s="66"/>
    </row>
    <row r="18" spans="1:3" ht="15" x14ac:dyDescent="0.25">
      <c r="A18" s="61">
        <v>28</v>
      </c>
      <c r="B18" s="62">
        <v>3.8101851851851852E-2</v>
      </c>
      <c r="C18" s="66"/>
    </row>
    <row r="19" spans="1:3" ht="15" x14ac:dyDescent="0.25">
      <c r="A19" s="61">
        <v>23</v>
      </c>
      <c r="B19" s="62">
        <v>3.8194444444444441E-2</v>
      </c>
      <c r="C19" s="66"/>
    </row>
    <row r="20" spans="1:3" ht="15" x14ac:dyDescent="0.25">
      <c r="A20" s="61">
        <v>29</v>
      </c>
      <c r="B20" s="62">
        <v>3.8622685185185184E-2</v>
      </c>
      <c r="C20" s="66"/>
    </row>
    <row r="21" spans="1:3" ht="15" x14ac:dyDescent="0.25">
      <c r="A21" s="61">
        <v>28</v>
      </c>
      <c r="B21" s="62">
        <v>3.90625E-2</v>
      </c>
      <c r="C21" s="66"/>
    </row>
    <row r="22" spans="1:3" ht="15" x14ac:dyDescent="0.25">
      <c r="A22" s="61">
        <v>33</v>
      </c>
      <c r="B22" s="62">
        <v>3.9155092592592596E-2</v>
      </c>
      <c r="C22" s="66"/>
    </row>
    <row r="23" spans="1:3" ht="15" x14ac:dyDescent="0.25">
      <c r="A23" s="61">
        <v>36</v>
      </c>
      <c r="B23" s="62">
        <v>3.9270833333333331E-2</v>
      </c>
      <c r="C23" s="66"/>
    </row>
    <row r="24" spans="1:3" ht="15" x14ac:dyDescent="0.25">
      <c r="A24" s="61">
        <v>36</v>
      </c>
      <c r="B24" s="62">
        <v>3.9583333333333331E-2</v>
      </c>
      <c r="C24" s="66"/>
    </row>
    <row r="25" spans="1:3" ht="15" x14ac:dyDescent="0.25">
      <c r="A25" s="61">
        <v>51</v>
      </c>
      <c r="B25" s="62">
        <v>3.9756944444444449E-2</v>
      </c>
      <c r="C25" s="66"/>
    </row>
    <row r="26" spans="1:3" ht="15" x14ac:dyDescent="0.25">
      <c r="A26" s="61">
        <v>39</v>
      </c>
      <c r="B26" s="62">
        <v>3.9780092592592589E-2</v>
      </c>
      <c r="C26" s="66"/>
    </row>
    <row r="27" spans="1:3" ht="15" x14ac:dyDescent="0.25">
      <c r="A27" s="61">
        <v>25</v>
      </c>
      <c r="B27" s="62">
        <v>4.0300925925925928E-2</v>
      </c>
      <c r="C27" s="66"/>
    </row>
    <row r="28" spans="1:3" ht="15" x14ac:dyDescent="0.25">
      <c r="A28" s="61">
        <v>33</v>
      </c>
      <c r="B28" s="62">
        <v>4.0486111111111105E-2</v>
      </c>
      <c r="C28" s="66"/>
    </row>
    <row r="29" spans="1:3" ht="15" x14ac:dyDescent="0.25">
      <c r="A29" s="61">
        <v>29</v>
      </c>
      <c r="B29" s="62">
        <v>4.0706018518518523E-2</v>
      </c>
      <c r="C29" s="66"/>
    </row>
    <row r="30" spans="1:3" ht="15" x14ac:dyDescent="0.25">
      <c r="A30" s="61">
        <v>46</v>
      </c>
      <c r="B30" s="62">
        <v>4.0914351851851848E-2</v>
      </c>
      <c r="C30" s="66"/>
    </row>
    <row r="31" spans="1:3" ht="15" x14ac:dyDescent="0.25">
      <c r="A31" s="61">
        <v>36</v>
      </c>
      <c r="B31" s="62">
        <v>4.0925925925925928E-2</v>
      </c>
      <c r="C31" s="66"/>
    </row>
    <row r="32" spans="1:3" ht="15" x14ac:dyDescent="0.25">
      <c r="A32" s="61">
        <v>51</v>
      </c>
      <c r="B32" s="62">
        <v>4.1550925925925929E-2</v>
      </c>
      <c r="C32" s="66"/>
    </row>
    <row r="33" spans="1:3" ht="15" x14ac:dyDescent="0.25">
      <c r="A33" s="61">
        <v>36</v>
      </c>
      <c r="B33" s="62">
        <v>4.162037037037037E-2</v>
      </c>
      <c r="C33" s="66"/>
    </row>
    <row r="34" spans="1:3" ht="15" x14ac:dyDescent="0.25">
      <c r="A34" s="61">
        <v>35</v>
      </c>
      <c r="B34" s="62">
        <v>4.1689814814814818E-2</v>
      </c>
      <c r="C34" s="66"/>
    </row>
    <row r="35" spans="1:3" ht="15" x14ac:dyDescent="0.25">
      <c r="A35" s="61">
        <v>32</v>
      </c>
      <c r="B35" s="62">
        <v>4.2303240740740738E-2</v>
      </c>
      <c r="C35" s="66"/>
    </row>
    <row r="36" spans="1:3" ht="15" x14ac:dyDescent="0.25">
      <c r="A36" s="61">
        <v>30</v>
      </c>
      <c r="B36" s="62">
        <v>4.2442129629629628E-2</v>
      </c>
      <c r="C36" s="66"/>
    </row>
    <row r="37" spans="1:3" ht="15" x14ac:dyDescent="0.25">
      <c r="A37" s="61">
        <v>41</v>
      </c>
      <c r="B37" s="62">
        <v>4.2766203703703702E-2</v>
      </c>
      <c r="C37" s="66"/>
    </row>
    <row r="38" spans="1:3" ht="15" x14ac:dyDescent="0.25">
      <c r="A38" s="61">
        <v>47</v>
      </c>
      <c r="B38" s="62">
        <v>4.3055555555555562E-2</v>
      </c>
      <c r="C38" s="66"/>
    </row>
    <row r="39" spans="1:3" ht="15" x14ac:dyDescent="0.25">
      <c r="A39" s="61">
        <v>37</v>
      </c>
      <c r="B39" s="62">
        <v>4.3298611111111107E-2</v>
      </c>
      <c r="C39" s="66"/>
    </row>
    <row r="40" spans="1:3" ht="15" x14ac:dyDescent="0.25">
      <c r="A40" s="61">
        <v>38</v>
      </c>
      <c r="B40" s="62">
        <v>4.3576388888888894E-2</v>
      </c>
      <c r="C40" s="66"/>
    </row>
    <row r="41" spans="1:3" ht="15" x14ac:dyDescent="0.25">
      <c r="A41" s="61">
        <v>23</v>
      </c>
      <c r="B41" s="62">
        <v>4.4097222222222225E-2</v>
      </c>
      <c r="C41" s="66"/>
    </row>
    <row r="42" spans="1:3" ht="15" x14ac:dyDescent="0.25">
      <c r="A42" s="61">
        <v>34</v>
      </c>
      <c r="B42" s="62">
        <v>4.4120370370370372E-2</v>
      </c>
      <c r="C42" s="66"/>
    </row>
    <row r="43" spans="1:3" ht="15" x14ac:dyDescent="0.25">
      <c r="A43" s="61">
        <v>33</v>
      </c>
      <c r="B43" s="62">
        <v>4.4143518518518519E-2</v>
      </c>
      <c r="C43" s="66"/>
    </row>
    <row r="44" spans="1:3" ht="15" x14ac:dyDescent="0.25">
      <c r="A44" s="61">
        <v>39</v>
      </c>
      <c r="B44" s="62">
        <v>4.4166666666666667E-2</v>
      </c>
      <c r="C44" s="66"/>
    </row>
    <row r="45" spans="1:3" ht="15" x14ac:dyDescent="0.25">
      <c r="A45" s="61">
        <v>33</v>
      </c>
      <c r="B45" s="62">
        <v>4.4212962962962961E-2</v>
      </c>
      <c r="C45" s="66"/>
    </row>
    <row r="46" spans="1:3" ht="15" x14ac:dyDescent="0.25">
      <c r="A46" s="61">
        <v>48</v>
      </c>
      <c r="B46" s="62">
        <v>4.4328703703703703E-2</v>
      </c>
      <c r="C46" s="66"/>
    </row>
    <row r="47" spans="1:3" ht="15" x14ac:dyDescent="0.25">
      <c r="A47" s="61">
        <v>30</v>
      </c>
      <c r="B47" s="62">
        <v>4.4351851851851858E-2</v>
      </c>
      <c r="C47" s="66"/>
    </row>
    <row r="48" spans="1:3" ht="15" x14ac:dyDescent="0.25">
      <c r="A48" s="61">
        <v>49</v>
      </c>
      <c r="B48" s="62">
        <v>4.4710648148148152E-2</v>
      </c>
      <c r="C48" s="66"/>
    </row>
    <row r="49" spans="1:13" ht="15" x14ac:dyDescent="0.25">
      <c r="A49" s="61">
        <v>39</v>
      </c>
      <c r="B49" s="62">
        <v>4.4826388888888895E-2</v>
      </c>
      <c r="C49" s="66"/>
      <c r="L49" s="94"/>
      <c r="M49" s="94"/>
    </row>
    <row r="50" spans="1:13" ht="15" x14ac:dyDescent="0.25">
      <c r="A50" s="61">
        <v>47</v>
      </c>
      <c r="B50" s="62">
        <v>4.4907407407407403E-2</v>
      </c>
      <c r="C50" s="66"/>
      <c r="L50" s="96"/>
      <c r="M50" s="96"/>
    </row>
    <row r="51" spans="1:13" ht="15" x14ac:dyDescent="0.25">
      <c r="A51" s="61">
        <v>38</v>
      </c>
      <c r="B51" s="62">
        <v>4.5833333333333337E-2</v>
      </c>
      <c r="C51" s="66"/>
    </row>
    <row r="52" spans="1:13" ht="15" x14ac:dyDescent="0.25">
      <c r="A52" s="61">
        <v>38</v>
      </c>
      <c r="B52" s="62">
        <v>4.6527777777777779E-2</v>
      </c>
      <c r="C52" s="66"/>
    </row>
    <row r="53" spans="1:13" ht="15" x14ac:dyDescent="0.25">
      <c r="A53" s="61">
        <v>38</v>
      </c>
      <c r="B53" s="62">
        <v>4.6527777777777779E-2</v>
      </c>
      <c r="C53" s="66"/>
      <c r="M53" s="68"/>
    </row>
    <row r="54" spans="1:13" ht="15" x14ac:dyDescent="0.25">
      <c r="A54" s="61">
        <v>43</v>
      </c>
      <c r="B54" s="62">
        <v>4.6643518518518522E-2</v>
      </c>
      <c r="C54" s="66"/>
      <c r="M54" s="95"/>
    </row>
    <row r="55" spans="1:13" ht="15" x14ac:dyDescent="0.25">
      <c r="A55" s="61">
        <v>47</v>
      </c>
      <c r="B55" s="62">
        <v>4.670138888888889E-2</v>
      </c>
      <c r="C55" s="66"/>
    </row>
    <row r="56" spans="1:13" ht="15" x14ac:dyDescent="0.25">
      <c r="A56" s="61">
        <v>37</v>
      </c>
      <c r="B56" s="62">
        <v>4.6759259259259257E-2</v>
      </c>
      <c r="C56" s="66"/>
    </row>
    <row r="57" spans="1:13" ht="15" x14ac:dyDescent="0.25">
      <c r="A57" s="61">
        <v>37</v>
      </c>
      <c r="B57" s="62">
        <v>4.6828703703703706E-2</v>
      </c>
      <c r="C57" s="66"/>
    </row>
    <row r="58" spans="1:13" ht="15" x14ac:dyDescent="0.25">
      <c r="A58" s="61">
        <v>28</v>
      </c>
      <c r="B58" s="62">
        <v>4.704861111111111E-2</v>
      </c>
      <c r="C58" s="66"/>
    </row>
    <row r="59" spans="1:13" ht="15" x14ac:dyDescent="0.25">
      <c r="A59" s="61">
        <v>25</v>
      </c>
      <c r="B59" s="62">
        <v>4.7337962962962964E-2</v>
      </c>
      <c r="C59" s="66"/>
    </row>
    <row r="60" spans="1:13" ht="15" x14ac:dyDescent="0.25">
      <c r="A60" s="61">
        <v>40</v>
      </c>
      <c r="B60" s="62">
        <v>4.780092592592592E-2</v>
      </c>
      <c r="C60" s="66"/>
    </row>
    <row r="61" spans="1:13" ht="15" x14ac:dyDescent="0.25">
      <c r="A61" s="61">
        <v>30</v>
      </c>
      <c r="B61" s="62">
        <v>4.7893518518518523E-2</v>
      </c>
      <c r="C61" s="66"/>
    </row>
    <row r="62" spans="1:13" ht="15" x14ac:dyDescent="0.25">
      <c r="A62" s="61">
        <v>36</v>
      </c>
      <c r="B62" s="62">
        <v>4.7916666666666663E-2</v>
      </c>
      <c r="C62" s="66"/>
    </row>
    <row r="63" spans="1:13" ht="15" x14ac:dyDescent="0.25">
      <c r="A63" s="61">
        <v>36</v>
      </c>
      <c r="B63" s="62">
        <v>4.8495370370370376E-2</v>
      </c>
      <c r="C63" s="66"/>
    </row>
    <row r="64" spans="1:13" ht="15" x14ac:dyDescent="0.25">
      <c r="A64" s="61">
        <v>58</v>
      </c>
      <c r="B64" s="62">
        <v>4.9189814814814818E-2</v>
      </c>
      <c r="C64" s="66"/>
    </row>
    <row r="65" spans="1:3" ht="15" x14ac:dyDescent="0.25">
      <c r="A65" s="61">
        <v>33</v>
      </c>
      <c r="B65" s="62">
        <v>4.9768518518518517E-2</v>
      </c>
      <c r="C65" s="66"/>
    </row>
    <row r="66" spans="1:3" ht="15" x14ac:dyDescent="0.25">
      <c r="A66" s="61">
        <v>25</v>
      </c>
      <c r="B66" s="62">
        <v>5.0115740740740738E-2</v>
      </c>
      <c r="C66" s="66"/>
    </row>
    <row r="67" spans="1:3" ht="15" x14ac:dyDescent="0.25">
      <c r="A67" s="61">
        <v>59</v>
      </c>
      <c r="B67" s="62">
        <v>5.0520833333333327E-2</v>
      </c>
      <c r="C67" s="66"/>
    </row>
    <row r="68" spans="1:3" ht="15" x14ac:dyDescent="0.25">
      <c r="A68" s="61">
        <v>27</v>
      </c>
      <c r="B68" s="62">
        <v>5.0578703703703709E-2</v>
      </c>
      <c r="C68" s="66"/>
    </row>
    <row r="69" spans="1:3" ht="15" x14ac:dyDescent="0.25">
      <c r="A69" s="61">
        <v>36</v>
      </c>
      <c r="B69" s="62">
        <v>5.0648148148148144E-2</v>
      </c>
      <c r="C69" s="66"/>
    </row>
    <row r="70" spans="1:3" ht="15" x14ac:dyDescent="0.25">
      <c r="A70" s="61">
        <v>50</v>
      </c>
      <c r="B70" s="62">
        <v>5.1076388888888886E-2</v>
      </c>
      <c r="C70" s="66"/>
    </row>
    <row r="71" spans="1:3" ht="15" x14ac:dyDescent="0.25">
      <c r="A71" s="61">
        <v>37</v>
      </c>
      <c r="B71" s="62">
        <v>5.1388888888888894E-2</v>
      </c>
      <c r="C71" s="66"/>
    </row>
    <row r="72" spans="1:3" ht="15" x14ac:dyDescent="0.25">
      <c r="A72" s="61">
        <v>34</v>
      </c>
      <c r="B72" s="62">
        <v>5.1562499999999997E-2</v>
      </c>
      <c r="C72" s="66"/>
    </row>
    <row r="73" spans="1:3" ht="15" x14ac:dyDescent="0.25">
      <c r="A73" s="61">
        <v>29</v>
      </c>
      <c r="B73" s="62">
        <v>5.2962962962962962E-2</v>
      </c>
      <c r="C73" s="66"/>
    </row>
    <row r="74" spans="1:3" ht="15" x14ac:dyDescent="0.25">
      <c r="A74" s="61">
        <v>41</v>
      </c>
      <c r="B74" s="62">
        <v>5.3067129629629638E-2</v>
      </c>
      <c r="C74" s="66"/>
    </row>
    <row r="75" spans="1:3" ht="15" x14ac:dyDescent="0.25">
      <c r="A75" s="61">
        <v>36</v>
      </c>
      <c r="B75" s="62">
        <v>5.3159722222222226E-2</v>
      </c>
      <c r="C75" s="66"/>
    </row>
    <row r="76" spans="1:3" ht="15" x14ac:dyDescent="0.25">
      <c r="A76" s="61">
        <v>31</v>
      </c>
      <c r="B76" s="62">
        <v>5.347222222222222E-2</v>
      </c>
      <c r="C76" s="66"/>
    </row>
    <row r="77" spans="1:3" ht="15" x14ac:dyDescent="0.25">
      <c r="A77" s="61">
        <v>31</v>
      </c>
      <c r="B77" s="62">
        <v>5.347222222222222E-2</v>
      </c>
      <c r="C77" s="66"/>
    </row>
    <row r="78" spans="1:3" ht="15" x14ac:dyDescent="0.25">
      <c r="A78" s="61">
        <v>50</v>
      </c>
      <c r="B78" s="62">
        <v>5.4421296296296294E-2</v>
      </c>
      <c r="C78" s="66"/>
    </row>
    <row r="79" spans="1:3" ht="15" x14ac:dyDescent="0.25">
      <c r="A79" s="61">
        <v>25</v>
      </c>
      <c r="B79" s="62">
        <v>5.4571759259259257E-2</v>
      </c>
      <c r="C79" s="66"/>
    </row>
    <row r="80" spans="1:3" ht="15" x14ac:dyDescent="0.25">
      <c r="A80" s="61">
        <v>29</v>
      </c>
      <c r="B80" s="62">
        <v>5.4618055555555552E-2</v>
      </c>
      <c r="C80" s="66"/>
    </row>
    <row r="81" spans="1:3" ht="15" x14ac:dyDescent="0.25">
      <c r="A81" s="61">
        <v>36</v>
      </c>
      <c r="B81" s="62">
        <v>5.4942129629629632E-2</v>
      </c>
      <c r="C81" s="66"/>
    </row>
    <row r="82" spans="1:3" ht="15" x14ac:dyDescent="0.25">
      <c r="A82" s="61">
        <v>52</v>
      </c>
      <c r="B82" s="62">
        <v>5.5671296296296302E-2</v>
      </c>
      <c r="C82" s="66"/>
    </row>
    <row r="83" spans="1:3" ht="15" x14ac:dyDescent="0.25">
      <c r="A83" s="61">
        <v>29</v>
      </c>
      <c r="B83" s="62">
        <v>5.6076388888888884E-2</v>
      </c>
      <c r="C83" s="66"/>
    </row>
    <row r="84" spans="1:3" ht="15" x14ac:dyDescent="0.25">
      <c r="A84" s="61">
        <v>37</v>
      </c>
      <c r="B84" s="62">
        <v>5.6365740740740744E-2</v>
      </c>
      <c r="C84" s="66"/>
    </row>
    <row r="85" spans="1:3" ht="15" x14ac:dyDescent="0.25">
      <c r="A85" s="61">
        <v>32</v>
      </c>
      <c r="B85" s="62">
        <v>5.6365740740740744E-2</v>
      </c>
      <c r="C85" s="66"/>
    </row>
    <row r="86" spans="1:3" ht="15" x14ac:dyDescent="0.25">
      <c r="A86" s="61">
        <v>30</v>
      </c>
      <c r="B86" s="62">
        <v>5.6944444444444443E-2</v>
      </c>
      <c r="C86" s="66"/>
    </row>
    <row r="87" spans="1:3" ht="15" x14ac:dyDescent="0.25">
      <c r="A87" s="61">
        <v>54</v>
      </c>
      <c r="B87" s="62">
        <v>5.7881944444444444E-2</v>
      </c>
      <c r="C87" s="66"/>
    </row>
    <row r="88" spans="1:3" ht="15" x14ac:dyDescent="0.25">
      <c r="A88" s="61">
        <v>54</v>
      </c>
      <c r="B88" s="62">
        <v>5.8414351851851849E-2</v>
      </c>
      <c r="C88" s="66"/>
    </row>
    <row r="89" spans="1:3" ht="15" x14ac:dyDescent="0.25">
      <c r="A89" s="61">
        <v>54</v>
      </c>
      <c r="B89" s="62">
        <v>5.842592592592593E-2</v>
      </c>
      <c r="C89" s="66"/>
    </row>
    <row r="90" spans="1:3" ht="15" x14ac:dyDescent="0.25">
      <c r="A90" s="61">
        <v>33</v>
      </c>
      <c r="B90" s="62">
        <v>5.9247685185185188E-2</v>
      </c>
      <c r="C90" s="66"/>
    </row>
    <row r="91" spans="1:3" ht="15" x14ac:dyDescent="0.25">
      <c r="A91" s="61">
        <v>70</v>
      </c>
      <c r="B91" s="62">
        <v>5.9293981481481482E-2</v>
      </c>
      <c r="C91" s="66"/>
    </row>
    <row r="92" spans="1:3" ht="15" x14ac:dyDescent="0.25">
      <c r="A92" s="61">
        <v>43</v>
      </c>
      <c r="B92" s="62">
        <v>5.9456018518518526E-2</v>
      </c>
      <c r="C92" s="66"/>
    </row>
    <row r="93" spans="1:3" ht="15" x14ac:dyDescent="0.25">
      <c r="A93" s="61">
        <v>41</v>
      </c>
      <c r="B93" s="62">
        <v>6.5092592592592591E-2</v>
      </c>
      <c r="C93" s="66"/>
    </row>
    <row r="94" spans="1:3" ht="15" x14ac:dyDescent="0.25">
      <c r="A94" s="61">
        <v>46</v>
      </c>
      <c r="B94" s="62">
        <v>6.7824074074074078E-2</v>
      </c>
      <c r="C94" s="66"/>
    </row>
    <row r="95" spans="1:3" ht="15" x14ac:dyDescent="0.25">
      <c r="A95" s="61">
        <v>40</v>
      </c>
      <c r="B95" s="62">
        <v>6.9143518518518521E-2</v>
      </c>
      <c r="C95" s="66"/>
    </row>
    <row r="96" spans="1:3" ht="15" x14ac:dyDescent="0.25">
      <c r="A96" s="61">
        <v>36</v>
      </c>
      <c r="B96" s="62">
        <v>7.013888888888889E-2</v>
      </c>
      <c r="C96" s="66"/>
    </row>
    <row r="97" spans="1:3" ht="15" x14ac:dyDescent="0.25">
      <c r="A97" s="61">
        <v>36</v>
      </c>
      <c r="B97" s="62">
        <v>7.03125E-2</v>
      </c>
      <c r="C97" s="66"/>
    </row>
    <row r="98" spans="1:3" ht="15" x14ac:dyDescent="0.25">
      <c r="A98" s="61">
        <v>43</v>
      </c>
      <c r="B98" s="62">
        <v>7.1608796296296295E-2</v>
      </c>
      <c r="C98" s="66"/>
    </row>
    <row r="99" spans="1:3" ht="15" x14ac:dyDescent="0.25">
      <c r="A99" s="61">
        <v>43</v>
      </c>
      <c r="B99" s="62">
        <v>7.3240740740740731E-2</v>
      </c>
      <c r="C99" s="66"/>
    </row>
    <row r="100" spans="1:3" ht="15" x14ac:dyDescent="0.25">
      <c r="A100" s="61">
        <v>50</v>
      </c>
      <c r="B100" s="62">
        <v>7.5648148148148145E-2</v>
      </c>
      <c r="C100" s="66"/>
    </row>
  </sheetData>
  <mergeCells count="1">
    <mergeCell ref="D1:M1"/>
  </mergeCells>
  <phoneticPr fontId="10" type="noConversion"/>
  <pageMargins left="0.75" right="0.75" top="1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00FF00"/>
  </sheetPr>
  <dimension ref="A1:C13"/>
  <sheetViews>
    <sheetView zoomScale="150" workbookViewId="0"/>
  </sheetViews>
  <sheetFormatPr defaultColWidth="9.140625" defaultRowHeight="12.75" x14ac:dyDescent="0.2"/>
  <cols>
    <col min="1" max="1" width="4.42578125" style="93" bestFit="1" customWidth="1"/>
    <col min="2" max="2" width="10.85546875" style="130" bestFit="1" customWidth="1"/>
    <col min="3" max="3" width="4.85546875" style="73" bestFit="1" customWidth="1"/>
    <col min="4" max="16384" width="9.140625" style="1"/>
  </cols>
  <sheetData>
    <row r="1" spans="1:3" x14ac:dyDescent="0.2">
      <c r="A1" s="88" t="s">
        <v>81</v>
      </c>
      <c r="B1" s="128" t="s">
        <v>97</v>
      </c>
      <c r="C1" s="89" t="s">
        <v>140</v>
      </c>
    </row>
    <row r="2" spans="1:3" x14ac:dyDescent="0.2">
      <c r="A2" s="90" t="s">
        <v>1</v>
      </c>
      <c r="B2" s="129">
        <v>8670</v>
      </c>
      <c r="C2" s="92">
        <v>24.5</v>
      </c>
    </row>
    <row r="3" spans="1:3" x14ac:dyDescent="0.2">
      <c r="A3" s="90" t="s">
        <v>77</v>
      </c>
      <c r="B3" s="129">
        <v>6396</v>
      </c>
      <c r="C3" s="92">
        <v>22.3</v>
      </c>
    </row>
    <row r="4" spans="1:3" x14ac:dyDescent="0.2">
      <c r="A4" s="90" t="s">
        <v>3</v>
      </c>
      <c r="B4" s="129">
        <v>8304</v>
      </c>
      <c r="C4" s="92">
        <v>25.9</v>
      </c>
    </row>
    <row r="5" spans="1:3" x14ac:dyDescent="0.2">
      <c r="A5" s="90" t="s">
        <v>78</v>
      </c>
      <c r="B5" s="129">
        <v>4797</v>
      </c>
      <c r="C5" s="92">
        <v>37.1</v>
      </c>
    </row>
    <row r="6" spans="1:3" x14ac:dyDescent="0.2">
      <c r="A6" s="90" t="s">
        <v>79</v>
      </c>
      <c r="B6" s="129">
        <v>8826</v>
      </c>
      <c r="C6" s="92">
        <v>18</v>
      </c>
    </row>
    <row r="7" spans="1:3" x14ac:dyDescent="0.2">
      <c r="A7" s="90" t="s">
        <v>6</v>
      </c>
      <c r="B7" s="129">
        <v>6675</v>
      </c>
      <c r="C7" s="92">
        <v>21.5</v>
      </c>
    </row>
    <row r="8" spans="1:3" x14ac:dyDescent="0.2">
      <c r="A8" s="90" t="s">
        <v>57</v>
      </c>
      <c r="B8" s="129">
        <v>8616</v>
      </c>
      <c r="C8" s="92">
        <v>15.5</v>
      </c>
    </row>
    <row r="9" spans="1:3" x14ac:dyDescent="0.2">
      <c r="A9" s="90" t="s">
        <v>83</v>
      </c>
      <c r="B9" s="129">
        <v>7512</v>
      </c>
      <c r="C9" s="92">
        <v>25.5</v>
      </c>
    </row>
    <row r="10" spans="1:3" x14ac:dyDescent="0.2">
      <c r="A10" s="90" t="s">
        <v>84</v>
      </c>
      <c r="B10" s="129">
        <v>5001</v>
      </c>
      <c r="C10" s="92">
        <v>20</v>
      </c>
    </row>
    <row r="11" spans="1:3" x14ac:dyDescent="0.2">
      <c r="A11" s="90" t="s">
        <v>85</v>
      </c>
      <c r="B11" s="129">
        <v>5718</v>
      </c>
      <c r="C11" s="92">
        <v>29</v>
      </c>
    </row>
    <row r="12" spans="1:3" x14ac:dyDescent="0.2">
      <c r="A12" s="90" t="s">
        <v>61</v>
      </c>
      <c r="B12" s="129">
        <v>5226</v>
      </c>
      <c r="C12" s="92">
        <v>26.4</v>
      </c>
    </row>
    <row r="13" spans="1:3" x14ac:dyDescent="0.2">
      <c r="A13" s="90" t="s">
        <v>86</v>
      </c>
      <c r="B13" s="129">
        <v>5943</v>
      </c>
      <c r="C13" s="92">
        <v>23.3</v>
      </c>
    </row>
  </sheetData>
  <phoneticPr fontId="4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22</vt:i4>
      </vt:variant>
      <vt:variant>
        <vt:lpstr>Intervalos Nomeados</vt:lpstr>
      </vt:variant>
      <vt:variant>
        <vt:i4>2</vt:i4>
      </vt:variant>
    </vt:vector>
  </HeadingPairs>
  <TitlesOfParts>
    <vt:vector size="24" baseType="lpstr">
      <vt:lpstr>Chart2007 Samples</vt:lpstr>
      <vt:lpstr>Dados do Gráfico</vt:lpstr>
      <vt:lpstr>Gráfico de Colunas</vt:lpstr>
      <vt:lpstr>Gráfico de Linhas</vt:lpstr>
      <vt:lpstr>Gráfico de Pizza</vt:lpstr>
      <vt:lpstr>Gráfico de Barras</vt:lpstr>
      <vt:lpstr>Gráfico de Área</vt:lpstr>
      <vt:lpstr>Gráfico de Dispersão</vt:lpstr>
      <vt:lpstr>Combinação</vt:lpstr>
      <vt:lpstr>Gantt Chart</vt:lpstr>
      <vt:lpstr>BlankCellsCharts</vt:lpstr>
      <vt:lpstr>BlankOrNA</vt:lpstr>
      <vt:lpstr>XAxisLabels</vt:lpstr>
      <vt:lpstr>ChartFilter</vt:lpstr>
      <vt:lpstr>GrowingChart</vt:lpstr>
      <vt:lpstr>CalculatorChart</vt:lpstr>
      <vt:lpstr>LinkedFrozen</vt:lpstr>
      <vt:lpstr>Dynamic</vt:lpstr>
      <vt:lpstr>TransparentColumns</vt:lpstr>
      <vt:lpstr>Gráfico de Hierarquia</vt:lpstr>
      <vt:lpstr>Explosão Solar</vt:lpstr>
      <vt:lpstr>Formulário</vt:lpstr>
      <vt:lpstr>Formulário!Days</vt:lpstr>
      <vt:lpstr>Formulário!DegreeLevel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booth07-mgr2</cp:lastModifiedBy>
  <dcterms:created xsi:type="dcterms:W3CDTF">2019-11-21T09:02:30Z</dcterms:created>
  <dcterms:modified xsi:type="dcterms:W3CDTF">2019-11-21T10:04:56Z</dcterms:modified>
</cp:coreProperties>
</file>