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Diagnosticar" sheetId="1" r:id="rId4"/>
    <sheet name="Resultado FAIES - Resultado FAI" sheetId="2" r:id="rId5"/>
    <sheet name="Planejar" sheetId="3" r:id="rId6"/>
    <sheet name="Plano de Ação" sheetId="4" r:id="rId7"/>
    <sheet name="Manter" sheetId="5" r:id="rId8"/>
    <sheet name="Monitorar" sheetId="6" r:id="rId9"/>
    <sheet name="Corrigir" sheetId="7" r:id="rId10"/>
  </sheets>
</workbook>
</file>

<file path=xl/comments1.xml><?xml version="1.0" encoding="utf-8"?>
<comments xmlns="http://schemas.openxmlformats.org/spreadsheetml/2006/main">
  <authors>
    <author>Billy</author>
  </authors>
  <commentList>
    <comment ref="D62" authorId="0">
      <text>
        <r>
          <rPr>
            <sz val="11"/>
            <color indexed="8"/>
            <rFont val="Helvetica"/>
          </rPr>
          <t>Billy:
Listar exemplos de relatórios que devem ter obrigatoriamente:
1- N. De matriculados
2- Evasão por ano e semestre
3- Motivo da desistência;
4-Número de concluintes
5- % para integralização do curriculum possivel formatura, considerar atividades complementares;
6-Documentos em aberto;
7-Histórico do Aluno;
8-Ocorrências do ALuno
9-Solicitações do aluno por periodo
10-Fluxo de caixa
11-Receita
12-Despesa
13- Custo por aluno
14- Quantidade de aluno por professor
15-Ponto de equilíbrio
16-Projeção de caixa  e matrículas de três pontos(pessimista, realista, otimista)
17-CH planejadaxCH Efetiva professor
18-Conteúdo programáticoxministrado (alertas em caso de atravo com faróis)</t>
        </r>
      </text>
    </comment>
  </commentList>
</comments>
</file>

<file path=xl/comments2.xml><?xml version="1.0" encoding="utf-8"?>
<comments xmlns="http://schemas.openxmlformats.org/spreadsheetml/2006/main">
  <authors>
    <author>Billy</author>
  </authors>
  <commentList>
    <comment ref="D61" authorId="0">
      <text>
        <r>
          <rPr>
            <sz val="11"/>
            <color indexed="8"/>
            <rFont val="Helvetica"/>
          </rPr>
          <t>Billy:
Listar exemplos de relatórios que devem ter obrigatoriamente:
1- N. De matriculados
2- Evasão por ano e semestre
3- Motivo da desistência;
4-Número de concluintes
5- % para integralização do curriculum possivel formatura, considerar atividades complementares;
6-Documentos em aberto;
7-Histórico do Aluno;
8-Ocorrências do ALuno
9-Solicitações do aluno por periodo
10-Fluxo de caixa
11-Receita
12-Despesa
13- Custo por aluno
14- Quantidade de aluno por professor
15-Ponto de equilíbrio
16-Projeção de caixa  e matrículas de três pontos(pessimista, realista, otimista)
17-CH planejadaxCH Efetiva professor
18-Conteúdo programáticoxministrado (alertas em caso de atravo com faróis)</t>
        </r>
      </text>
    </comment>
  </commentList>
</comments>
</file>

<file path=xl/sharedStrings.xml><?xml version="1.0" encoding="utf-8"?>
<sst xmlns="http://schemas.openxmlformats.org/spreadsheetml/2006/main" uniqueCount="324">
  <si>
    <t>QUESTIONÁRIO DA FERRAMENTA DE ANÁLISE E ESTRUTURAÇÃO - FAIES</t>
  </si>
  <si>
    <t>Existe?</t>
  </si>
  <si>
    <t>Estágio</t>
  </si>
  <si>
    <t>Peso</t>
  </si>
  <si>
    <t>Qtde de respostas</t>
  </si>
  <si>
    <t>Setor</t>
  </si>
  <si>
    <t>Ponderação</t>
  </si>
  <si>
    <t>Auto-aval 1</t>
  </si>
  <si>
    <t>Auto-aval 2</t>
  </si>
  <si>
    <t>Auto-aval3</t>
  </si>
  <si>
    <t>Pontos</t>
  </si>
  <si>
    <t>Pontos Máx.</t>
  </si>
  <si>
    <t>Escala</t>
  </si>
  <si>
    <t>Estágio Atual</t>
  </si>
  <si>
    <t>Média Respostas</t>
  </si>
  <si>
    <t>Planejamento Estratégico e Metas</t>
  </si>
  <si>
    <t>1.1</t>
  </si>
  <si>
    <t>Administrativo</t>
  </si>
  <si>
    <t>Possui PE atualizado em prazo inferior a 2 anos?</t>
  </si>
  <si>
    <t>É Essencial representando o plan. Estratégico da empresa. Todo PE precisa ser atualizado</t>
  </si>
  <si>
    <t xml:space="preserve">O PE contempla: </t>
  </si>
  <si>
    <t>sim</t>
  </si>
  <si>
    <t>1.2</t>
  </si>
  <si>
    <t>a Missão da Instituição? Essa missão é conhecida por mais de 50% dos funcionários? As ações institucionais levam em conta a sua missão?</t>
  </si>
  <si>
    <t>é importante mas não inviabiliza a existencia da empresa</t>
  </si>
  <si>
    <t>não</t>
  </si>
  <si>
    <t>1.3</t>
  </si>
  <si>
    <t>as finalidades da Instituição?</t>
  </si>
  <si>
    <t>parte estrutural do PE</t>
  </si>
  <si>
    <t>1.4</t>
  </si>
  <si>
    <t xml:space="preserve">os objetivos da Instituição? Os objetivos são conhecidos por mais de 50% dos funcionários? O planejamento instituicional está alinhado aos seus objetivos? </t>
  </si>
  <si>
    <t>1.15</t>
  </si>
  <si>
    <t>Os funcionários possuem acesso fácil ao Plano de metas?</t>
  </si>
  <si>
    <t>indica mesma direção para todos</t>
  </si>
  <si>
    <t>Comentários:</t>
  </si>
  <si>
    <t>Responsabilidade Social</t>
  </si>
  <si>
    <t>3.1</t>
  </si>
  <si>
    <t xml:space="preserve">Possui programas que visem a Inclusão Social? </t>
  </si>
  <si>
    <t>politica de acesso</t>
  </si>
  <si>
    <t>3.2</t>
  </si>
  <si>
    <t>Infraestrutura</t>
  </si>
  <si>
    <t>Possui facilidades para portadores de necessidades especiais?</t>
  </si>
  <si>
    <t>exigencia legal</t>
  </si>
  <si>
    <t>3.3</t>
  </si>
  <si>
    <t>Possui programas que visem a responsabilidade social, com a prestação de serviços a comunidade?</t>
  </si>
  <si>
    <t>trata de melhoria contínua</t>
  </si>
  <si>
    <t>3.4</t>
  </si>
  <si>
    <t>Possui programas que objetivem a preservação do meio ambiente?</t>
  </si>
  <si>
    <t>responsabilidade ambiental</t>
  </si>
  <si>
    <t>3.5</t>
  </si>
  <si>
    <t>Possui programas que objetivem a preservação da memória e do patrimônio cultural?</t>
  </si>
  <si>
    <t>Comunicação com a sociedade</t>
  </si>
  <si>
    <t>4.1</t>
  </si>
  <si>
    <t>Atendimento</t>
  </si>
  <si>
    <t>Possui ouvidoria?</t>
  </si>
  <si>
    <t>ouvir o cliente de forma isenta</t>
  </si>
  <si>
    <t>4.2</t>
  </si>
  <si>
    <t xml:space="preserve">O prazo de resposta da ouvidoria é menor que 48 horas? </t>
  </si>
  <si>
    <t>4.3</t>
  </si>
  <si>
    <t>Mkt</t>
  </si>
  <si>
    <t xml:space="preserve">Há outros canais de comunicação interna?(Portal, Forum, Jornais) </t>
  </si>
  <si>
    <t xml:space="preserve">ouvir o cliente    </t>
  </si>
  <si>
    <t>4.4</t>
  </si>
  <si>
    <t>Possui canal de comunicação externa? (Site, Jornal)</t>
  </si>
  <si>
    <t>4.5</t>
  </si>
  <si>
    <t>Possui site institucional atualizado focado em Vendas?</t>
  </si>
  <si>
    <t>ouvir o cliente e vender</t>
  </si>
  <si>
    <t>4.6</t>
  </si>
  <si>
    <t>Existe comunicação com o mercado para desenvolvimento de novos produtos?</t>
  </si>
  <si>
    <t>processo de melhoria continua</t>
  </si>
  <si>
    <t>4.7</t>
  </si>
  <si>
    <t>mkt</t>
  </si>
  <si>
    <t>A programação visual da instituição é padronizada?</t>
  </si>
  <si>
    <t>alinhamento da comunicação</t>
  </si>
  <si>
    <t>4.8</t>
  </si>
  <si>
    <t>Existem dados ou pesquisas que evidenciam a forma como os clientes tomam conhecimento da instituição?</t>
  </si>
  <si>
    <t>ouvir o cliente</t>
  </si>
  <si>
    <t>4.9</t>
  </si>
  <si>
    <t>Possui referência de indicadores da concorrência para acompanhamento?</t>
  </si>
  <si>
    <t xml:space="preserve">Políticas de Pessoal, Carreira, Aperfeiçoamento, </t>
  </si>
  <si>
    <t>Condições de Trabalho</t>
  </si>
  <si>
    <t>5.1</t>
  </si>
  <si>
    <t>RH</t>
  </si>
  <si>
    <t>Possui manual do funcionário?</t>
  </si>
  <si>
    <t>padronização de normas e procedimentos</t>
  </si>
  <si>
    <t>5.2</t>
  </si>
  <si>
    <t>rh</t>
  </si>
  <si>
    <t>Os funcionários recebem o manual na admissão?</t>
  </si>
  <si>
    <t>divulgação e alinhamento da comunicação interna</t>
  </si>
  <si>
    <t>5.3</t>
  </si>
  <si>
    <t>O manual do funcionário contempla as políticas da empresa, como: política de benefícios, manual de conduta e ética profissional, política de utilização dos recursos institucionais, política de cargos e salários etc?</t>
  </si>
  <si>
    <t>5.4</t>
  </si>
  <si>
    <t>Possui área de Recursos Humanos estruturada, exercendo atividades além das obrigatórias de Departamento de Pessoal?</t>
  </si>
  <si>
    <t>5.5</t>
  </si>
  <si>
    <t>Os processos de seleção são pautados pela elaboração do perfil profissiográfico?</t>
  </si>
  <si>
    <t>5.6</t>
  </si>
  <si>
    <t>Possui Plano de Cargos e Salários abrangente a todos os funcionários da instituição (administrativos e produção?</t>
  </si>
  <si>
    <t>5.7</t>
  </si>
  <si>
    <t xml:space="preserve">O Plano de Cargos e Salários dos docentes está pautado no desempenho das atividades, além da titulação? </t>
  </si>
  <si>
    <t>5.8</t>
  </si>
  <si>
    <t xml:space="preserve">Possui Plano de Remuneração e Benefícios alinhado ao Plano de Cargos e Salários, com políticas claras para promoção, mudança de função, transferência de cargos, alteração salarial etc? </t>
  </si>
  <si>
    <t>5.9</t>
  </si>
  <si>
    <t>Dentro do Programa de Remuneração está contemplado um Plano de remunueração variável ou Participação nos Lucros, que vá além do obrigatório por convenção ou acordo coletivo?</t>
  </si>
  <si>
    <t xml:space="preserve">plano de retenção de talentos </t>
  </si>
  <si>
    <t>5.10</t>
  </si>
  <si>
    <t>O Plano de participação nos lucros é abrangente a todos os funcionários (administrativos e produção)?</t>
  </si>
  <si>
    <t>5.11</t>
  </si>
  <si>
    <t>Possui programa de Avaliação por Competências onde todos os funcionários possam ser avaliados? (adm e produção)</t>
  </si>
  <si>
    <t>aprimoramento do capital humano</t>
  </si>
  <si>
    <t>5.12</t>
  </si>
  <si>
    <t>O Programa de Avaliação por Competências serve para dar subsídio ao programa de treinamento e desenvolvimento, sem ser utilizado como ferramenta de punição?</t>
  </si>
  <si>
    <t>Plano de cargos e salários</t>
  </si>
  <si>
    <t>5.13</t>
  </si>
  <si>
    <t>Possui Programa de treinamento e desenvolvimento institucional?</t>
  </si>
  <si>
    <t>5.14</t>
  </si>
  <si>
    <t>O programa de treinamento e desenvolvimento está alinhado com o Planejamento Estratégico da instituição, buscando desenvolver a todos os funcionários de maneira uniforme e equilibrada, de acordo com as reais necessidades institucionais, e não de acordo com os interesses pessoais?</t>
  </si>
  <si>
    <t>alinhamento com o plano estrategico</t>
  </si>
  <si>
    <t>5.15</t>
  </si>
  <si>
    <t>Atende as normas de segurança do trabalho, cumprindo todas as exigências legais?</t>
  </si>
  <si>
    <t xml:space="preserve">Organização e Gestão </t>
  </si>
  <si>
    <t>6.1</t>
  </si>
  <si>
    <t>administrativo</t>
  </si>
  <si>
    <t>Existe um planejamento estratégico da instituição, com foco nos próximos 5 anos?</t>
  </si>
  <si>
    <t>sustentabilidade e longevidade institucional</t>
  </si>
  <si>
    <t>6.2</t>
  </si>
  <si>
    <t>O planejamento estratégico está subdivido em planos anuais?</t>
  </si>
  <si>
    <t>grau de aplicabilidade do plano estrategico</t>
  </si>
  <si>
    <t>6.4</t>
  </si>
  <si>
    <t>Os envolvidos nos processos tem conhecimento deste planejamento?</t>
  </si>
  <si>
    <t>comunicação interna e envolvimento do capital humano nas metas institucionais</t>
  </si>
  <si>
    <t>6.5</t>
  </si>
  <si>
    <t>Existe planejamento por metas?</t>
  </si>
  <si>
    <t>6.6</t>
  </si>
  <si>
    <t>O planejamento é feito baseado no PE e dados históricos?</t>
  </si>
  <si>
    <t>alinhamento do plano estrategico com o operacional</t>
  </si>
  <si>
    <t>6.7</t>
  </si>
  <si>
    <t>Possui os processos chaves mapeados?</t>
  </si>
  <si>
    <t>definição e acompanhemento dos fatores criticos de sucesso</t>
  </si>
  <si>
    <t>6.8</t>
  </si>
  <si>
    <t>TI</t>
  </si>
  <si>
    <t>Possui Sistema de Gestão automatizado?</t>
  </si>
  <si>
    <t>eliminação da processos manuais , segurança e isenção das informações</t>
  </si>
  <si>
    <t>6.9</t>
  </si>
  <si>
    <t>Os sistemas de gestão são integrados?</t>
  </si>
  <si>
    <t>6.11</t>
  </si>
  <si>
    <t>A confiabilidade do sistema de informação é maior que 95%?</t>
  </si>
  <si>
    <t>segurança do banco de dados</t>
  </si>
  <si>
    <t>6.12</t>
  </si>
  <si>
    <t>O sistema de informação emite relatórios gerenciais?</t>
  </si>
  <si>
    <t xml:space="preserve">apoio a gestão </t>
  </si>
  <si>
    <t>6.13</t>
  </si>
  <si>
    <t>O sistema de informação gera dados para os sócios?</t>
  </si>
  <si>
    <t xml:space="preserve">apoio a obrigações acessórias </t>
  </si>
  <si>
    <t>6.14</t>
  </si>
  <si>
    <t>Possui o organograma formal?</t>
  </si>
  <si>
    <t>definição clara dos papeis para evitar conflito de poder e duplo comando</t>
  </si>
  <si>
    <t>6.15</t>
  </si>
  <si>
    <t>As tarefas estão definidas?</t>
  </si>
  <si>
    <t>6.16</t>
  </si>
  <si>
    <t>Os envolvidos tem conhecimento de suas responsabilidade?</t>
  </si>
  <si>
    <t>6.17</t>
  </si>
  <si>
    <t>É feito acompanhamento frequente em relação as atividades desenvolvidas?</t>
  </si>
  <si>
    <t>6.21</t>
  </si>
  <si>
    <t>Existe organograma formal, representando a estrutura de decisão da empresa?</t>
  </si>
  <si>
    <t>6.22</t>
  </si>
  <si>
    <t>A estrutura acionária é familiar?</t>
  </si>
  <si>
    <t>importante para definição de abordagens e desenvolvimento de estrategias de implantação de mudança</t>
  </si>
  <si>
    <t>6.23</t>
  </si>
  <si>
    <t>A família trabalha no negócio?</t>
  </si>
  <si>
    <t>6.24</t>
  </si>
  <si>
    <t>Em caso positivo, a família tem formação específica para atuar?</t>
  </si>
  <si>
    <t>grau de profissionalização da empresa</t>
  </si>
  <si>
    <t>6.25</t>
  </si>
  <si>
    <t>Há vínculo de parentesco entre os acionistas?</t>
  </si>
  <si>
    <t>6.26</t>
  </si>
  <si>
    <t>Possui Conselho de Administração, com conselheiros independentes?</t>
  </si>
  <si>
    <t>6.27</t>
  </si>
  <si>
    <t>Qual o nível de adoção das práticas de governança recomendadas pelo IBGC (Instituto Brasileiro de Governança corporativa)?</t>
  </si>
  <si>
    <t>Acompanha, arquiva e mantém de fácil acesso os documentos que regulamentam o funcionamento da instituição? Como:</t>
  </si>
  <si>
    <t>6.28</t>
  </si>
  <si>
    <t>Alvará de funcionamento?</t>
  </si>
  <si>
    <t>6.32</t>
  </si>
  <si>
    <t>Possui contratos de compra e venda atualizados e revisados?</t>
  </si>
  <si>
    <t>6.33</t>
  </si>
  <si>
    <t>Possui procedimento de consulta ao jurídico para emissão de parecer anterior as decisões institucionais?</t>
  </si>
  <si>
    <t>prevenção de riscos</t>
  </si>
  <si>
    <t>Infra-estrutura física e recursos de apoio</t>
  </si>
  <si>
    <t>7.1</t>
  </si>
  <si>
    <t>infraestrutura</t>
  </si>
  <si>
    <t>Oferece infraestrutura adequada as exigências legais, como: acesso a portadores de deficiência, combate a incêndio, brigada etc ?</t>
  </si>
  <si>
    <t>7.2</t>
  </si>
  <si>
    <t>Possui internet de banda larga?</t>
  </si>
  <si>
    <t>7.3</t>
  </si>
  <si>
    <t>Oferece recursos wi-fi?</t>
  </si>
  <si>
    <t>diferencial competitivo</t>
  </si>
  <si>
    <t>7.4</t>
  </si>
  <si>
    <t>As salas de reunião oferecem recursos multimídia?</t>
  </si>
  <si>
    <t>Gestão Financeira</t>
  </si>
  <si>
    <t>10.1</t>
  </si>
  <si>
    <t>Financeiro</t>
  </si>
  <si>
    <t>Possui metas de desempenho anuais, elaboradas de acordo com o PE?</t>
  </si>
  <si>
    <t>alinanhamento do planejamento estrategico com o operacional  congruencia das ações</t>
  </si>
  <si>
    <t>10.2</t>
  </si>
  <si>
    <t>Essas metas compõe o Programa de Remuneração Variável ou PLR?</t>
  </si>
  <si>
    <t>projeto de melhoria continua</t>
  </si>
  <si>
    <t>10.3</t>
  </si>
  <si>
    <t>Possui sistema de informações gerenciais, com emissão de relatórios para acompanhamento do negócio?</t>
  </si>
  <si>
    <t>apoio a gestão</t>
  </si>
  <si>
    <t>10.4</t>
  </si>
  <si>
    <t>Os relatórios mensais da contabilidade são emitidos até o dia 10 do mês seguinte?</t>
  </si>
  <si>
    <t>Possui metas claras, com acompanhamento mensal para:</t>
  </si>
  <si>
    <t>10.5</t>
  </si>
  <si>
    <t>Pagamento de Dívidas</t>
  </si>
  <si>
    <t>10.6</t>
  </si>
  <si>
    <t>Inadimplência?</t>
  </si>
  <si>
    <t>10.7</t>
  </si>
  <si>
    <t>EBITDA?</t>
  </si>
  <si>
    <t>10.8</t>
  </si>
  <si>
    <t>Lucro ou Superávit do Exercicio?</t>
  </si>
  <si>
    <t>10.9</t>
  </si>
  <si>
    <t>Orçamento, com avaliação do orçado x realizado?</t>
  </si>
  <si>
    <t>10.10</t>
  </si>
  <si>
    <t>Fluxo de Caixa?</t>
  </si>
  <si>
    <t>10.11</t>
  </si>
  <si>
    <t>Análise de balanço - índices de liquidez, endividamento, capital de terceiros?</t>
  </si>
  <si>
    <t>10.12</t>
  </si>
  <si>
    <t>Resultado por centro de custo?</t>
  </si>
  <si>
    <t>10.14</t>
  </si>
  <si>
    <t>Evolução das receitas e despesas?</t>
  </si>
  <si>
    <t>10.15</t>
  </si>
  <si>
    <t>Custo de Capital?</t>
  </si>
  <si>
    <t>10.16</t>
  </si>
  <si>
    <t>Investimentos?</t>
  </si>
  <si>
    <t>10.17</t>
  </si>
  <si>
    <t>Estrutura de Capital?</t>
  </si>
  <si>
    <t>10.18</t>
  </si>
  <si>
    <t>A formação de preços tem como base a estrutura de custos?</t>
  </si>
  <si>
    <t>10.19</t>
  </si>
  <si>
    <t>Existe uma regra para concessões de descontos?</t>
  </si>
  <si>
    <t>10.20</t>
  </si>
  <si>
    <t>Possui comitês técnicos, como: comitê de auditoria, comitê fiscal, financeiro ou outros?</t>
  </si>
  <si>
    <t>10.21</t>
  </si>
  <si>
    <t>Possui Auditoria Externa?</t>
  </si>
  <si>
    <t>10.22</t>
  </si>
  <si>
    <t>Utiliza as cartas de controle da auditoria para os processos de melhoria contínua?</t>
  </si>
  <si>
    <t>10.23</t>
  </si>
  <si>
    <t xml:space="preserve">Possui mapeamento dos riscos operacionais, como: </t>
  </si>
  <si>
    <t>10.24</t>
  </si>
  <si>
    <t>Riscos Trabalhistas?</t>
  </si>
  <si>
    <t>10.25</t>
  </si>
  <si>
    <t>Riscos Fiscais?</t>
  </si>
  <si>
    <t>10.26</t>
  </si>
  <si>
    <t>10.27</t>
  </si>
  <si>
    <t>Riscos de Informação? (banco de dados, backups)</t>
  </si>
  <si>
    <t>10.28</t>
  </si>
  <si>
    <t>Riscos de erros graves ou fraudes?</t>
  </si>
  <si>
    <t>10.29</t>
  </si>
  <si>
    <t>Possui plano de contingência para os riscos apontados?</t>
  </si>
  <si>
    <t>10.30</t>
  </si>
  <si>
    <t>Possui e acompanha as certidões negativas (CND, FGTS, etc.)?</t>
  </si>
  <si>
    <t>10.31</t>
  </si>
  <si>
    <t>Marketing</t>
  </si>
  <si>
    <t>Possui plano de comunicação anual (plano de vendas)?</t>
  </si>
  <si>
    <t>1) Tempo da empresa</t>
  </si>
  <si>
    <t>2) Nº funcionários administrativos</t>
  </si>
  <si>
    <t>estágio</t>
  </si>
  <si>
    <t>Resultado Institucional</t>
  </si>
  <si>
    <t>3) N de funcionários produção</t>
  </si>
  <si>
    <t>4) Lucro líquido último ano</t>
  </si>
  <si>
    <t>5) Faturamento anual</t>
  </si>
  <si>
    <t>6) Regime tributário</t>
  </si>
  <si>
    <t>7) Principais Clientes</t>
  </si>
  <si>
    <t>8) Principais Concorrentes</t>
  </si>
  <si>
    <t>9) Principais produtos</t>
  </si>
  <si>
    <t>10) Qual o negócio da empresa</t>
  </si>
  <si>
    <t>11) Histórico, Missão, visão, filosofia, valores</t>
  </si>
  <si>
    <t>12) Registro no INPI da Marca</t>
  </si>
  <si/>
  <si>
    <t>Resultado FAIES</t>
  </si>
  <si>
    <t>PARTICIPANTE</t>
  </si>
  <si>
    <t>UNIDADES</t>
  </si>
  <si>
    <t>A melhorar</t>
  </si>
  <si>
    <t>Atende</t>
  </si>
  <si>
    <t>Forças</t>
  </si>
  <si>
    <t>Fraquezas</t>
  </si>
  <si>
    <t>Oportunidades</t>
  </si>
  <si>
    <t>Ameaças</t>
  </si>
  <si>
    <t>Objetivo Estratégico</t>
  </si>
  <si>
    <t>Meta</t>
  </si>
  <si>
    <t>Quem</t>
  </si>
  <si>
    <t>Por que</t>
  </si>
  <si>
    <t>Quando</t>
  </si>
  <si>
    <t>Como</t>
  </si>
  <si>
    <t>Quanto</t>
  </si>
  <si>
    <t>OE</t>
  </si>
  <si>
    <t>Status</t>
  </si>
  <si>
    <t>Acadêmico</t>
  </si>
  <si>
    <t>Dimensão</t>
  </si>
  <si>
    <t>Manter</t>
  </si>
  <si>
    <t>Mês1</t>
  </si>
  <si>
    <t>Mês2</t>
  </si>
  <si>
    <t>Mês3</t>
  </si>
  <si>
    <t>Mês4</t>
  </si>
  <si>
    <t>Mês5</t>
  </si>
  <si>
    <t>Mês6</t>
  </si>
  <si>
    <t>Mês7</t>
  </si>
  <si>
    <t>Mês8</t>
  </si>
  <si>
    <t>Mês9</t>
  </si>
  <si>
    <t>Mês10</t>
  </si>
  <si>
    <t>Mês11</t>
  </si>
  <si>
    <t>Mês12</t>
  </si>
  <si>
    <t>Indicadores</t>
  </si>
  <si>
    <t>Dimensão 10: Sustentabilidade Financeira</t>
  </si>
  <si>
    <t>1) Comprometimento da Receita Líquida com despesas de pessoal (folha);</t>
  </si>
  <si>
    <t>2) margem Operacional Líquida</t>
  </si>
  <si>
    <t>3) EBITDA</t>
  </si>
  <si>
    <t>4) Crescimento do nº alunos</t>
  </si>
  <si>
    <t>5) Taxa de conversão de inscrição em matricula</t>
  </si>
  <si>
    <t>6) Relação entre interessados x vagas</t>
  </si>
  <si>
    <t>7) Custo de captação por aluno ingressante</t>
  </si>
  <si>
    <t>8) Taxa de inadimplencia após 30 dias do vencimento</t>
  </si>
  <si>
    <t>9) Taxa de inadimplencia (perda) após 360 dias</t>
  </si>
  <si>
    <t>Itens a Serem Corrigidos Urgentemente?</t>
  </si>
  <si>
    <t>Prazo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</si>
</sst>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 &quot;* #,##0&quot; &quot;;&quot; &quot;* (#,##0);&quot; &quot;* &quot;-&quot;??&quot; &quot;"/>
    <numFmt numFmtId="60" formatCode="&quot; &quot;* #,##0.00&quot; &quot;;&quot; &quot;* (#,##0.00);&quot; &quot;* &quot;-&quot;??&quot; &quot;"/>
  </numFmts>
  <fonts count="16">
    <font>
      <sz val="10"/>
      <color indexed="8"/>
      <name val="Arial"/>
    </font>
    <font>
      <sz val="12"/>
      <color indexed="8"/>
      <name val="Helvetica"/>
    </font>
    <font>
      <sz val="13"/>
      <color indexed="8"/>
      <name val="Arial"/>
    </font>
    <font>
      <b val="1"/>
      <sz val="11"/>
      <color indexed="8"/>
      <name val="Arial"/>
    </font>
    <font>
      <b val="1"/>
      <sz val="10"/>
      <color indexed="8"/>
      <name val="Arial"/>
    </font>
    <font>
      <b val="1"/>
      <sz val="12"/>
      <color indexed="8"/>
      <name val="Arial"/>
    </font>
    <font>
      <sz val="11"/>
      <color indexed="8"/>
      <name val="Helvetica"/>
    </font>
    <font>
      <b val="1"/>
      <sz val="10"/>
      <color indexed="14"/>
      <name val="Arial"/>
    </font>
    <font>
      <sz val="10"/>
      <color indexed="8"/>
      <name val="Helvetica Neue"/>
    </font>
    <font>
      <shadow val="1"/>
      <sz val="12"/>
      <color indexed="9"/>
      <name val="Helvetica Neue Medium"/>
    </font>
    <font>
      <sz val="10"/>
      <color indexed="15"/>
      <name val="Helvetica Neue"/>
    </font>
    <font>
      <sz val="12"/>
      <color indexed="15"/>
      <name val="Helvetica Neue Medium"/>
    </font>
    <font>
      <sz val="10"/>
      <color indexed="8"/>
      <name val="Helvetica Neue Light"/>
    </font>
    <font>
      <sz val="12"/>
      <color indexed="19"/>
      <name val="Helvetica Neue Medium"/>
    </font>
    <font>
      <b val="1"/>
      <sz val="10"/>
      <color indexed="20"/>
      <name val="Helvetica Neue"/>
    </font>
    <font>
      <sz val="10"/>
      <color indexed="8"/>
      <name val="Helvetica Neue Medium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25"/>
        <bgColor auto="1"/>
      </patternFill>
    </fill>
  </fills>
  <borders count="6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22"/>
      </left>
      <right/>
      <top style="thin">
        <color indexed="22"/>
      </top>
      <bottom style="thin">
        <color indexed="23"/>
      </bottom>
      <diagonal/>
    </border>
    <border>
      <left/>
      <right style="thin">
        <color indexed="22"/>
      </right>
      <top style="thin">
        <color indexed="22"/>
      </top>
      <bottom style="thin">
        <color indexed="23"/>
      </bottom>
      <diagonal/>
    </border>
    <border>
      <left style="thin">
        <color indexed="22"/>
      </left>
      <right style="thin">
        <color indexed="23"/>
      </right>
      <top style="thin">
        <color indexed="23"/>
      </top>
      <bottom style="thin">
        <color indexed="22"/>
      </bottom>
      <diagonal/>
    </border>
    <border>
      <left style="thin">
        <color indexed="23"/>
      </left>
      <right style="thin">
        <color indexed="22"/>
      </right>
      <top style="thin">
        <color indexed="23"/>
      </top>
      <bottom style="thin">
        <color indexed="22"/>
      </bottom>
      <diagonal/>
    </border>
    <border>
      <left style="thin">
        <color indexed="22"/>
      </left>
      <right style="thin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0"/>
      </left>
      <right>
        <color indexed="8"/>
      </right>
      <top style="thin">
        <color indexed="10"/>
      </top>
      <bottom style="thin">
        <color indexed="10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7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vertical="bottom" wrapText="1"/>
    </xf>
    <xf numFmtId="49" fontId="3" fillId="2" borderId="3" applyNumberFormat="1" applyFont="1" applyFill="1" applyBorder="1" applyAlignment="1" applyProtection="0">
      <alignment horizontal="center" vertical="center"/>
    </xf>
    <xf numFmtId="49" fontId="3" fillId="2" borderId="4" applyNumberFormat="1" applyFont="1" applyFill="1" applyBorder="1" applyAlignment="1" applyProtection="0">
      <alignment horizontal="center" vertical="center" wrapText="1"/>
    </xf>
    <xf numFmtId="0" fontId="0" fillId="2" borderId="1" applyNumberFormat="1" applyFont="1" applyFill="1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3" fillId="2" borderId="5" applyNumberFormat="1" applyFont="1" applyFill="1" applyBorder="1" applyAlignment="1" applyProtection="0">
      <alignment vertical="bottom" wrapText="1"/>
    </xf>
    <xf numFmtId="0" fontId="3" fillId="2" borderId="5" applyNumberFormat="1" applyFont="1" applyFill="1" applyBorder="1" applyAlignment="1" applyProtection="0">
      <alignment horizontal="center" vertical="center"/>
    </xf>
    <xf numFmtId="0" fontId="3" fillId="2" borderId="1" applyNumberFormat="1" applyFont="1" applyFill="1" applyBorder="1" applyAlignment="1" applyProtection="0">
      <alignment horizontal="center" vertical="center" wrapText="1"/>
    </xf>
    <xf numFmtId="0" fontId="0" fillId="2" borderId="6" applyNumberFormat="1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49" fontId="0" fillId="2" borderId="7" applyNumberFormat="1" applyFont="1" applyFill="1" applyBorder="1" applyAlignment="1" applyProtection="0">
      <alignment vertical="bottom"/>
    </xf>
    <xf numFmtId="0" fontId="3" fillId="2" borderId="7" applyNumberFormat="1" applyFont="1" applyFill="1" applyBorder="1" applyAlignment="1" applyProtection="0">
      <alignment vertical="bottom" wrapText="1"/>
    </xf>
    <xf numFmtId="0" fontId="3" fillId="2" borderId="6" applyNumberFormat="1" applyFont="1" applyFill="1" applyBorder="1" applyAlignment="1" applyProtection="0">
      <alignment horizontal="center" vertical="center"/>
    </xf>
    <xf numFmtId="0" fontId="3" fillId="2" borderId="8" applyNumberFormat="1" applyFont="1" applyFill="1" applyBorder="1" applyAlignment="1" applyProtection="0">
      <alignment horizontal="center" vertical="center" wrapText="1"/>
    </xf>
    <xf numFmtId="49" fontId="0" fillId="3" borderId="9" applyNumberFormat="1" applyFont="1" applyFill="1" applyBorder="1" applyAlignment="1" applyProtection="0">
      <alignment horizontal="center" vertical="center"/>
    </xf>
    <xf numFmtId="49" fontId="0" fillId="2" borderId="9" applyNumberFormat="1" applyFont="1" applyFill="1" applyBorder="1" applyAlignment="1" applyProtection="0">
      <alignment horizontal="center" vertical="center"/>
    </xf>
    <xf numFmtId="49" fontId="0" fillId="2" borderId="10" applyNumberFormat="1" applyFont="1" applyFill="1" applyBorder="1" applyAlignment="1" applyProtection="0">
      <alignment horizontal="center" vertical="center"/>
    </xf>
    <xf numFmtId="0" fontId="0" borderId="11" applyNumberFormat="0" applyFont="1" applyFill="0" applyBorder="1" applyAlignment="1" applyProtection="0">
      <alignment vertical="bottom"/>
    </xf>
    <xf numFmtId="0" fontId="4" fillId="4" borderId="12" applyNumberFormat="1" applyFont="1" applyFill="1" applyBorder="1" applyAlignment="1" applyProtection="0">
      <alignment horizontal="center" vertical="bottom"/>
    </xf>
    <xf numFmtId="0" fontId="4" fillId="4" borderId="13" applyNumberFormat="1" applyFont="1" applyFill="1" applyBorder="1" applyAlignment="1" applyProtection="0">
      <alignment horizontal="center" vertical="bottom"/>
    </xf>
    <xf numFmtId="49" fontId="5" fillId="4" borderId="14" applyNumberFormat="1" applyFont="1" applyFill="1" applyBorder="1" applyAlignment="1" applyProtection="0">
      <alignment horizontal="center" vertical="bottom" wrapText="1"/>
    </xf>
    <xf numFmtId="0" fontId="0" fillId="2" borderId="9" applyNumberFormat="1" applyFont="1" applyFill="1" applyBorder="1" applyAlignment="1" applyProtection="0">
      <alignment vertical="bottom"/>
    </xf>
    <xf numFmtId="0" fontId="0" fillId="2" borderId="9" applyNumberFormat="1" applyFont="1" applyFill="1" applyBorder="1" applyAlignment="1" applyProtection="0">
      <alignment vertical="bottom" wrapText="1"/>
    </xf>
    <xf numFmtId="0" fontId="0" fillId="3" borderId="9" applyNumberFormat="1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49" fontId="0" fillId="2" borderId="16" applyNumberFormat="1" applyFont="1" applyFill="1" applyBorder="1" applyAlignment="1" applyProtection="0">
      <alignment horizontal="right" vertical="bottom"/>
    </xf>
    <xf numFmtId="0" fontId="0" fillId="2" borderId="16" applyNumberFormat="1" applyFont="1" applyFill="1" applyBorder="1" applyAlignment="1" applyProtection="0">
      <alignment horizontal="right" vertical="bottom"/>
    </xf>
    <xf numFmtId="49" fontId="0" fillId="2" borderId="16" applyNumberFormat="1" applyFont="1" applyFill="1" applyBorder="1" applyAlignment="1" applyProtection="0">
      <alignment vertical="bottom" wrapText="1"/>
    </xf>
    <xf numFmtId="49" fontId="0" fillId="2" borderId="9" applyNumberFormat="1" applyFont="1" applyFill="1" applyBorder="1" applyAlignment="1" applyProtection="0">
      <alignment horizontal="left" vertical="bottom" wrapText="1"/>
    </xf>
    <xf numFmtId="59" fontId="0" fillId="3" borderId="9" applyNumberFormat="1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1" fontId="0" fillId="2" borderId="1" applyNumberFormat="1" applyFont="1" applyFill="1" applyBorder="1" applyAlignment="1" applyProtection="0">
      <alignment vertical="bottom"/>
    </xf>
    <xf numFmtId="0" fontId="0" fillId="2" borderId="9" applyNumberFormat="1" applyFont="1" applyFill="1" applyBorder="1" applyAlignment="1" applyProtection="0">
      <alignment horizontal="right" vertical="bottom"/>
    </xf>
    <xf numFmtId="49" fontId="0" fillId="5" borderId="9" applyNumberFormat="1" applyFont="1" applyFill="1" applyBorder="1" applyAlignment="1" applyProtection="0">
      <alignment vertical="bottom" wrapText="1"/>
    </xf>
    <xf numFmtId="49" fontId="0" fillId="2" borderId="1" applyNumberFormat="1" applyFont="1" applyFill="1" applyBorder="1" applyAlignment="1" applyProtection="0">
      <alignment vertical="bottom"/>
    </xf>
    <xf numFmtId="49" fontId="0" fillId="2" borderId="9" applyNumberFormat="1" applyFont="1" applyFill="1" applyBorder="1" applyAlignment="1" applyProtection="0">
      <alignment horizontal="right" vertical="bottom"/>
    </xf>
    <xf numFmtId="49" fontId="0" fillId="2" borderId="9" applyNumberFormat="1" applyFont="1" applyFill="1" applyBorder="1" applyAlignment="1" applyProtection="0">
      <alignment vertical="bottom" wrapText="1"/>
    </xf>
    <xf numFmtId="0" fontId="0" fillId="2" borderId="9" applyNumberFormat="0" applyFont="1" applyFill="1" applyBorder="1" applyAlignment="1" applyProtection="0">
      <alignment horizontal="right" vertical="bottom"/>
    </xf>
    <xf numFmtId="0" fontId="0" fillId="2" borderId="17" applyNumberFormat="0" applyFont="1" applyFill="1" applyBorder="1" applyAlignment="1" applyProtection="0">
      <alignment vertical="bottom"/>
    </xf>
    <xf numFmtId="0" fontId="0" fillId="2" borderId="18" applyNumberFormat="1" applyFont="1" applyFill="1" applyBorder="1" applyAlignment="1" applyProtection="0">
      <alignment horizontal="right" vertical="bottom"/>
    </xf>
    <xf numFmtId="49" fontId="0" fillId="2" borderId="19" applyNumberFormat="1" applyFont="1" applyFill="1" applyBorder="1" applyAlignment="1" applyProtection="0">
      <alignment vertical="bottom" wrapText="1"/>
    </xf>
    <xf numFmtId="59" fontId="0" fillId="2" borderId="9" applyNumberFormat="1" applyFont="1" applyFill="1" applyBorder="1" applyAlignment="1" applyProtection="0">
      <alignment vertical="bottom"/>
    </xf>
    <xf numFmtId="2" fontId="4" fillId="3" borderId="9" applyNumberFormat="1" applyFont="1" applyFill="1" applyBorder="1" applyAlignment="1" applyProtection="0">
      <alignment vertical="bottom"/>
    </xf>
    <xf numFmtId="1" fontId="0" fillId="2" borderId="11" applyNumberFormat="1" applyFont="1" applyFill="1" applyBorder="1" applyAlignment="1" applyProtection="0">
      <alignment vertical="bottom"/>
    </xf>
    <xf numFmtId="0" fontId="0" fillId="2" borderId="20" applyNumberFormat="0" applyFont="1" applyFill="1" applyBorder="1" applyAlignment="1" applyProtection="0">
      <alignment vertical="bottom"/>
    </xf>
    <xf numFmtId="0" fontId="0" fillId="2" borderId="21" applyNumberFormat="0" applyFont="1" applyFill="1" applyBorder="1" applyAlignment="1" applyProtection="0">
      <alignment vertical="bottom"/>
    </xf>
    <xf numFmtId="0" fontId="0" fillId="2" borderId="22" applyNumberFormat="1" applyFont="1" applyFill="1" applyBorder="1" applyAlignment="1" applyProtection="0">
      <alignment vertical="bottom" wrapText="1"/>
    </xf>
    <xf numFmtId="0" fontId="4" fillId="4" borderId="23" applyNumberFormat="1" applyFont="1" applyFill="1" applyBorder="1" applyAlignment="1" applyProtection="0">
      <alignment horizontal="right" vertical="bottom"/>
    </xf>
    <xf numFmtId="0" fontId="4" fillId="4" borderId="24" applyNumberFormat="1" applyFont="1" applyFill="1" applyBorder="1" applyAlignment="1" applyProtection="0">
      <alignment horizontal="right" vertical="bottom"/>
    </xf>
    <xf numFmtId="49" fontId="5" fillId="4" borderId="14" applyNumberFormat="1" applyFont="1" applyFill="1" applyBorder="1" applyAlignment="1" applyProtection="0">
      <alignment vertical="bottom" wrapText="1"/>
    </xf>
    <xf numFmtId="0" fontId="0" fillId="2" borderId="25" applyNumberFormat="1" applyFont="1" applyFill="1" applyBorder="1" applyAlignment="1" applyProtection="0">
      <alignment horizontal="right" vertical="bottom"/>
    </xf>
    <xf numFmtId="49" fontId="0" fillId="2" borderId="25" applyNumberFormat="1" applyFont="1" applyFill="1" applyBorder="1" applyAlignment="1" applyProtection="0">
      <alignment horizontal="right" vertical="bottom"/>
    </xf>
    <xf numFmtId="0" fontId="0" fillId="2" borderId="26" applyNumberFormat="0" applyFont="1" applyFill="1" applyBorder="1" applyAlignment="1" applyProtection="0">
      <alignment vertical="bottom"/>
    </xf>
    <xf numFmtId="0" fontId="0" fillId="2" borderId="27" applyNumberFormat="0" applyFont="1" applyFill="1" applyBorder="1" applyAlignment="1" applyProtection="0">
      <alignment vertical="bottom"/>
    </xf>
    <xf numFmtId="2" fontId="4" fillId="2" borderId="9" applyNumberFormat="1" applyFont="1" applyFill="1" applyBorder="1" applyAlignment="1" applyProtection="0">
      <alignment vertical="bottom"/>
    </xf>
    <xf numFmtId="0" fontId="0" fillId="4" borderId="28" applyNumberFormat="1" applyFont="1" applyFill="1" applyBorder="1" applyAlignment="1" applyProtection="0">
      <alignment horizontal="right" vertical="bottom"/>
    </xf>
    <xf numFmtId="0" fontId="0" fillId="4" borderId="29" applyNumberFormat="1" applyFont="1" applyFill="1" applyBorder="1" applyAlignment="1" applyProtection="0">
      <alignment horizontal="right" vertical="bottom"/>
    </xf>
    <xf numFmtId="49" fontId="5" fillId="4" borderId="30" applyNumberFormat="1" applyFont="1" applyFill="1" applyBorder="1" applyAlignment="1" applyProtection="0">
      <alignment vertical="bottom" wrapText="1"/>
    </xf>
    <xf numFmtId="0" fontId="0" fillId="2" borderId="31" applyNumberFormat="1" applyFont="1" applyFill="1" applyBorder="1" applyAlignment="1" applyProtection="0">
      <alignment horizontal="right" vertical="bottom"/>
    </xf>
    <xf numFmtId="49" fontId="0" fillId="2" borderId="32" applyNumberFormat="1" applyFont="1" applyFill="1" applyBorder="1" applyAlignment="1" applyProtection="0">
      <alignment vertical="bottom" wrapText="1"/>
    </xf>
    <xf numFmtId="0" fontId="4" fillId="4" borderId="33" applyNumberFormat="1" applyFont="1" applyFill="1" applyBorder="1" applyAlignment="1" applyProtection="0">
      <alignment horizontal="right" vertical="bottom"/>
    </xf>
    <xf numFmtId="0" fontId="4" fillId="4" borderId="34" applyNumberFormat="1" applyFont="1" applyFill="1" applyBorder="1" applyAlignment="1" applyProtection="0">
      <alignment horizontal="right" vertical="bottom"/>
    </xf>
    <xf numFmtId="49" fontId="5" fillId="4" borderId="35" applyNumberFormat="1" applyFont="1" applyFill="1" applyBorder="1" applyAlignment="1" applyProtection="0">
      <alignment vertical="bottom" wrapText="1"/>
    </xf>
    <xf numFmtId="0" fontId="4" fillId="4" borderId="36" applyNumberFormat="1" applyFont="1" applyFill="1" applyBorder="1" applyAlignment="1" applyProtection="0">
      <alignment horizontal="right" vertical="bottom"/>
    </xf>
    <xf numFmtId="0" fontId="4" fillId="4" borderId="37" applyNumberFormat="1" applyFont="1" applyFill="1" applyBorder="1" applyAlignment="1" applyProtection="0">
      <alignment horizontal="right" vertical="bottom"/>
    </xf>
    <xf numFmtId="49" fontId="5" fillId="4" borderId="38" applyNumberFormat="1" applyFont="1" applyFill="1" applyBorder="1" applyAlignment="1" applyProtection="0">
      <alignment vertical="bottom" wrapText="1"/>
    </xf>
    <xf numFmtId="0" fontId="0" fillId="2" borderId="9" applyNumberFormat="0" applyFont="1" applyFill="1" applyBorder="1" applyAlignment="1" applyProtection="0">
      <alignment vertical="bottom"/>
    </xf>
    <xf numFmtId="0" fontId="4" fillId="4" borderId="39" applyNumberFormat="1" applyFont="1" applyFill="1" applyBorder="1" applyAlignment="1" applyProtection="0">
      <alignment horizontal="right" vertical="bottom"/>
    </xf>
    <xf numFmtId="49" fontId="5" fillId="4" borderId="40" applyNumberFormat="1" applyFont="1" applyFill="1" applyBorder="1" applyAlignment="1" applyProtection="0">
      <alignment vertical="bottom" wrapText="1"/>
    </xf>
    <xf numFmtId="0" fontId="0" fillId="5" borderId="9" applyNumberFormat="1" applyFont="1" applyFill="1" applyBorder="1" applyAlignment="1" applyProtection="0">
      <alignment horizontal="right" vertical="bottom"/>
    </xf>
    <xf numFmtId="49" fontId="0" fillId="5" borderId="9" applyNumberFormat="1" applyFont="1" applyFill="1" applyBorder="1" applyAlignment="1" applyProtection="0">
      <alignment horizontal="right" vertical="bottom"/>
    </xf>
    <xf numFmtId="0" fontId="4" fillId="4" borderId="28" applyNumberFormat="1" applyFont="1" applyFill="1" applyBorder="1" applyAlignment="1" applyProtection="0">
      <alignment horizontal="right" vertical="bottom"/>
    </xf>
    <xf numFmtId="0" fontId="4" fillId="4" borderId="29" applyNumberFormat="1" applyFont="1" applyFill="1" applyBorder="1" applyAlignment="1" applyProtection="0">
      <alignment horizontal="right" vertical="bottom"/>
    </xf>
    <xf numFmtId="0" fontId="0" fillId="2" borderId="41" applyNumberFormat="0" applyFont="1" applyFill="1" applyBorder="1" applyAlignment="1" applyProtection="0">
      <alignment vertical="bottom"/>
    </xf>
    <xf numFmtId="0" fontId="0" borderId="26" applyNumberFormat="0" applyFont="1" applyFill="0" applyBorder="1" applyAlignment="1" applyProtection="0">
      <alignment vertical="bottom"/>
    </xf>
    <xf numFmtId="0" fontId="0" fillId="2" borderId="42" applyNumberFormat="1" applyFont="1" applyFill="1" applyBorder="1" applyAlignment="1" applyProtection="0">
      <alignment vertical="bottom"/>
    </xf>
    <xf numFmtId="0" fontId="0" fillId="2" borderId="34" applyNumberFormat="1" applyFont="1" applyFill="1" applyBorder="1" applyAlignment="1" applyProtection="0">
      <alignment vertical="bottom"/>
    </xf>
    <xf numFmtId="0" fontId="0" fillId="2" borderId="35" applyNumberFormat="1" applyFont="1" applyFill="1" applyBorder="1" applyAlignment="1" applyProtection="0">
      <alignment vertical="bottom"/>
    </xf>
    <xf numFmtId="0" fontId="0" fillId="2" borderId="43" applyNumberFormat="1" applyFont="1" applyFill="1" applyBorder="1" applyAlignment="1" applyProtection="0">
      <alignment vertical="bottom"/>
    </xf>
    <xf numFmtId="1" fontId="0" fillId="2" borderId="44" applyNumberFormat="1" applyFont="1" applyFill="1" applyBorder="1" applyAlignment="1" applyProtection="0">
      <alignment vertical="bottom"/>
    </xf>
    <xf numFmtId="0" fontId="0" fillId="2" borderId="45" applyNumberFormat="1" applyFont="1" applyFill="1" applyBorder="1" applyAlignment="1" applyProtection="0">
      <alignment vertical="bottom"/>
    </xf>
    <xf numFmtId="60" fontId="4" fillId="2" borderId="9" applyNumberFormat="1" applyFont="1" applyFill="1" applyBorder="1" applyAlignment="1" applyProtection="0">
      <alignment vertical="bottom"/>
    </xf>
    <xf numFmtId="0" fontId="0" fillId="4" borderId="46" applyNumberFormat="1" applyFont="1" applyFill="1" applyBorder="1" applyAlignment="1" applyProtection="0">
      <alignment horizontal="right" vertical="bottom"/>
    </xf>
    <xf numFmtId="0" fontId="0" fillId="4" borderId="37" applyNumberFormat="1" applyFont="1" applyFill="1" applyBorder="1" applyAlignment="1" applyProtection="0">
      <alignment horizontal="right" vertical="bottom"/>
    </xf>
    <xf numFmtId="0" fontId="0" fillId="4" borderId="38" applyNumberFormat="1" applyFont="1" applyFill="1" applyBorder="1" applyAlignment="1" applyProtection="0">
      <alignment horizontal="right" vertical="bottom"/>
    </xf>
    <xf numFmtId="49" fontId="5" fillId="4" borderId="9" applyNumberFormat="1" applyFont="1" applyFill="1" applyBorder="1" applyAlignment="1" applyProtection="0">
      <alignment vertical="bottom" wrapText="1"/>
    </xf>
    <xf numFmtId="0" fontId="0" fillId="2" borderId="47" applyNumberFormat="0" applyFont="1" applyFill="1" applyBorder="1" applyAlignment="1" applyProtection="0">
      <alignment vertical="bottom"/>
    </xf>
    <xf numFmtId="0" fontId="0" borderId="48" applyNumberFormat="0" applyFont="1" applyFill="0" applyBorder="1" applyAlignment="1" applyProtection="0">
      <alignment vertical="bottom"/>
    </xf>
    <xf numFmtId="0" fontId="0" fillId="2" borderId="49" applyNumberFormat="0" applyFont="1" applyFill="1" applyBorder="1" applyAlignment="1" applyProtection="0">
      <alignment vertical="bottom"/>
    </xf>
    <xf numFmtId="0" fontId="0" fillId="2" borderId="19" applyNumberFormat="0" applyFont="1" applyFill="1" applyBorder="1" applyAlignment="1" applyProtection="0">
      <alignment vertical="bottom"/>
    </xf>
    <xf numFmtId="0" fontId="0" fillId="2" borderId="18" applyNumberFormat="0" applyFont="1" applyFill="1" applyBorder="1" applyAlignment="1" applyProtection="0">
      <alignment vertical="bottom"/>
    </xf>
    <xf numFmtId="0" fontId="0" fillId="2" borderId="49" applyNumberFormat="0" applyFont="1" applyFill="1" applyBorder="1" applyAlignment="1" applyProtection="0">
      <alignment vertical="bottom" wrapText="1"/>
    </xf>
    <xf numFmtId="0" fontId="0" fillId="2" borderId="18" applyNumberFormat="1" applyFont="1" applyFill="1" applyBorder="1" applyAlignment="1" applyProtection="0">
      <alignment vertical="bottom"/>
    </xf>
    <xf numFmtId="0" fontId="0" fillId="2" borderId="50" applyNumberFormat="0" applyFont="1" applyFill="1" applyBorder="1" applyAlignment="1" applyProtection="0">
      <alignment vertical="bottom" wrapText="1"/>
    </xf>
    <xf numFmtId="49" fontId="0" fillId="2" borderId="18" applyNumberFormat="1" applyFont="1" applyFill="1" applyBorder="1" applyAlignment="1" applyProtection="0">
      <alignment vertical="bottom" wrapText="1"/>
    </xf>
    <xf numFmtId="0" fontId="0" fillId="2" borderId="1" applyNumberFormat="0" applyFont="1" applyFill="1" applyBorder="1" applyAlignment="1" applyProtection="0">
      <alignment vertical="bottom" wrapText="1"/>
    </xf>
    <xf numFmtId="59" fontId="0" fillId="2" borderId="18" applyNumberFormat="1" applyFont="1" applyFill="1" applyBorder="1" applyAlignment="1" applyProtection="0">
      <alignment vertical="bottom"/>
    </xf>
    <xf numFmtId="59" fontId="0" fillId="2" borderId="50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 wrapText="1"/>
    </xf>
    <xf numFmtId="59" fontId="0" fillId="2" borderId="6" applyNumberFormat="1" applyFont="1" applyFill="1" applyBorder="1" applyAlignment="1" applyProtection="0">
      <alignment vertical="bottom"/>
    </xf>
    <xf numFmtId="59" fontId="0" fillId="2" borderId="8" applyNumberFormat="1" applyFont="1" applyFill="1" applyBorder="1" applyAlignment="1" applyProtection="0">
      <alignment vertical="bottom"/>
    </xf>
    <xf numFmtId="0" fontId="0" fillId="2" borderId="20" applyNumberFormat="1" applyFont="1" applyFill="1" applyBorder="1" applyAlignment="1" applyProtection="0">
      <alignment vertical="bottom"/>
    </xf>
    <xf numFmtId="49" fontId="7" fillId="2" borderId="9" applyNumberFormat="1" applyFont="1" applyFill="1" applyBorder="1" applyAlignment="1" applyProtection="0">
      <alignment horizontal="center" vertical="bottom"/>
    </xf>
    <xf numFmtId="49" fontId="3" fillId="2" borderId="9" applyNumberFormat="1" applyFont="1" applyFill="1" applyBorder="1" applyAlignment="1" applyProtection="0">
      <alignment vertical="bottom"/>
    </xf>
    <xf numFmtId="2" fontId="3" fillId="3" borderId="9" applyNumberFormat="1" applyFont="1" applyFill="1" applyBorder="1" applyAlignment="1" applyProtection="0">
      <alignment vertical="bottom"/>
    </xf>
    <xf numFmtId="0" fontId="3" fillId="2" borderId="9" applyNumberFormat="1" applyFont="1" applyFill="1" applyBorder="1" applyAlignment="1" applyProtection="0">
      <alignment horizontal="center" vertical="center"/>
    </xf>
    <xf numFmtId="0" fontId="0" fillId="2" borderId="31" applyNumberFormat="0" applyFont="1" applyFill="1" applyBorder="1" applyAlignment="1" applyProtection="0">
      <alignment vertical="bottom"/>
    </xf>
    <xf numFmtId="59" fontId="0" fillId="2" borderId="31" applyNumberFormat="1" applyFont="1" applyFill="1" applyBorder="1" applyAlignment="1" applyProtection="0">
      <alignment vertical="bottom"/>
    </xf>
    <xf numFmtId="0" fontId="0" fillId="2" borderId="51" applyNumberFormat="0" applyFont="1" applyFill="1" applyBorder="1" applyAlignment="1" applyProtection="0">
      <alignment vertical="bottom"/>
    </xf>
    <xf numFmtId="0" fontId="0" borderId="52" applyNumberFormat="0" applyFont="1" applyFill="0" applyBorder="1" applyAlignment="1" applyProtection="0">
      <alignment vertical="bottom"/>
    </xf>
    <xf numFmtId="0" fontId="0" fillId="2" borderId="48" applyNumberFormat="0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 wrapText="1"/>
    </xf>
    <xf numFmtId="0" fontId="12" applyNumberFormat="1" applyFont="1" applyFill="0" applyBorder="0" applyAlignment="1" applyProtection="0">
      <alignment horizontal="center" vertical="top" wrapText="1"/>
    </xf>
    <xf numFmtId="0" fontId="13" applyNumberFormat="0" applyFont="1" applyFill="0" applyBorder="0" applyAlignment="1" applyProtection="0">
      <alignment horizontal="center" vertical="center"/>
    </xf>
    <xf numFmtId="49" fontId="14" fillId="6" borderId="53" applyNumberFormat="1" applyFont="1" applyFill="1" applyBorder="1" applyAlignment="1" applyProtection="0">
      <alignment vertical="top" wrapText="1"/>
    </xf>
    <xf numFmtId="49" fontId="14" fillId="6" borderId="54" applyNumberFormat="1" applyFont="1" applyFill="1" applyBorder="1" applyAlignment="1" applyProtection="0">
      <alignment horizontal="center" vertical="top" wrapText="1"/>
    </xf>
    <xf numFmtId="49" fontId="15" borderId="55" applyNumberFormat="1" applyFont="1" applyFill="0" applyBorder="1" applyAlignment="1" applyProtection="0">
      <alignment vertical="top" wrapText="1"/>
    </xf>
    <xf numFmtId="3" fontId="12" borderId="56" applyNumberFormat="1" applyFont="1" applyFill="0" applyBorder="1" applyAlignment="1" applyProtection="0">
      <alignment horizontal="center" vertical="top" wrapText="1"/>
    </xf>
    <xf numFmtId="49" fontId="15" borderId="57" applyNumberFormat="1" applyFont="1" applyFill="0" applyBorder="1" applyAlignment="1" applyProtection="0">
      <alignment vertical="top" wrapText="1"/>
    </xf>
    <xf numFmtId="3" fontId="12" fillId="7" borderId="58" applyNumberFormat="1" applyFont="1" applyFill="1" applyBorder="1" applyAlignment="1" applyProtection="0">
      <alignment horizontal="center" vertical="top" wrapText="1"/>
    </xf>
    <xf numFmtId="0" fontId="0" applyNumberFormat="1" applyFont="1" applyFill="0" applyBorder="0" applyAlignment="1" applyProtection="0">
      <alignment vertical="bottom"/>
    </xf>
    <xf numFmtId="0" fontId="0" borderId="20" applyNumberFormat="0" applyFont="1" applyFill="0" applyBorder="1" applyAlignment="1" applyProtection="0">
      <alignment vertical="bottom"/>
    </xf>
    <xf numFmtId="49" fontId="3" fillId="2" borderId="9" applyNumberFormat="1" applyFont="1" applyFill="1" applyBorder="1" applyAlignment="1" applyProtection="0">
      <alignment horizontal="center" vertical="bottom"/>
    </xf>
    <xf numFmtId="0" fontId="0" fillId="2" borderId="59" applyNumberFormat="1" applyFont="1" applyFill="1" applyBorder="1" applyAlignment="1" applyProtection="0">
      <alignment vertical="bottom"/>
    </xf>
    <xf numFmtId="0" fontId="0" fillId="2" borderId="60" applyNumberFormat="1" applyFont="1" applyFill="1" applyBorder="1" applyAlignment="1" applyProtection="0">
      <alignment vertical="bottom"/>
    </xf>
    <xf numFmtId="0" fontId="0" fillId="2" borderId="61" applyNumberFormat="1" applyFont="1" applyFill="1" applyBorder="1" applyAlignment="1" applyProtection="0">
      <alignment vertical="bottom"/>
    </xf>
    <xf numFmtId="0" fontId="0" fillId="2" borderId="62" applyNumberFormat="1" applyFont="1" applyFill="1" applyBorder="1" applyAlignment="1" applyProtection="0">
      <alignment vertical="bottom"/>
    </xf>
    <xf numFmtId="0" fontId="0" fillId="2" borderId="10" applyNumberFormat="1" applyFont="1" applyFill="1" applyBorder="1" applyAlignment="1" applyProtection="0">
      <alignment vertical="bottom"/>
    </xf>
    <xf numFmtId="0" fontId="0" fillId="2" borderId="63" applyNumberFormat="1" applyFont="1" applyFill="1" applyBorder="1" applyAlignment="1" applyProtection="0">
      <alignment vertical="bottom"/>
    </xf>
    <xf numFmtId="0" fontId="3" fillId="2" borderId="20" applyNumberFormat="1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 wrapText="1"/>
    </xf>
    <xf numFmtId="0" fontId="0" fillId="2" borderId="64" applyNumberFormat="0" applyFont="1" applyFill="1" applyBorder="1" applyAlignment="1" applyProtection="0">
      <alignment vertical="bottom" wrapText="1"/>
    </xf>
    <xf numFmtId="49" fontId="0" fillId="4" borderId="13" applyNumberFormat="1" applyFont="1" applyFill="1" applyBorder="1" applyAlignment="1" applyProtection="0">
      <alignment vertical="bottom"/>
    </xf>
    <xf numFmtId="49" fontId="0" fillId="4" borderId="13" applyNumberFormat="1" applyFont="1" applyFill="1" applyBorder="1" applyAlignment="1" applyProtection="0">
      <alignment horizontal="center" vertical="bottom"/>
    </xf>
    <xf numFmtId="49" fontId="0" fillId="8" borderId="65" applyNumberFormat="1" applyFont="1" applyFill="1" applyBorder="1" applyAlignment="1" applyProtection="0">
      <alignment vertical="bottom"/>
    </xf>
    <xf numFmtId="0" fontId="0" borderId="66" applyNumberFormat="0" applyFont="1" applyFill="0" applyBorder="1" applyAlignment="1" applyProtection="0">
      <alignment vertical="bottom"/>
    </xf>
    <xf numFmtId="1" fontId="0" fillId="2" borderId="5" applyNumberFormat="1" applyFont="1" applyFill="1" applyBorder="1" applyAlignment="1" applyProtection="0">
      <alignment horizontal="center" vertical="bottom"/>
    </xf>
    <xf numFmtId="0" fontId="0" borderId="5" applyNumberFormat="0" applyFont="1" applyFill="0" applyBorder="1" applyAlignment="1" applyProtection="0">
      <alignment vertical="bottom"/>
    </xf>
    <xf numFmtId="1" fontId="0" fillId="2" borderId="1" applyNumberFormat="1" applyFont="1" applyFill="1" applyBorder="1" applyAlignment="1" applyProtection="0">
      <alignment horizontal="center" vertical="bottom"/>
    </xf>
    <xf numFmtId="0" fontId="0" fillId="2" borderId="20" applyNumberFormat="0" applyFont="1" applyFill="1" applyBorder="1" applyAlignment="1" applyProtection="0">
      <alignment vertical="bottom" wrapText="1"/>
    </xf>
    <xf numFmtId="0" fontId="0" fillId="2" borderId="21" applyNumberFormat="0" applyFont="1" applyFill="1" applyBorder="1" applyAlignment="1" applyProtection="0">
      <alignment vertical="bottom" wrapText="1"/>
    </xf>
    <xf numFmtId="0" fontId="0" fillId="2" borderId="27" applyNumberFormat="0" applyFont="1" applyFill="1" applyBorder="1" applyAlignment="1" applyProtection="0">
      <alignment vertical="bottom" wrapText="1"/>
    </xf>
    <xf numFmtId="0" fontId="0" applyNumberFormat="1" applyFont="1" applyFill="0" applyBorder="0" applyAlignment="1" applyProtection="0">
      <alignment vertical="bottom"/>
    </xf>
    <xf numFmtId="0" fontId="3" fillId="2" borderId="9" applyNumberFormat="1" applyFont="1" applyFill="1" applyBorder="1" applyAlignment="1" applyProtection="0">
      <alignment horizontal="center" vertical="bottom"/>
    </xf>
    <xf numFmtId="49" fontId="0" fillId="9" borderId="9" applyNumberFormat="1" applyFont="1" applyFill="1" applyBorder="1" applyAlignment="1" applyProtection="0">
      <alignment horizontal="center" vertical="bottom"/>
    </xf>
    <xf numFmtId="49" fontId="0" fillId="8" borderId="9" applyNumberFormat="1" applyFont="1" applyFill="1" applyBorder="1" applyAlignment="1" applyProtection="0">
      <alignment horizontal="center" vertical="bottom"/>
    </xf>
    <xf numFmtId="0" fontId="4" fillId="2" borderId="9" applyNumberFormat="0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vertical="bottom" wrapText="1"/>
    </xf>
    <xf numFmtId="0" fontId="0" fillId="5" borderId="9" applyNumberFormat="0" applyFont="1" applyFill="1" applyBorder="1" applyAlignment="1" applyProtection="0">
      <alignment vertical="bottom" wrapText="1"/>
    </xf>
    <xf numFmtId="0" fontId="0" applyNumberFormat="1" applyFont="1" applyFill="0" applyBorder="0" applyAlignment="1" applyProtection="0">
      <alignment vertical="bottom"/>
    </xf>
    <xf numFmtId="49" fontId="3" fillId="2" borderId="20" applyNumberFormat="1" applyFont="1" applyFill="1" applyBorder="1" applyAlignment="1" applyProtection="0">
      <alignment horizontal="center" vertical="bottom"/>
    </xf>
    <xf numFmtId="49" fontId="3" fillId="9" borderId="9" applyNumberFormat="1" applyFont="1" applyFill="1" applyBorder="1" applyAlignment="1" applyProtection="0">
      <alignment horizontal="left" vertical="bottom"/>
    </xf>
    <xf numFmtId="49" fontId="4" fillId="9" borderId="9" applyNumberFormat="1" applyFont="1" applyFill="1" applyBorder="1" applyAlignment="1" applyProtection="0">
      <alignment horizontal="center" vertical="bottom"/>
    </xf>
    <xf numFmtId="49" fontId="0" fillId="8" borderId="63" applyNumberFormat="1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horizontal="left" vertical="bottom"/>
    </xf>
    <xf numFmtId="0" fontId="0" fillId="2" borderId="9" applyNumberFormat="1" applyFont="1" applyFill="1" applyBorder="1" applyAlignment="1" applyProtection="0">
      <alignment horizontal="left" vertical="bottom"/>
    </xf>
    <xf numFmtId="0" fontId="3" fillId="2" borderId="1" applyNumberFormat="1" applyFont="1" applyFill="1" applyBorder="1" applyAlignment="1" applyProtection="0">
      <alignment horizontal="center" vertical="bottom"/>
    </xf>
    <xf numFmtId="0" fontId="3" fillId="2" borderId="18" applyNumberFormat="1" applyFont="1" applyFill="1" applyBorder="1" applyAlignment="1" applyProtection="0">
      <alignment horizontal="center" vertical="bottom"/>
    </xf>
    <xf numFmtId="0" fontId="0" borderId="18" applyNumberFormat="0" applyFont="1" applyFill="0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99"/>
      <rgbColor rgb="ff00ccff"/>
      <rgbColor rgb="ffc0c0c0"/>
      <rgbColor rgb="ffdd0806"/>
      <rgbColor rgb="ff444344"/>
      <rgbColor rgb="ffa6a6a6"/>
      <rgbColor rgb="ff5862c2"/>
      <rgbColor rgb="ff2dc5fe"/>
      <rgbColor rgb="ff414040"/>
      <rgbColor rgb="ff515151"/>
      <rgbColor rgb="ffd0d0cc"/>
      <rgbColor rgb="ffe7e7e7"/>
      <rgbColor rgb="ffb1adab"/>
      <rgbColor rgb="fff7f7f6"/>
      <rgbColor rgb="ff3366ff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200" u="none">
                <a:solidFill>
                  <a:srgbClr val="444444"/>
                </a:solidFill>
                <a:latin typeface="Helvetica Neue Medium"/>
              </a:defRPr>
            </a:pPr>
            <a:r>
              <a:rPr b="0" i="0" strike="noStrike" sz="1200" u="none">
                <a:solidFill>
                  <a:srgbClr val="444444"/>
                </a:solidFill>
                <a:latin typeface="Helvetica Neue Medium"/>
              </a:rPr>
              <a:t>Resultado FAIES</a:t>
            </a:r>
          </a:p>
        </c:rich>
      </c:tx>
      <c:layout>
        <c:manualLayout>
          <c:xMode val="edge"/>
          <c:yMode val="edge"/>
          <c:x val="0.359504"/>
          <c:y val="0"/>
          <c:w val="0.280992"/>
          <c:h val="0.11026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95418"/>
          <c:y val="0.110266"/>
          <c:w val="0.925458"/>
          <c:h val="0.790287"/>
        </c:manualLayout>
      </c:layout>
      <c:barChart>
        <c:barDir val="col"/>
        <c:grouping val="clustered"/>
        <c:varyColors val="0"/>
        <c:ser>
          <c:idx val="0"/>
          <c:order val="0"/>
          <c:tx>
            <c:v>Unidades</c:v>
          </c:tx>
          <c:spPr>
            <a:solidFill>
              <a:srgbClr val="5862C2">
                <a:alpha val="85000"/>
              </a:srgbClr>
            </a:solidFill>
            <a:ln w="12700" cap="flat">
              <a:noFill/>
              <a:miter lim="400000"/>
            </a:ln>
            <a:effectLst/>
          </c:spPr>
          <c:invertIfNegative val="0"/>
          <c:dPt>
            <c:idx val="0"/>
            <c:spPr>
              <a:solidFill>
                <a:srgbClr val="5862C2">
                  <a:alpha val="85000"/>
                </a:srgbClr>
              </a:solidFill>
              <a:ln w="12700" cap="flat">
                <a:noFill/>
                <a:miter lim="400000"/>
              </a:ln>
              <a:effectLst/>
            </c:spPr>
          </c:dPt>
          <c:dPt>
            <c:idx val="1"/>
            <c:spPr>
              <a:solidFill>
                <a:srgbClr val="2EC6FF">
                  <a:alpha val="85000"/>
                </a:srgbClr>
              </a:solidFill>
              <a:ln w="12700" cap="flat">
                <a:noFill/>
                <a:miter lim="400000"/>
              </a:ln>
              <a:effectLst/>
            </c:spPr>
          </c:dPt>
          <c:dLbls>
            <c:dLbl>
              <c:idx val="0"/>
              <c:numFmt formatCode="#,##0" sourceLinked="1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FFFFFF"/>
                      </a:solidFill>
                      <a:effectLst>
                        <a:outerShdw sx="100000" sy="100000" kx="0" ky="0" algn="tl" rotWithShape="1" blurRad="63500" dist="35135" dir="5388752">
                          <a:srgbClr val="000000">
                            <a:alpha val="90342"/>
                          </a:srgbClr>
                        </a:outerShdw>
                      </a:effectLst>
                      <a:latin typeface="Helvetica Neue Medium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" sourceLinked="1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FFFFFF"/>
                      </a:solidFill>
                      <a:effectLst>
                        <a:outerShdw sx="100000" sy="100000" kx="0" ky="0" algn="tl" rotWithShape="1" blurRad="63500" dist="35135" dir="5388752">
                          <a:srgbClr val="000000">
                            <a:alpha val="90342"/>
                          </a:srgbClr>
                        </a:outerShdw>
                      </a:effectLst>
                      <a:latin typeface="Helvetica Neue Medium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5135" dir="5388752">
                        <a:srgbClr val="000000">
                          <a:alpha val="90342"/>
                        </a:srgbClr>
                      </a:outerShdw>
                    </a:effectLst>
                    <a:latin typeface="Helvetica Neue Medium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'Resultado FAIES - Resultado FAI'!$B$3:$B$4</c:f>
              <c:strCache>
                <c:ptCount val="2"/>
                <c:pt idx="0">
                  <c:v>A melhorar</c:v>
                </c:pt>
                <c:pt idx="1">
                  <c:v>Atende</c:v>
                </c:pt>
              </c:strCache>
            </c:strRef>
          </c:cat>
          <c:val>
            <c:numRef>
              <c:f>'Resultado FAIES - Resultado FAI'!$C$3:$C$4</c:f>
              <c:numCache>
                <c:ptCount val="2"/>
                <c:pt idx="0">
                  <c:v>86.000000</c:v>
                </c:pt>
                <c:pt idx="1">
                  <c:v>7.000000</c:v>
                </c:pt>
              </c:numCache>
            </c:numRef>
          </c:val>
        </c:ser>
        <c:gapWidth val="20"/>
        <c:overlap val="-4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low"/>
        <c:spPr>
          <a:ln w="6350" cap="flat">
            <a:solidFill>
              <a:srgbClr val="A7A7A7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444444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A7A7A7"/>
              </a:solidFill>
              <a:custDash>
                <a:ds d="200000" sp="200000"/>
              </a:custDash>
              <a:miter lim="400000"/>
            </a:ln>
          </c:spPr>
        </c:majorGridlines>
        <c:numFmt formatCode="#,##0" sourceLinked="1"/>
        <c:majorTickMark val="none"/>
        <c:minorTickMark val="none"/>
        <c:tickLblPos val="nextTo"/>
        <c:spPr>
          <a:ln w="635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444444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22.5"/>
        <c:minorUnit val="11.25"/>
      </c:valAx>
      <c:spPr>
        <a:noFill/>
        <a:ln w="12700" cap="flat">
          <a:noFill/>
          <a:miter lim="400000"/>
        </a:ln>
        <a:effectLst/>
      </c:spPr>
    </c:plotArea>
    <c:plotVisOnly val="0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200" u="none">
                <a:solidFill>
                  <a:srgbClr val="444444"/>
                </a:solidFill>
                <a:latin typeface="Helvetica Neue Medium"/>
              </a:defRPr>
            </a:pPr>
            <a:r>
              <a:rPr b="0" i="0" strike="noStrike" sz="1200" u="none">
                <a:solidFill>
                  <a:srgbClr val="444444"/>
                </a:solidFill>
                <a:latin typeface="Helvetica Neue Medium"/>
              </a:rPr>
              <a:t>Diagnóstico FAIES </a:t>
            </a:r>
          </a:p>
        </c:rich>
      </c:tx>
      <c:layout>
        <c:manualLayout>
          <c:xMode val="edge"/>
          <c:yMode val="edge"/>
          <c:x val="0.163307"/>
          <c:y val="0"/>
          <c:w val="0.346588"/>
          <c:h val="0.11349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05"/>
          <c:y val="0.11349"/>
          <c:w val="0.673203"/>
          <c:h val="0.87401"/>
        </c:manualLayout>
      </c:layout>
      <c:pieChart>
        <c:varyColors val="0"/>
        <c:ser>
          <c:idx val="0"/>
          <c:order val="0"/>
          <c:tx>
            <c:v>Etiqueta 4</c:v>
          </c:tx>
          <c:spPr>
            <a:solidFill>
              <a:srgbClr val="5862C2">
                <a:alpha val="85000"/>
              </a:srgbClr>
            </a:solidFill>
            <a:ln w="12700" cap="flat">
              <a:noFill/>
              <a:miter lim="400000"/>
            </a:ln>
            <a:effectLst/>
          </c:spPr>
          <c:explosion val="0"/>
          <c:dPt>
            <c:idx val="0"/>
            <c:explosion val="0"/>
            <c:spPr>
              <a:solidFill>
                <a:srgbClr val="5862C2">
                  <a:alpha val="85000"/>
                </a:srgbClr>
              </a:solidFill>
              <a:ln w="12700" cap="flat">
                <a:noFill/>
                <a:miter lim="400000"/>
              </a:ln>
              <a:effectLst/>
            </c:spPr>
          </c:dPt>
          <c:dPt>
            <c:idx val="1"/>
            <c:explosion val="0"/>
            <c:spPr>
              <a:solidFill>
                <a:srgbClr val="2EC6FF">
                  <a:alpha val="85000"/>
                </a:srgbClr>
              </a:solidFill>
              <a:ln w="12700" cap="flat">
                <a:noFill/>
                <a:miter lim="400000"/>
              </a:ln>
              <a:effectLst/>
            </c:spPr>
          </c:dPt>
          <c:dLbls>
            <c:dLbl>
              <c:idx val="0"/>
              <c:numFmt formatCode="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FFFFFF"/>
                      </a:solidFill>
                      <a:effectLst>
                        <a:outerShdw sx="100000" sy="100000" kx="0" ky="0" algn="tl" rotWithShape="1" blurRad="63500" dist="35135" dir="5388752">
                          <a:srgbClr val="000000">
                            <a:alpha val="90342"/>
                          </a:srgbClr>
                        </a:outerShdw>
                      </a:effectLst>
                      <a:latin typeface="Helvetica Neue Medium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numFmt formatCode="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FFFFFF"/>
                      </a:solidFill>
                      <a:effectLst>
                        <a:outerShdw sx="100000" sy="100000" kx="0" ky="0" algn="tl" rotWithShape="1" blurRad="63500" dist="35135" dir="5388752">
                          <a:srgbClr val="000000">
                            <a:alpha val="90342"/>
                          </a:srgbClr>
                        </a:outerShdw>
                      </a:effectLst>
                      <a:latin typeface="Helvetica Neue Medium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5135" dir="5388752">
                        <a:srgbClr val="000000">
                          <a:alpha val="90342"/>
                        </a:srgbClr>
                      </a:outerShdw>
                    </a:effectLst>
                    <a:latin typeface="Helvetica Neue Medium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'Resultado FAIES - Resultado FAI'!$B$3:$B$4</c:f>
              <c:strCache>
                <c:ptCount val="2"/>
                <c:pt idx="0">
                  <c:v>A melhorar</c:v>
                </c:pt>
                <c:pt idx="1">
                  <c:v>Atende</c:v>
                </c:pt>
              </c:strCache>
            </c:strRef>
          </c:cat>
          <c:val>
            <c:numRef>
              <c:f>'Resultado FAIES - Resultado FAI'!$C$3:$C$4</c:f>
              <c:numCache>
                <c:ptCount val="2"/>
                <c:pt idx="0">
                  <c:v>86.000000</c:v>
                </c:pt>
                <c:pt idx="1">
                  <c:v>7.000000</c:v>
                </c:pt>
              </c:numCache>
            </c:numRef>
          </c:val>
        </c:ser>
        <c:firstSliceAng val="0"/>
      </c:pieChart>
      <c:spPr>
        <a:noFill/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48366"/>
          <c:y val="0.0332813"/>
          <c:w val="0.251634"/>
          <c:h val="0.12587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444444"/>
              </a:solidFill>
              <a:latin typeface="Helvetica Neue"/>
            </a:defRPr>
          </a:pPr>
        </a:p>
      </c:txPr>
    </c:legend>
    <c:plotVisOnly val="0"/>
    <c:dispBlanksAs val="gap"/>
  </c:chart>
  <c:spPr>
    <a:noFill/>
    <a:ln>
      <a:noFill/>
    </a:ln>
    <a:effectLst/>
  </c:spPr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/>
</file>

<file path=xl/drawings/drawing2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698</xdr:colOff>
      <xdr:row>10</xdr:row>
      <xdr:rowOff>169674</xdr:rowOff>
    </xdr:from>
    <xdr:to>
      <xdr:col>0</xdr:col>
      <xdr:colOff>4191000</xdr:colOff>
      <xdr:row>22</xdr:row>
      <xdr:rowOff>145378</xdr:rowOff>
    </xdr:to>
    <xdr:graphicFrame>
      <xdr:nvGraphicFramePr>
        <xdr:cNvPr id="3" name="Chart 3"/>
        <xdr:cNvGraphicFramePr/>
      </xdr:nvGraphicFramePr>
      <xdr:xfrm>
        <a:off x="698" y="2455901"/>
        <a:ext cx="4190302" cy="303742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1</xdr:col>
      <xdr:colOff>558800</xdr:colOff>
      <xdr:row>7</xdr:row>
      <xdr:rowOff>167467</xdr:rowOff>
    </xdr:from>
    <xdr:to>
      <xdr:col>3</xdr:col>
      <xdr:colOff>215900</xdr:colOff>
      <xdr:row>19</xdr:row>
      <xdr:rowOff>56875</xdr:rowOff>
    </xdr:to>
    <xdr:graphicFrame>
      <xdr:nvGraphicFramePr>
        <xdr:cNvPr id="4" name="Chart 4"/>
        <xdr:cNvGraphicFramePr/>
      </xdr:nvGraphicFramePr>
      <xdr:xfrm>
        <a:off x="5486400" y="1688264"/>
        <a:ext cx="3886200" cy="295112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3.xml><?xml version="1.0" encoding="utf-8"?>
<xdr:wsDr xmlns:r="http://schemas.openxmlformats.org/officeDocument/2006/relationships"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T149"/>
  <sheetViews>
    <sheetView workbookViewId="0" showGridLines="0" defaultGridColor="1"/>
  </sheetViews>
  <sheetFormatPr defaultColWidth="8.83333" defaultRowHeight="12.75" customHeight="1" outlineLevelRow="0" outlineLevelCol="0"/>
  <cols>
    <col min="1" max="1" width="5.5" style="1" customWidth="1"/>
    <col min="2" max="2" width="5.5" style="1" customWidth="1"/>
    <col min="3" max="3" width="12.5" style="1" customWidth="1"/>
    <col min="4" max="4" width="78.5" style="1" customWidth="1"/>
    <col min="5" max="5" width="9.5" style="1" customWidth="1"/>
    <col min="6" max="6" width="9.5" style="1" customWidth="1"/>
    <col min="7" max="7" width="39.1484" style="1" customWidth="1"/>
    <col min="8" max="8" hidden="1" width="8.83333" style="1" customWidth="1"/>
    <col min="9" max="9" width="37.3516" style="1" customWidth="1"/>
    <col min="10" max="10" width="10.5" style="1" customWidth="1"/>
    <col min="11" max="11" width="9.85156" style="1" customWidth="1"/>
    <col min="12" max="12" width="9.85156" style="1" customWidth="1"/>
    <col min="13" max="13" width="9.85156" style="1" customWidth="1"/>
    <col min="14" max="14" hidden="1" width="8.83333" style="1" customWidth="1"/>
    <col min="15" max="15" hidden="1" width="8.83333" style="1" customWidth="1"/>
    <col min="16" max="16" hidden="1" width="8.83333" style="1" customWidth="1"/>
    <col min="17" max="17" width="17.8516" style="1" customWidth="1"/>
    <col min="18" max="18" hidden="1" width="8.83333" style="1" customWidth="1"/>
    <col min="19" max="19" width="8.85156" style="1" customWidth="1"/>
    <col min="20" max="20" width="8.85156" style="1" customWidth="1"/>
    <col min="21" max="256" width="8.85156" style="1" customWidth="1"/>
  </cols>
  <sheetData>
    <row r="1" ht="18" customHeight="1">
      <c r="A1" s="2"/>
      <c r="B1" s="2"/>
      <c r="C1" s="3"/>
      <c r="D1" t="s" s="4">
        <v>0</v>
      </c>
      <c r="E1" t="s" s="5">
        <v>1</v>
      </c>
      <c r="F1" t="s" s="5">
        <v>2</v>
      </c>
      <c r="G1" s="5"/>
      <c r="H1" t="s" s="5">
        <v>3</v>
      </c>
      <c r="I1" t="s" s="6">
        <v>4</v>
      </c>
      <c r="J1" s="7"/>
      <c r="K1" s="2"/>
      <c r="L1" s="2"/>
      <c r="M1" s="2"/>
      <c r="N1" s="2"/>
      <c r="O1" s="2"/>
      <c r="P1" s="2"/>
      <c r="Q1" s="2"/>
      <c r="R1" s="2"/>
      <c r="S1" s="8"/>
      <c r="T1" s="8"/>
    </row>
    <row r="2" ht="18" customHeight="1">
      <c r="A2" s="2"/>
      <c r="B2" s="2"/>
      <c r="C2" s="2"/>
      <c r="D2" s="9"/>
      <c r="E2" s="10"/>
      <c r="F2" s="10"/>
      <c r="G2" s="10"/>
      <c r="H2" s="10"/>
      <c r="I2" s="11">
        <v>3</v>
      </c>
      <c r="J2" s="12"/>
      <c r="K2" s="13"/>
      <c r="L2" s="13"/>
      <c r="M2" s="13"/>
      <c r="N2" s="13"/>
      <c r="O2" s="13"/>
      <c r="P2" s="13"/>
      <c r="Q2" s="13"/>
      <c r="R2" s="2"/>
      <c r="S2" s="8"/>
      <c r="T2" s="8"/>
    </row>
    <row r="3" ht="18" customHeight="1">
      <c r="A3" s="14"/>
      <c r="B3" s="14"/>
      <c r="C3" t="s" s="15">
        <v>5</v>
      </c>
      <c r="D3" s="16"/>
      <c r="E3" s="17"/>
      <c r="F3" s="17"/>
      <c r="G3" s="17"/>
      <c r="H3" s="17"/>
      <c r="I3" s="18"/>
      <c r="J3" t="s" s="19">
        <v>6</v>
      </c>
      <c r="K3" t="s" s="20">
        <v>7</v>
      </c>
      <c r="L3" t="s" s="20">
        <v>8</v>
      </c>
      <c r="M3" t="s" s="20">
        <v>9</v>
      </c>
      <c r="N3" t="s" s="20">
        <v>10</v>
      </c>
      <c r="O3" t="s" s="19">
        <v>11</v>
      </c>
      <c r="P3" t="s" s="19">
        <v>12</v>
      </c>
      <c r="Q3" t="s" s="20">
        <v>13</v>
      </c>
      <c r="R3" t="s" s="21">
        <v>14</v>
      </c>
      <c r="S3" s="22"/>
      <c r="T3" s="8"/>
    </row>
    <row r="4" ht="17.6" customHeight="1">
      <c r="A4" s="23">
        <v>1</v>
      </c>
      <c r="B4" s="24"/>
      <c r="C4" s="24"/>
      <c r="D4" t="s" s="25">
        <v>15</v>
      </c>
      <c r="E4" s="26"/>
      <c r="F4" s="26"/>
      <c r="G4" s="26"/>
      <c r="H4" s="26"/>
      <c r="I4" s="27"/>
      <c r="J4" s="28"/>
      <c r="K4" s="26"/>
      <c r="L4" s="26"/>
      <c r="M4" s="26"/>
      <c r="N4" s="26"/>
      <c r="O4" s="28"/>
      <c r="P4" s="28"/>
      <c r="Q4" s="29"/>
      <c r="R4" s="2"/>
      <c r="S4" s="8"/>
      <c r="T4" s="8"/>
    </row>
    <row r="5" ht="25.15" customHeight="1">
      <c r="A5" t="s" s="30">
        <v>16</v>
      </c>
      <c r="B5" s="31">
        <v>1</v>
      </c>
      <c r="C5" t="s" s="30">
        <v>17</v>
      </c>
      <c r="D5" t="s" s="32">
        <v>18</v>
      </c>
      <c r="E5" s="26">
        <v>0</v>
      </c>
      <c r="F5" s="26">
        <v>4</v>
      </c>
      <c r="G5" s="26"/>
      <c r="H5" s="26">
        <v>100</v>
      </c>
      <c r="I5" t="s" s="33">
        <v>19</v>
      </c>
      <c r="J5" s="28">
        <f>F5*H5</f>
        <v>400</v>
      </c>
      <c r="K5" s="26"/>
      <c r="L5" s="26"/>
      <c r="M5" s="26"/>
      <c r="N5" s="26">
        <f>SUM(K5:M5)*J5</f>
        <v>0</v>
      </c>
      <c r="O5" s="28">
        <f>5*J5*$I$2</f>
        <v>6000</v>
      </c>
      <c r="P5" s="34">
        <f>O11/4</f>
        <v>5437.5</v>
      </c>
      <c r="Q5" s="35"/>
      <c r="R5" s="36">
        <f>AVERAGE(K5,L5,M5)</f>
      </c>
      <c r="S5" s="8"/>
      <c r="T5" s="8"/>
    </row>
    <row r="6" ht="13.65" customHeight="1">
      <c r="A6" s="37"/>
      <c r="B6" s="37"/>
      <c r="C6" s="37"/>
      <c r="D6" t="s" s="38">
        <v>20</v>
      </c>
      <c r="E6" s="26"/>
      <c r="F6" s="26"/>
      <c r="G6" s="26"/>
      <c r="H6" s="26"/>
      <c r="I6" s="27"/>
      <c r="J6" s="28"/>
      <c r="K6" s="26">
        <v>1</v>
      </c>
      <c r="L6" s="26"/>
      <c r="M6" s="26"/>
      <c r="N6" s="26"/>
      <c r="O6" s="28"/>
      <c r="P6" s="28"/>
      <c r="Q6" s="35"/>
      <c r="R6" s="36"/>
      <c r="S6" s="7">
        <v>1</v>
      </c>
      <c r="T6" t="s" s="39">
        <v>21</v>
      </c>
    </row>
    <row r="7" ht="24.65" customHeight="1">
      <c r="A7" t="s" s="40">
        <v>22</v>
      </c>
      <c r="B7" s="37">
        <v>2</v>
      </c>
      <c r="C7" t="s" s="40">
        <v>17</v>
      </c>
      <c r="D7" t="s" s="41">
        <v>23</v>
      </c>
      <c r="E7" s="26">
        <v>0</v>
      </c>
      <c r="F7" s="26">
        <v>3</v>
      </c>
      <c r="G7" s="26"/>
      <c r="H7" s="26">
        <v>75</v>
      </c>
      <c r="I7" t="s" s="41">
        <v>24</v>
      </c>
      <c r="J7" s="28">
        <f>F7*H7</f>
        <v>225</v>
      </c>
      <c r="K7" s="26">
        <v>0</v>
      </c>
      <c r="L7" s="26"/>
      <c r="M7" s="26"/>
      <c r="N7" s="26">
        <f>SUM(K7:M7)*J7</f>
        <v>0</v>
      </c>
      <c r="O7" s="28">
        <f>5*J7*$I$2</f>
        <v>3375</v>
      </c>
      <c r="P7" s="28"/>
      <c r="Q7" s="35"/>
      <c r="R7" s="36">
        <f>AVERAGE(K7,L7,M7)</f>
        <v>0</v>
      </c>
      <c r="S7" s="7">
        <v>0</v>
      </c>
      <c r="T7" t="s" s="39">
        <v>25</v>
      </c>
    </row>
    <row r="8" ht="13.65" customHeight="1">
      <c r="A8" t="s" s="40">
        <v>26</v>
      </c>
      <c r="B8" s="37">
        <v>3</v>
      </c>
      <c r="C8" t="s" s="40">
        <v>17</v>
      </c>
      <c r="D8" t="s" s="41">
        <v>27</v>
      </c>
      <c r="E8" s="26">
        <v>1</v>
      </c>
      <c r="F8" s="26">
        <v>4</v>
      </c>
      <c r="G8" s="26"/>
      <c r="H8" s="26">
        <v>100</v>
      </c>
      <c r="I8" t="s" s="41">
        <v>28</v>
      </c>
      <c r="J8" s="28">
        <f>F8*H8</f>
        <v>400</v>
      </c>
      <c r="K8" s="26">
        <v>0</v>
      </c>
      <c r="L8" s="26"/>
      <c r="M8" s="26"/>
      <c r="N8" s="26">
        <f>SUM(K8:M8)*J8</f>
        <v>0</v>
      </c>
      <c r="O8" s="28">
        <f>5*J8*$I$2</f>
        <v>6000</v>
      </c>
      <c r="P8" s="28"/>
      <c r="Q8" s="35"/>
      <c r="R8" s="36">
        <f>AVERAGE(K8,L8,M8)</f>
        <v>0</v>
      </c>
      <c r="S8" s="8"/>
      <c r="T8" s="8"/>
    </row>
    <row r="9" ht="24.65" customHeight="1">
      <c r="A9" t="s" s="40">
        <v>29</v>
      </c>
      <c r="B9" s="37">
        <v>4</v>
      </c>
      <c r="C9" t="s" s="40">
        <v>17</v>
      </c>
      <c r="D9" t="s" s="41">
        <v>30</v>
      </c>
      <c r="E9" s="26"/>
      <c r="F9" s="26">
        <v>4</v>
      </c>
      <c r="G9" s="26"/>
      <c r="H9" s="26">
        <v>100</v>
      </c>
      <c r="I9" t="s" s="41">
        <v>28</v>
      </c>
      <c r="J9" s="28">
        <f>F9*H9</f>
        <v>400</v>
      </c>
      <c r="K9" s="26">
        <v>0</v>
      </c>
      <c r="L9" s="26"/>
      <c r="M9" s="26"/>
      <c r="N9" s="26">
        <f>SUM(K9:M9)*J9</f>
        <v>0</v>
      </c>
      <c r="O9" s="28">
        <f>5*J9*$I$2</f>
        <v>6000</v>
      </c>
      <c r="P9" s="28"/>
      <c r="Q9" s="35"/>
      <c r="R9" s="36">
        <f>AVERAGE(K9,L9,M9)</f>
        <v>0</v>
      </c>
      <c r="S9" s="8"/>
      <c r="T9" s="8"/>
    </row>
    <row r="10" ht="13.65" customHeight="1">
      <c r="A10" t="s" s="40">
        <v>31</v>
      </c>
      <c r="B10" s="37">
        <v>5</v>
      </c>
      <c r="C10" s="42"/>
      <c r="D10" t="s" s="41">
        <v>32</v>
      </c>
      <c r="E10" s="26"/>
      <c r="F10" s="26">
        <v>1</v>
      </c>
      <c r="G10" s="26"/>
      <c r="H10" s="26">
        <v>25</v>
      </c>
      <c r="I10" t="s" s="41">
        <v>33</v>
      </c>
      <c r="J10" s="28">
        <f>F10*H10</f>
        <v>25</v>
      </c>
      <c r="K10" s="26">
        <v>0</v>
      </c>
      <c r="L10" s="26"/>
      <c r="M10" s="26"/>
      <c r="N10" s="26">
        <f>SUM(K10:M10)*J10</f>
        <v>0</v>
      </c>
      <c r="O10" s="28">
        <f>5*J10*$I$2</f>
        <v>375</v>
      </c>
      <c r="P10" s="28"/>
      <c r="Q10" s="43"/>
      <c r="R10" s="36">
        <f>AVERAGE(K10,L10,M10)</f>
        <v>0</v>
      </c>
      <c r="S10" s="8"/>
      <c r="T10" s="8"/>
    </row>
    <row r="11" ht="13.65" customHeight="1">
      <c r="A11" s="44"/>
      <c r="B11" s="44"/>
      <c r="C11" s="44"/>
      <c r="D11" t="s" s="45">
        <v>34</v>
      </c>
      <c r="E11" s="26"/>
      <c r="F11" s="26"/>
      <c r="G11" s="26"/>
      <c r="H11" s="26"/>
      <c r="I11" s="27"/>
      <c r="J11" s="26"/>
      <c r="K11" s="26"/>
      <c r="L11" s="26"/>
      <c r="M11" s="26"/>
      <c r="N11" s="46">
        <f>SUM(N5:N10)</f>
        <v>0</v>
      </c>
      <c r="O11" s="46">
        <f>SUM(O5:O10)</f>
        <v>21750</v>
      </c>
      <c r="P11" s="47">
        <f>N11/P5</f>
        <v>0</v>
      </c>
      <c r="Q11" t="s" s="20">
        <f>IF(AND(P11&gt;=0.8,P11&lt;=1.829),"1 - Inicial",IF(AND(P11&gt;=1.83,P11&lt;=2.559),"2 - Intermediário",IF(AND(P11&gt;=2.56,P11&lt;=3.449),"3 - Avançado",IF(AND(P11&gt;=3.45,P11&lt;=4),"4 - Aperfeiçoamento",""))))</f>
      </c>
      <c r="R11" s="48"/>
      <c r="S11" s="22"/>
      <c r="T11" s="8"/>
    </row>
    <row r="12" ht="13.65" customHeight="1">
      <c r="A12" s="2"/>
      <c r="B12" s="2"/>
      <c r="C12" s="49"/>
      <c r="D12" s="27"/>
      <c r="E12" s="26"/>
      <c r="F12" s="26"/>
      <c r="G12" s="26"/>
      <c r="H12" s="26"/>
      <c r="I12" s="27"/>
      <c r="J12" s="26"/>
      <c r="K12" s="26"/>
      <c r="L12" s="26"/>
      <c r="M12" s="26"/>
      <c r="N12" s="26"/>
      <c r="O12" s="26"/>
      <c r="P12" s="26"/>
      <c r="Q12" s="29"/>
      <c r="R12" s="36"/>
      <c r="S12" s="8"/>
      <c r="T12" s="8"/>
    </row>
    <row r="13" ht="14.15" customHeight="1">
      <c r="A13" s="14"/>
      <c r="B13" s="14"/>
      <c r="C13" s="50"/>
      <c r="D13" s="51"/>
      <c r="E13" s="26"/>
      <c r="F13" s="26"/>
      <c r="G13" s="26"/>
      <c r="H13" s="26"/>
      <c r="I13" s="27"/>
      <c r="J13" s="26"/>
      <c r="K13" s="26"/>
      <c r="L13" s="26"/>
      <c r="M13" s="26"/>
      <c r="N13" s="26"/>
      <c r="O13" s="26"/>
      <c r="P13" s="26"/>
      <c r="Q13" s="35"/>
      <c r="R13" s="36"/>
      <c r="S13" s="8"/>
      <c r="T13" s="8"/>
    </row>
    <row r="14" ht="17.6" customHeight="1">
      <c r="A14" s="52">
        <v>2</v>
      </c>
      <c r="B14" s="53"/>
      <c r="C14" s="53"/>
      <c r="D14" t="s" s="54">
        <v>35</v>
      </c>
      <c r="E14" s="26"/>
      <c r="F14" s="26"/>
      <c r="G14" s="26"/>
      <c r="H14" s="26"/>
      <c r="I14" s="27"/>
      <c r="J14" s="26"/>
      <c r="K14" s="26"/>
      <c r="L14" s="26"/>
      <c r="M14" s="26"/>
      <c r="N14" s="26"/>
      <c r="O14" s="26"/>
      <c r="P14" s="26"/>
      <c r="Q14" s="35"/>
      <c r="R14" s="36"/>
      <c r="S14" s="8"/>
      <c r="T14" s="8"/>
    </row>
    <row r="15" ht="14.15" customHeight="1">
      <c r="A15" t="s" s="40">
        <v>36</v>
      </c>
      <c r="B15" s="55">
        <v>6</v>
      </c>
      <c r="C15" t="s" s="56">
        <v>17</v>
      </c>
      <c r="D15" t="s" s="32">
        <v>37</v>
      </c>
      <c r="E15" s="26"/>
      <c r="F15" s="26">
        <v>4</v>
      </c>
      <c r="G15" s="26"/>
      <c r="H15" s="26">
        <v>75</v>
      </c>
      <c r="I15" t="s" s="41">
        <v>38</v>
      </c>
      <c r="J15" s="28">
        <f>F15*H15</f>
        <v>300</v>
      </c>
      <c r="K15" s="26">
        <v>0</v>
      </c>
      <c r="L15" s="26"/>
      <c r="M15" s="26"/>
      <c r="N15" s="26">
        <f>SUM(K15:M15)*J15</f>
        <v>0</v>
      </c>
      <c r="O15" s="28">
        <f>5*J15*$I$2</f>
        <v>4500</v>
      </c>
      <c r="P15" s="34">
        <f>O20/4</f>
        <v>3000</v>
      </c>
      <c r="Q15" s="35"/>
      <c r="R15" s="36">
        <f>AVERAGE(K15,L15,M15)</f>
        <v>0</v>
      </c>
      <c r="S15" s="8"/>
      <c r="T15" s="8"/>
    </row>
    <row r="16" ht="13.65" customHeight="1">
      <c r="A16" t="s" s="40">
        <v>39</v>
      </c>
      <c r="B16" s="37">
        <v>7</v>
      </c>
      <c r="C16" t="s" s="40">
        <v>40</v>
      </c>
      <c r="D16" t="s" s="41">
        <v>41</v>
      </c>
      <c r="E16" s="26"/>
      <c r="F16" s="26">
        <v>4</v>
      </c>
      <c r="G16" s="26"/>
      <c r="H16" s="26">
        <v>100</v>
      </c>
      <c r="I16" t="s" s="41">
        <v>42</v>
      </c>
      <c r="J16" s="28">
        <f>F16*H16</f>
        <v>400</v>
      </c>
      <c r="K16" s="26"/>
      <c r="L16" s="26"/>
      <c r="M16" s="26"/>
      <c r="N16" s="26">
        <f>SUM(K16:M16)*J16</f>
        <v>0</v>
      </c>
      <c r="O16" s="28">
        <f>5*J16*$I$2</f>
        <v>6000</v>
      </c>
      <c r="P16" s="28"/>
      <c r="Q16" s="35"/>
      <c r="R16" s="36">
        <f>AVERAGE(K16,L16,M16)</f>
      </c>
      <c r="S16" s="8"/>
      <c r="T16" s="8"/>
    </row>
    <row r="17" ht="13.65" customHeight="1">
      <c r="A17" t="s" s="40">
        <v>43</v>
      </c>
      <c r="B17" s="37">
        <v>8</v>
      </c>
      <c r="C17" t="s" s="40">
        <v>17</v>
      </c>
      <c r="D17" t="s" s="41">
        <v>44</v>
      </c>
      <c r="E17" s="26"/>
      <c r="F17" s="26">
        <v>1</v>
      </c>
      <c r="G17" s="26"/>
      <c r="H17" s="26">
        <v>25</v>
      </c>
      <c r="I17" t="s" s="41">
        <v>45</v>
      </c>
      <c r="J17" s="28">
        <f>F17*H17</f>
        <v>25</v>
      </c>
      <c r="K17" s="26"/>
      <c r="L17" s="26"/>
      <c r="M17" s="26"/>
      <c r="N17" s="26">
        <f>SUM(K17:M17)*J17</f>
        <v>0</v>
      </c>
      <c r="O17" s="28">
        <f>5*J17*$I$2</f>
        <v>375</v>
      </c>
      <c r="P17" s="28"/>
      <c r="Q17" s="35"/>
      <c r="R17" s="36">
        <f>AVERAGE(K17,L17,M17)</f>
      </c>
      <c r="S17" s="8"/>
      <c r="T17" s="8"/>
    </row>
    <row r="18" ht="13.65" customHeight="1">
      <c r="A18" t="s" s="40">
        <v>46</v>
      </c>
      <c r="B18" s="37">
        <v>9</v>
      </c>
      <c r="C18" t="s" s="40">
        <v>17</v>
      </c>
      <c r="D18" t="s" s="41">
        <v>47</v>
      </c>
      <c r="E18" s="26"/>
      <c r="F18" s="26">
        <v>2</v>
      </c>
      <c r="G18" s="26"/>
      <c r="H18" s="26">
        <v>25</v>
      </c>
      <c r="I18" t="s" s="41">
        <v>48</v>
      </c>
      <c r="J18" s="28">
        <f>F18*H18</f>
        <v>50</v>
      </c>
      <c r="K18" s="26">
        <v>0</v>
      </c>
      <c r="L18" s="26"/>
      <c r="M18" s="26"/>
      <c r="N18" s="26">
        <f>SUM(K18:M18)*J18</f>
        <v>0</v>
      </c>
      <c r="O18" s="28">
        <f>5*J18*$I$2</f>
        <v>750</v>
      </c>
      <c r="P18" s="28"/>
      <c r="Q18" s="35"/>
      <c r="R18" s="36">
        <f>AVERAGE(K18,L18,M18)</f>
        <v>0</v>
      </c>
      <c r="S18" s="8"/>
      <c r="T18" s="8"/>
    </row>
    <row r="19" ht="13.65" customHeight="1">
      <c r="A19" t="s" s="40">
        <v>49</v>
      </c>
      <c r="B19" s="37">
        <v>10</v>
      </c>
      <c r="C19" s="42"/>
      <c r="D19" t="s" s="41">
        <v>50</v>
      </c>
      <c r="E19" s="26"/>
      <c r="F19" s="26">
        <v>1</v>
      </c>
      <c r="G19" s="26"/>
      <c r="H19" s="26">
        <v>25</v>
      </c>
      <c r="I19" t="s" s="41">
        <v>45</v>
      </c>
      <c r="J19" s="28">
        <f>F19*H19</f>
        <v>25</v>
      </c>
      <c r="K19" s="26">
        <v>0</v>
      </c>
      <c r="L19" s="26"/>
      <c r="M19" s="26"/>
      <c r="N19" s="26">
        <f>SUM(K19:M19)*J19</f>
        <v>0</v>
      </c>
      <c r="O19" s="28">
        <f>5*J19*$I$2</f>
        <v>375</v>
      </c>
      <c r="P19" s="28"/>
      <c r="Q19" s="43"/>
      <c r="R19" s="36">
        <f>AVERAGE(K19,L19,M19)</f>
        <v>0</v>
      </c>
      <c r="S19" s="8"/>
      <c r="T19" s="8"/>
    </row>
    <row r="20" ht="13.65" customHeight="1">
      <c r="A20" s="44"/>
      <c r="B20" s="44"/>
      <c r="C20" s="44"/>
      <c r="D20" t="s" s="45">
        <v>34</v>
      </c>
      <c r="E20" s="26"/>
      <c r="F20" s="26"/>
      <c r="G20" s="26"/>
      <c r="H20" s="26"/>
      <c r="I20" s="27"/>
      <c r="J20" s="26"/>
      <c r="K20" s="26"/>
      <c r="L20" s="26"/>
      <c r="M20" s="26"/>
      <c r="N20" s="46">
        <f>SUM(N15:N19)</f>
        <v>0</v>
      </c>
      <c r="O20" s="46">
        <f>SUM(O15:O19)</f>
        <v>12000</v>
      </c>
      <c r="P20" s="47">
        <f>N20/P15</f>
        <v>0</v>
      </c>
      <c r="Q20" t="s" s="20">
        <f>IF(AND(P20&gt;=0.8,P20&lt;=1.829),"1 - Inicial",IF(AND(P20&gt;=1.83,P20&lt;=2.559),"2 - Intermediário",IF(AND(P20&gt;=2.56,P20&lt;=3.449),"3 - Avançado",IF(AND(P20&gt;=3.45,P20&lt;=4),"4 - Aperfeiçoamento",""))))</f>
      </c>
      <c r="R20" s="48"/>
      <c r="S20" s="22"/>
      <c r="T20" s="8"/>
    </row>
    <row r="21" ht="13.65" customHeight="1">
      <c r="A21" s="57"/>
      <c r="B21" s="57"/>
      <c r="C21" s="58"/>
      <c r="D21" s="27"/>
      <c r="E21" s="26"/>
      <c r="F21" s="26"/>
      <c r="G21" s="26"/>
      <c r="H21" s="26"/>
      <c r="I21" s="27"/>
      <c r="J21" s="26"/>
      <c r="K21" s="26"/>
      <c r="L21" s="26"/>
      <c r="M21" s="26"/>
      <c r="N21" s="26"/>
      <c r="O21" s="26"/>
      <c r="P21" s="59"/>
      <c r="Q21" s="29"/>
      <c r="R21" s="36"/>
      <c r="S21" s="8"/>
      <c r="T21" s="8"/>
    </row>
    <row r="22" ht="17.1" customHeight="1">
      <c r="A22" s="60">
        <v>3</v>
      </c>
      <c r="B22" s="61"/>
      <c r="C22" s="61"/>
      <c r="D22" t="s" s="62">
        <v>51</v>
      </c>
      <c r="E22" s="26"/>
      <c r="F22" s="26"/>
      <c r="G22" s="26"/>
      <c r="H22" s="26"/>
      <c r="I22" s="27"/>
      <c r="J22" s="26"/>
      <c r="K22" s="26"/>
      <c r="L22" s="26"/>
      <c r="M22" s="26"/>
      <c r="N22" s="26"/>
      <c r="O22" s="26"/>
      <c r="P22" s="26"/>
      <c r="Q22" s="35"/>
      <c r="R22" s="36"/>
      <c r="S22" s="8"/>
      <c r="T22" s="8"/>
    </row>
    <row r="23" ht="14.15" customHeight="1">
      <c r="A23" t="s" s="30">
        <v>52</v>
      </c>
      <c r="B23" s="31">
        <v>11</v>
      </c>
      <c r="C23" t="s" s="30">
        <v>53</v>
      </c>
      <c r="D23" t="s" s="32">
        <v>54</v>
      </c>
      <c r="E23" s="26"/>
      <c r="F23" s="26">
        <v>2</v>
      </c>
      <c r="G23" s="26"/>
      <c r="H23" s="26">
        <v>50</v>
      </c>
      <c r="I23" t="s" s="41">
        <v>55</v>
      </c>
      <c r="J23" s="28">
        <f>F23*H23</f>
        <v>100</v>
      </c>
      <c r="K23" s="26">
        <v>0</v>
      </c>
      <c r="L23" s="26"/>
      <c r="M23" s="26"/>
      <c r="N23" s="26">
        <f>SUM(K23:M23)*J23</f>
        <v>0</v>
      </c>
      <c r="O23" s="28">
        <f>5*J23*$I$2</f>
        <v>1500</v>
      </c>
      <c r="P23" s="34">
        <f>O32/4</f>
        <v>3187.5</v>
      </c>
      <c r="Q23" s="35"/>
      <c r="R23" s="36">
        <f>AVERAGE(K23,L23,M23)</f>
        <v>0</v>
      </c>
      <c r="S23" s="8"/>
      <c r="T23" s="8"/>
    </row>
    <row r="24" ht="13.65" customHeight="1">
      <c r="A24" t="s" s="40">
        <v>56</v>
      </c>
      <c r="B24" s="37">
        <v>12</v>
      </c>
      <c r="C24" t="s" s="40">
        <v>53</v>
      </c>
      <c r="D24" t="s" s="41">
        <v>57</v>
      </c>
      <c r="E24" s="26"/>
      <c r="F24" s="26">
        <v>2</v>
      </c>
      <c r="G24" s="26"/>
      <c r="H24" s="26">
        <v>50</v>
      </c>
      <c r="I24" t="s" s="41">
        <v>55</v>
      </c>
      <c r="J24" s="28">
        <f>F24*H24</f>
        <v>100</v>
      </c>
      <c r="K24" s="26"/>
      <c r="L24" s="26"/>
      <c r="M24" s="26"/>
      <c r="N24" s="26">
        <f>SUM(K24:M24)*J24</f>
        <v>0</v>
      </c>
      <c r="O24" s="28">
        <f>5*J24*$I$2</f>
        <v>1500</v>
      </c>
      <c r="P24" s="28"/>
      <c r="Q24" s="35"/>
      <c r="R24" s="36">
        <f>AVERAGE(K24,L24,M24)</f>
      </c>
      <c r="S24" s="8"/>
      <c r="T24" s="8"/>
    </row>
    <row r="25" ht="13.65" customHeight="1">
      <c r="A25" t="s" s="40">
        <v>58</v>
      </c>
      <c r="B25" s="37">
        <v>13</v>
      </c>
      <c r="C25" t="s" s="40">
        <v>59</v>
      </c>
      <c r="D25" t="s" s="41">
        <v>60</v>
      </c>
      <c r="E25" s="26"/>
      <c r="F25" s="26">
        <v>3</v>
      </c>
      <c r="G25" s="26"/>
      <c r="H25" s="26">
        <v>75</v>
      </c>
      <c r="I25" t="s" s="41">
        <v>61</v>
      </c>
      <c r="J25" s="28">
        <f>F25*H25</f>
        <v>225</v>
      </c>
      <c r="K25" s="26"/>
      <c r="L25" s="26"/>
      <c r="M25" s="26"/>
      <c r="N25" s="26">
        <f>SUM(K25:M25)*J25</f>
        <v>0</v>
      </c>
      <c r="O25" s="28">
        <f>5*J25*$I$2</f>
        <v>3375</v>
      </c>
      <c r="P25" s="28"/>
      <c r="Q25" s="35"/>
      <c r="R25" s="36">
        <f>AVERAGE(K25,L25,M25)</f>
      </c>
      <c r="S25" s="8"/>
      <c r="T25" s="8"/>
    </row>
    <row r="26" ht="13.65" customHeight="1">
      <c r="A26" t="s" s="40">
        <v>62</v>
      </c>
      <c r="B26" s="37">
        <v>14</v>
      </c>
      <c r="C26" t="s" s="40">
        <v>59</v>
      </c>
      <c r="D26" t="s" s="41">
        <v>63</v>
      </c>
      <c r="E26" s="26"/>
      <c r="F26" s="26">
        <v>2</v>
      </c>
      <c r="G26" s="26"/>
      <c r="H26" s="26">
        <v>50</v>
      </c>
      <c r="I26" t="s" s="41">
        <v>61</v>
      </c>
      <c r="J26" s="28">
        <f>F26*H26</f>
        <v>100</v>
      </c>
      <c r="K26" s="26"/>
      <c r="L26" s="26"/>
      <c r="M26" s="26"/>
      <c r="N26" s="26">
        <f>SUM(K26:M26)*J26</f>
        <v>0</v>
      </c>
      <c r="O26" s="28">
        <f>5*J26*$I$2</f>
        <v>1500</v>
      </c>
      <c r="P26" s="28"/>
      <c r="Q26" s="35"/>
      <c r="R26" s="36">
        <f>AVERAGE(K26,L26,M26)</f>
      </c>
      <c r="S26" s="8"/>
      <c r="T26" s="8"/>
    </row>
    <row r="27" ht="13.65" customHeight="1">
      <c r="A27" t="s" s="40">
        <v>64</v>
      </c>
      <c r="B27" s="37">
        <v>15</v>
      </c>
      <c r="C27" t="s" s="40">
        <v>59</v>
      </c>
      <c r="D27" t="s" s="41">
        <v>65</v>
      </c>
      <c r="E27" s="26"/>
      <c r="F27" s="26">
        <v>1</v>
      </c>
      <c r="G27" s="26"/>
      <c r="H27" s="26">
        <v>75</v>
      </c>
      <c r="I27" t="s" s="41">
        <v>66</v>
      </c>
      <c r="J27" s="28">
        <f>F27*H27</f>
        <v>75</v>
      </c>
      <c r="K27" s="26"/>
      <c r="L27" s="26"/>
      <c r="M27" s="26"/>
      <c r="N27" s="26">
        <f>SUM(K27:M27)*J27</f>
        <v>0</v>
      </c>
      <c r="O27" s="28">
        <f>5*J27*$I$2</f>
        <v>1125</v>
      </c>
      <c r="P27" s="28"/>
      <c r="Q27" s="35"/>
      <c r="R27" s="36">
        <f>AVERAGE(K27,L27,M27)</f>
      </c>
      <c r="S27" s="8"/>
      <c r="T27" s="8"/>
    </row>
    <row r="28" ht="13.65" customHeight="1">
      <c r="A28" t="s" s="40">
        <v>67</v>
      </c>
      <c r="B28" s="37">
        <v>16</v>
      </c>
      <c r="C28" t="s" s="40">
        <v>17</v>
      </c>
      <c r="D28" t="s" s="41">
        <v>68</v>
      </c>
      <c r="E28" s="26"/>
      <c r="F28" s="26">
        <v>1</v>
      </c>
      <c r="G28" s="26"/>
      <c r="H28" s="26">
        <v>75</v>
      </c>
      <c r="I28" t="s" s="41">
        <v>69</v>
      </c>
      <c r="J28" s="28">
        <f>F28*H28</f>
        <v>75</v>
      </c>
      <c r="K28" s="26"/>
      <c r="L28" s="26"/>
      <c r="M28" s="26"/>
      <c r="N28" s="26">
        <f>SUM(K28:M28)*J28</f>
        <v>0</v>
      </c>
      <c r="O28" s="28">
        <f>5*J28*$I$2</f>
        <v>1125</v>
      </c>
      <c r="P28" s="28"/>
      <c r="Q28" s="35"/>
      <c r="R28" s="36">
        <f>AVERAGE(K28,L28,M28)</f>
      </c>
      <c r="S28" s="8"/>
      <c r="T28" s="8"/>
    </row>
    <row r="29" ht="13.65" customHeight="1">
      <c r="A29" t="s" s="40">
        <v>70</v>
      </c>
      <c r="B29" s="37">
        <v>17</v>
      </c>
      <c r="C29" t="s" s="40">
        <v>71</v>
      </c>
      <c r="D29" t="s" s="41">
        <v>72</v>
      </c>
      <c r="E29" s="26"/>
      <c r="F29" s="26">
        <v>2</v>
      </c>
      <c r="G29" s="26"/>
      <c r="H29" s="26">
        <v>50</v>
      </c>
      <c r="I29" t="s" s="41">
        <v>73</v>
      </c>
      <c r="J29" s="28">
        <f>F29*H29</f>
        <v>100</v>
      </c>
      <c r="K29" s="26"/>
      <c r="L29" s="26"/>
      <c r="M29" s="26"/>
      <c r="N29" s="26">
        <f>SUM(K29:M29)*J29</f>
        <v>0</v>
      </c>
      <c r="O29" s="28">
        <f>5*J29*$I$2</f>
        <v>1500</v>
      </c>
      <c r="P29" s="28"/>
      <c r="Q29" s="35"/>
      <c r="R29" s="36">
        <f>AVERAGE(K29,L29,M29)</f>
      </c>
      <c r="S29" s="8"/>
      <c r="T29" s="8"/>
    </row>
    <row r="30" ht="24.65" customHeight="1">
      <c r="A30" t="s" s="40">
        <v>74</v>
      </c>
      <c r="B30" s="37">
        <v>18</v>
      </c>
      <c r="C30" t="s" s="40">
        <v>71</v>
      </c>
      <c r="D30" t="s" s="41">
        <v>75</v>
      </c>
      <c r="E30" s="26"/>
      <c r="F30" s="26">
        <v>1</v>
      </c>
      <c r="G30" s="26"/>
      <c r="H30" s="26">
        <v>50</v>
      </c>
      <c r="I30" t="s" s="41">
        <v>76</v>
      </c>
      <c r="J30" s="28">
        <f>F30*H30</f>
        <v>50</v>
      </c>
      <c r="K30" s="26"/>
      <c r="L30" s="26"/>
      <c r="M30" s="26"/>
      <c r="N30" s="26">
        <f>SUM(K30:M30)*J30</f>
        <v>0</v>
      </c>
      <c r="O30" s="28">
        <f>5*J30*$I$2</f>
        <v>750</v>
      </c>
      <c r="P30" s="28"/>
      <c r="Q30" s="35"/>
      <c r="R30" s="36">
        <f>AVERAGE(K30,L30,M30)</f>
      </c>
      <c r="S30" s="8"/>
      <c r="T30" s="8"/>
    </row>
    <row r="31" ht="13.65" customHeight="1">
      <c r="A31" t="s" s="40">
        <v>77</v>
      </c>
      <c r="B31" s="37">
        <v>19</v>
      </c>
      <c r="C31" t="s" s="40">
        <v>17</v>
      </c>
      <c r="D31" t="s" s="41">
        <v>78</v>
      </c>
      <c r="E31" s="26"/>
      <c r="F31" s="26">
        <v>1</v>
      </c>
      <c r="G31" s="26"/>
      <c r="H31" s="26">
        <v>25</v>
      </c>
      <c r="I31" t="s" s="41">
        <v>69</v>
      </c>
      <c r="J31" s="28">
        <f>F31*H31</f>
        <v>25</v>
      </c>
      <c r="K31" s="26"/>
      <c r="L31" s="26"/>
      <c r="M31" s="26"/>
      <c r="N31" s="26">
        <f>SUM(K31:M31)*J31</f>
        <v>0</v>
      </c>
      <c r="O31" s="28">
        <f>5*J31*$I$2</f>
        <v>375</v>
      </c>
      <c r="P31" s="28"/>
      <c r="Q31" s="43"/>
      <c r="R31" s="36">
        <f>AVERAGE(K31,L31,M31)</f>
      </c>
      <c r="S31" s="8"/>
      <c r="T31" s="8"/>
    </row>
    <row r="32" ht="13.65" customHeight="1">
      <c r="A32" s="63"/>
      <c r="B32" s="63"/>
      <c r="C32" s="63"/>
      <c r="D32" t="s" s="64">
        <v>34</v>
      </c>
      <c r="E32" s="26"/>
      <c r="F32" s="26"/>
      <c r="G32" s="26"/>
      <c r="H32" s="26"/>
      <c r="I32" s="27"/>
      <c r="J32" s="26"/>
      <c r="K32" s="26"/>
      <c r="L32" s="26"/>
      <c r="M32" s="26"/>
      <c r="N32" s="46">
        <f>SUM(N23:N31)</f>
        <v>0</v>
      </c>
      <c r="O32" s="46">
        <f>SUM(O23:O31)</f>
        <v>12750</v>
      </c>
      <c r="P32" s="47">
        <f>N32/P23</f>
        <v>0</v>
      </c>
      <c r="Q32" t="s" s="20">
        <f>IF(AND(P32&gt;=0.8,P32&lt;=1.829),"1 - Inicial",IF(AND(P32&gt;=1.83,P32&lt;=2.559),"2 - Intermediário",IF(AND(P32&gt;=2.56,P32&lt;=3.449),"3 - Avançado",IF(AND(P32&gt;=3.45,P32&lt;=4),"4 - Aperfeiçoamento",""))))</f>
      </c>
      <c r="R32" s="48"/>
      <c r="S32" s="22"/>
      <c r="T32" s="8"/>
    </row>
    <row r="33" ht="16.6" customHeight="1">
      <c r="A33" s="65">
        <v>4</v>
      </c>
      <c r="B33" s="66"/>
      <c r="C33" s="66"/>
      <c r="D33" t="s" s="67">
        <v>79</v>
      </c>
      <c r="E33" s="26"/>
      <c r="F33" s="26"/>
      <c r="G33" s="26"/>
      <c r="H33" s="26"/>
      <c r="I33" s="27"/>
      <c r="J33" s="26"/>
      <c r="K33" s="26"/>
      <c r="L33" s="26"/>
      <c r="M33" s="26"/>
      <c r="N33" s="26"/>
      <c r="O33" s="26"/>
      <c r="P33" s="26"/>
      <c r="Q33" s="29"/>
      <c r="R33" s="36"/>
      <c r="S33" s="8"/>
      <c r="T33" s="8"/>
    </row>
    <row r="34" ht="16.6" customHeight="1">
      <c r="A34" s="68"/>
      <c r="B34" s="69"/>
      <c r="C34" s="69"/>
      <c r="D34" t="s" s="70">
        <v>80</v>
      </c>
      <c r="E34" s="26"/>
      <c r="F34" s="26"/>
      <c r="G34" s="26"/>
      <c r="H34" s="26"/>
      <c r="I34" s="27"/>
      <c r="J34" s="26"/>
      <c r="K34" s="26"/>
      <c r="L34" s="26"/>
      <c r="M34" s="26"/>
      <c r="N34" s="26"/>
      <c r="O34" s="26"/>
      <c r="P34" s="26"/>
      <c r="Q34" s="35"/>
      <c r="R34" s="36"/>
      <c r="S34" s="8"/>
      <c r="T34" s="8"/>
    </row>
    <row r="35" ht="13.65" customHeight="1">
      <c r="A35" t="s" s="40">
        <v>81</v>
      </c>
      <c r="B35" s="37">
        <v>20</v>
      </c>
      <c r="C35" t="s" s="40">
        <v>82</v>
      </c>
      <c r="D35" t="s" s="41">
        <v>83</v>
      </c>
      <c r="E35" s="26">
        <v>1</v>
      </c>
      <c r="F35" s="26">
        <v>3</v>
      </c>
      <c r="G35" s="26"/>
      <c r="H35" s="26">
        <v>50</v>
      </c>
      <c r="I35" t="s" s="41">
        <v>84</v>
      </c>
      <c r="J35" s="28">
        <f>F35*H35</f>
        <v>150</v>
      </c>
      <c r="K35" s="26">
        <v>1</v>
      </c>
      <c r="L35" s="26"/>
      <c r="M35" s="26"/>
      <c r="N35" s="26">
        <f>SUM(K35:M35)*J35</f>
        <v>150</v>
      </c>
      <c r="O35" s="28">
        <f>5*J35*$I$2</f>
        <v>2250</v>
      </c>
      <c r="P35" s="34">
        <f>O50/4</f>
        <v>7031.25</v>
      </c>
      <c r="Q35" s="35"/>
      <c r="R35" s="36">
        <f>AVERAGE(K35,L35,M35)</f>
        <v>1</v>
      </c>
      <c r="S35" s="8"/>
      <c r="T35" s="8"/>
    </row>
    <row r="36" ht="24.65" customHeight="1">
      <c r="A36" t="s" s="40">
        <v>85</v>
      </c>
      <c r="B36" s="37">
        <v>21</v>
      </c>
      <c r="C36" t="s" s="40">
        <v>86</v>
      </c>
      <c r="D36" t="s" s="41">
        <v>87</v>
      </c>
      <c r="E36" s="26">
        <v>1</v>
      </c>
      <c r="F36" s="26">
        <v>3</v>
      </c>
      <c r="G36" s="26"/>
      <c r="H36" s="26">
        <v>75</v>
      </c>
      <c r="I36" t="s" s="41">
        <v>88</v>
      </c>
      <c r="J36" s="28">
        <f>F36*H36</f>
        <v>225</v>
      </c>
      <c r="K36" s="26">
        <v>1</v>
      </c>
      <c r="L36" s="26"/>
      <c r="M36" s="26"/>
      <c r="N36" s="26">
        <f>SUM(K36:M36)*J36</f>
        <v>225</v>
      </c>
      <c r="O36" s="28">
        <f>5*J36*$I$2</f>
        <v>3375</v>
      </c>
      <c r="P36" s="28"/>
      <c r="Q36" s="35"/>
      <c r="R36" s="36">
        <f>AVERAGE(K36,L36,M36)</f>
        <v>1</v>
      </c>
      <c r="S36" s="8"/>
      <c r="T36" s="8"/>
    </row>
    <row r="37" ht="35.65" customHeight="1">
      <c r="A37" t="s" s="40">
        <v>89</v>
      </c>
      <c r="B37" s="37">
        <v>22</v>
      </c>
      <c r="C37" t="s" s="40">
        <v>86</v>
      </c>
      <c r="D37" t="s" s="41">
        <v>90</v>
      </c>
      <c r="E37" s="26"/>
      <c r="F37" s="26">
        <v>3</v>
      </c>
      <c r="G37" s="26"/>
      <c r="H37" s="26">
        <v>75</v>
      </c>
      <c r="I37" t="s" s="41">
        <v>88</v>
      </c>
      <c r="J37" s="28">
        <f>F37*H37</f>
        <v>225</v>
      </c>
      <c r="K37" s="26">
        <v>0</v>
      </c>
      <c r="L37" s="26"/>
      <c r="M37" s="26"/>
      <c r="N37" s="26">
        <f>SUM(K37:M37)*J37</f>
        <v>0</v>
      </c>
      <c r="O37" s="28">
        <f>5*J37*$I$2</f>
        <v>3375</v>
      </c>
      <c r="P37" s="28"/>
      <c r="Q37" s="35"/>
      <c r="R37" s="36">
        <f>AVERAGE(K37,L37,M37)</f>
        <v>0</v>
      </c>
      <c r="S37" s="8"/>
      <c r="T37" s="8"/>
    </row>
    <row r="38" ht="24.65" customHeight="1">
      <c r="A38" t="s" s="40">
        <v>91</v>
      </c>
      <c r="B38" s="37">
        <v>23</v>
      </c>
      <c r="C38" t="s" s="40">
        <v>86</v>
      </c>
      <c r="D38" t="s" s="41">
        <v>92</v>
      </c>
      <c r="E38" s="26">
        <v>1</v>
      </c>
      <c r="F38" s="26">
        <v>1</v>
      </c>
      <c r="G38" s="26"/>
      <c r="H38" s="26">
        <v>75</v>
      </c>
      <c r="I38" t="s" s="41">
        <v>69</v>
      </c>
      <c r="J38" s="28">
        <f>F38*H38</f>
        <v>75</v>
      </c>
      <c r="K38" s="26">
        <v>0</v>
      </c>
      <c r="L38" s="26"/>
      <c r="M38" s="26"/>
      <c r="N38" s="26">
        <f>SUM(K38:M38)*J38</f>
        <v>0</v>
      </c>
      <c r="O38" s="28">
        <f>5*J38*$I$2</f>
        <v>1125</v>
      </c>
      <c r="P38" s="28"/>
      <c r="Q38" s="35"/>
      <c r="R38" s="36">
        <f>AVERAGE(K38,L38,M38)</f>
        <v>0</v>
      </c>
      <c r="S38" s="8"/>
      <c r="T38" s="8"/>
    </row>
    <row r="39" ht="13.65" customHeight="1">
      <c r="A39" t="s" s="40">
        <v>93</v>
      </c>
      <c r="B39" s="37">
        <v>24</v>
      </c>
      <c r="C39" t="s" s="40">
        <v>86</v>
      </c>
      <c r="D39" t="s" s="41">
        <v>94</v>
      </c>
      <c r="E39" s="26">
        <v>1</v>
      </c>
      <c r="F39" s="26">
        <v>1</v>
      </c>
      <c r="G39" s="26"/>
      <c r="H39" s="26">
        <v>50</v>
      </c>
      <c r="I39" t="s" s="41">
        <v>69</v>
      </c>
      <c r="J39" s="28">
        <f>F39*H39</f>
        <v>50</v>
      </c>
      <c r="K39" s="26">
        <v>0</v>
      </c>
      <c r="L39" s="26"/>
      <c r="M39" s="26"/>
      <c r="N39" s="26">
        <f>SUM(K39:M39)*J39</f>
        <v>0</v>
      </c>
      <c r="O39" s="28">
        <f>5*J39*$I$2</f>
        <v>750</v>
      </c>
      <c r="P39" s="28"/>
      <c r="Q39" s="35"/>
      <c r="R39" s="36">
        <f>AVERAGE(K39,L39,M39)</f>
        <v>0</v>
      </c>
      <c r="S39" s="8"/>
      <c r="T39" s="8"/>
    </row>
    <row r="40" ht="24.65" customHeight="1">
      <c r="A40" t="s" s="40">
        <v>95</v>
      </c>
      <c r="B40" s="37">
        <v>25</v>
      </c>
      <c r="C40" t="s" s="40">
        <v>86</v>
      </c>
      <c r="D40" t="s" s="41">
        <v>96</v>
      </c>
      <c r="E40" s="26"/>
      <c r="F40" s="26">
        <v>1</v>
      </c>
      <c r="G40" s="26"/>
      <c r="H40" s="26">
        <v>75</v>
      </c>
      <c r="I40" t="s" s="41">
        <v>69</v>
      </c>
      <c r="J40" s="28">
        <f>F40*H40</f>
        <v>75</v>
      </c>
      <c r="K40" s="26">
        <v>0</v>
      </c>
      <c r="L40" s="26"/>
      <c r="M40" s="26"/>
      <c r="N40" s="26">
        <f>SUM(K40:M40)*J40</f>
        <v>0</v>
      </c>
      <c r="O40" s="28">
        <f>5*J40*$I$2</f>
        <v>1125</v>
      </c>
      <c r="P40" s="28"/>
      <c r="Q40" s="35"/>
      <c r="R40" s="36">
        <f>AVERAGE(K40,L40,M40)</f>
        <v>0</v>
      </c>
      <c r="S40" s="8"/>
      <c r="T40" s="8"/>
    </row>
    <row r="41" ht="24.65" customHeight="1">
      <c r="A41" t="s" s="40">
        <v>97</v>
      </c>
      <c r="B41" s="37">
        <v>26</v>
      </c>
      <c r="C41" t="s" s="40">
        <v>86</v>
      </c>
      <c r="D41" t="s" s="41">
        <v>98</v>
      </c>
      <c r="E41" s="26"/>
      <c r="F41" s="26">
        <v>1</v>
      </c>
      <c r="G41" s="26"/>
      <c r="H41" s="26">
        <v>50</v>
      </c>
      <c r="I41" t="s" s="41">
        <v>69</v>
      </c>
      <c r="J41" s="28">
        <f>F41*H41</f>
        <v>50</v>
      </c>
      <c r="K41" s="26">
        <v>0</v>
      </c>
      <c r="L41" s="26"/>
      <c r="M41" s="26"/>
      <c r="N41" s="26">
        <f>SUM(K41:M41)*J41</f>
        <v>0</v>
      </c>
      <c r="O41" s="28">
        <f>5*J41*$I$2</f>
        <v>750</v>
      </c>
      <c r="P41" s="28"/>
      <c r="Q41" s="35"/>
      <c r="R41" s="36">
        <f>AVERAGE(K41,L41,M41)</f>
        <v>0</v>
      </c>
      <c r="S41" s="8"/>
      <c r="T41" s="8"/>
    </row>
    <row r="42" ht="24.65" customHeight="1">
      <c r="A42" t="s" s="40">
        <v>99</v>
      </c>
      <c r="B42" s="37">
        <v>27</v>
      </c>
      <c r="C42" t="s" s="40">
        <v>86</v>
      </c>
      <c r="D42" t="s" s="41">
        <v>100</v>
      </c>
      <c r="E42" s="26"/>
      <c r="F42" s="26">
        <v>1</v>
      </c>
      <c r="G42" s="26"/>
      <c r="H42" s="26">
        <v>75</v>
      </c>
      <c r="I42" t="s" s="41">
        <v>69</v>
      </c>
      <c r="J42" s="28">
        <f>F42*H42</f>
        <v>75</v>
      </c>
      <c r="K42" s="26">
        <v>0</v>
      </c>
      <c r="L42" s="26"/>
      <c r="M42" s="26"/>
      <c r="N42" s="26">
        <f>SUM(K42:M42)*J42</f>
        <v>0</v>
      </c>
      <c r="O42" s="28">
        <f>5*J42*$I$2</f>
        <v>1125</v>
      </c>
      <c r="P42" s="28"/>
      <c r="Q42" s="35"/>
      <c r="R42" s="36">
        <f>AVERAGE(K42,L42,M42)</f>
        <v>0</v>
      </c>
      <c r="S42" s="8"/>
      <c r="T42" s="8"/>
    </row>
    <row r="43" ht="24.65" customHeight="1">
      <c r="A43" t="s" s="40">
        <v>101</v>
      </c>
      <c r="B43" s="37">
        <v>28</v>
      </c>
      <c r="C43" t="s" s="40">
        <v>86</v>
      </c>
      <c r="D43" t="s" s="41">
        <v>102</v>
      </c>
      <c r="E43" s="26"/>
      <c r="F43" s="26">
        <v>1</v>
      </c>
      <c r="G43" s="26"/>
      <c r="H43" s="26">
        <v>50</v>
      </c>
      <c r="I43" t="s" s="41">
        <v>103</v>
      </c>
      <c r="J43" s="28">
        <f>F43*H43</f>
        <v>50</v>
      </c>
      <c r="K43" s="26">
        <v>0</v>
      </c>
      <c r="L43" s="26"/>
      <c r="M43" s="26"/>
      <c r="N43" s="26">
        <f>SUM(K43:M43)*J43</f>
        <v>0</v>
      </c>
      <c r="O43" s="28">
        <f>5*J43*$I$2</f>
        <v>750</v>
      </c>
      <c r="P43" s="28"/>
      <c r="Q43" s="35"/>
      <c r="R43" s="36">
        <f>AVERAGE(K43,L43,M43)</f>
        <v>0</v>
      </c>
      <c r="S43" s="8"/>
      <c r="T43" s="8"/>
    </row>
    <row r="44" ht="13.65" customHeight="1">
      <c r="A44" t="s" s="40">
        <v>104</v>
      </c>
      <c r="B44" s="37">
        <v>29</v>
      </c>
      <c r="C44" t="s" s="40">
        <v>86</v>
      </c>
      <c r="D44" t="s" s="41">
        <v>105</v>
      </c>
      <c r="E44" s="26"/>
      <c r="F44" s="26">
        <v>1</v>
      </c>
      <c r="G44" s="26"/>
      <c r="H44" s="26">
        <v>50</v>
      </c>
      <c r="I44" t="s" s="41">
        <v>103</v>
      </c>
      <c r="J44" s="28">
        <f>F44*H44</f>
        <v>50</v>
      </c>
      <c r="K44" s="26">
        <v>0</v>
      </c>
      <c r="L44" s="26"/>
      <c r="M44" s="26"/>
      <c r="N44" s="26">
        <f>SUM(K44:M44)*J44</f>
        <v>0</v>
      </c>
      <c r="O44" s="28">
        <f>5*J44*$I$2</f>
        <v>750</v>
      </c>
      <c r="P44" s="28"/>
      <c r="Q44" s="35"/>
      <c r="R44" s="36">
        <f>AVERAGE(K44,L44,M44)</f>
        <v>0</v>
      </c>
      <c r="S44" s="8"/>
      <c r="T44" s="8"/>
    </row>
    <row r="45" ht="24.65" customHeight="1">
      <c r="A45" t="s" s="40">
        <v>106</v>
      </c>
      <c r="B45" s="37">
        <v>30</v>
      </c>
      <c r="C45" t="s" s="40">
        <v>86</v>
      </c>
      <c r="D45" t="s" s="41">
        <v>107</v>
      </c>
      <c r="E45" s="26"/>
      <c r="F45" s="26">
        <v>2</v>
      </c>
      <c r="G45" s="26"/>
      <c r="H45" s="26">
        <v>50</v>
      </c>
      <c r="I45" t="s" s="41">
        <v>108</v>
      </c>
      <c r="J45" s="28">
        <f>F45*H45</f>
        <v>100</v>
      </c>
      <c r="K45" s="26">
        <v>0</v>
      </c>
      <c r="L45" s="26"/>
      <c r="M45" s="26"/>
      <c r="N45" s="26">
        <f>SUM(K45:M45)*J45</f>
        <v>0</v>
      </c>
      <c r="O45" s="28">
        <f>5*J45*$I$2</f>
        <v>1500</v>
      </c>
      <c r="P45" s="28"/>
      <c r="Q45" s="35"/>
      <c r="R45" s="36">
        <f>AVERAGE(K45,L45,M45)</f>
        <v>0</v>
      </c>
      <c r="S45" s="8"/>
      <c r="T45" s="8"/>
    </row>
    <row r="46" ht="24.65" customHeight="1">
      <c r="A46" t="s" s="40">
        <v>109</v>
      </c>
      <c r="B46" s="37">
        <v>31</v>
      </c>
      <c r="C46" t="s" s="40">
        <v>86</v>
      </c>
      <c r="D46" t="s" s="41">
        <v>110</v>
      </c>
      <c r="E46" s="26"/>
      <c r="F46" s="26">
        <v>2</v>
      </c>
      <c r="G46" s="26"/>
      <c r="H46" s="26">
        <v>75</v>
      </c>
      <c r="I46" t="s" s="41">
        <v>108</v>
      </c>
      <c r="J46" s="28">
        <f>F46*H46</f>
        <v>150</v>
      </c>
      <c r="K46" s="26">
        <v>0</v>
      </c>
      <c r="L46" s="26"/>
      <c r="M46" s="26"/>
      <c r="N46" s="26">
        <f>SUM(K46:M46)*J46</f>
        <v>0</v>
      </c>
      <c r="O46" s="28">
        <f>5*J46*$I$2</f>
        <v>2250</v>
      </c>
      <c r="P46" s="28"/>
      <c r="Q46" s="35"/>
      <c r="R46" s="36">
        <f>AVERAGE(K46,L46,M46)</f>
        <v>0</v>
      </c>
      <c r="S46" t="s" s="39">
        <v>111</v>
      </c>
      <c r="T46" s="8"/>
    </row>
    <row r="47" ht="13.65" customHeight="1">
      <c r="A47" t="s" s="40">
        <v>112</v>
      </c>
      <c r="B47" s="37">
        <v>32</v>
      </c>
      <c r="C47" t="s" s="40">
        <v>86</v>
      </c>
      <c r="D47" t="s" s="41">
        <v>113</v>
      </c>
      <c r="E47" s="26"/>
      <c r="F47" s="26">
        <v>3</v>
      </c>
      <c r="G47" s="26"/>
      <c r="H47" s="26">
        <v>50</v>
      </c>
      <c r="I47" t="s" s="41">
        <v>108</v>
      </c>
      <c r="J47" s="28">
        <f>F47*H47</f>
        <v>150</v>
      </c>
      <c r="K47" s="26">
        <v>0</v>
      </c>
      <c r="L47" s="26"/>
      <c r="M47" s="26"/>
      <c r="N47" s="26">
        <f>SUM(K47:M47)*J47</f>
        <v>0</v>
      </c>
      <c r="O47" s="28">
        <f>5*J47*$I$2</f>
        <v>2250</v>
      </c>
      <c r="P47" s="28"/>
      <c r="Q47" s="35"/>
      <c r="R47" s="36">
        <f>AVERAGE(K47,L47,M47)</f>
        <v>0</v>
      </c>
      <c r="S47" s="8"/>
      <c r="T47" s="8"/>
    </row>
    <row r="48" ht="35.65" customHeight="1">
      <c r="A48" t="s" s="40">
        <v>114</v>
      </c>
      <c r="B48" s="37">
        <v>33</v>
      </c>
      <c r="C48" t="s" s="40">
        <v>86</v>
      </c>
      <c r="D48" t="s" s="41">
        <v>115</v>
      </c>
      <c r="E48" s="26"/>
      <c r="F48" s="26">
        <v>1</v>
      </c>
      <c r="G48" s="26"/>
      <c r="H48" s="26">
        <v>50</v>
      </c>
      <c r="I48" t="s" s="41">
        <v>116</v>
      </c>
      <c r="J48" s="28">
        <f>F48*H48</f>
        <v>50</v>
      </c>
      <c r="K48" s="26">
        <v>0</v>
      </c>
      <c r="L48" s="26"/>
      <c r="M48" s="26"/>
      <c r="N48" s="26">
        <f>SUM(K48:M48)*J48</f>
        <v>0</v>
      </c>
      <c r="O48" s="28">
        <f>5*J48*$I$2</f>
        <v>750</v>
      </c>
      <c r="P48" s="28"/>
      <c r="Q48" s="43"/>
      <c r="R48" s="36">
        <f>AVERAGE(K48,L48,M48)</f>
        <v>0</v>
      </c>
      <c r="S48" s="8"/>
      <c r="T48" s="8"/>
    </row>
    <row r="49" ht="13.65" customHeight="1">
      <c r="A49" t="s" s="40">
        <v>117</v>
      </c>
      <c r="B49" s="37">
        <v>34</v>
      </c>
      <c r="C49" t="s" s="40">
        <v>86</v>
      </c>
      <c r="D49" t="s" s="41">
        <v>118</v>
      </c>
      <c r="E49" s="26"/>
      <c r="F49" s="26">
        <v>4</v>
      </c>
      <c r="G49" s="26"/>
      <c r="H49" s="26">
        <v>100</v>
      </c>
      <c r="I49" t="s" s="41">
        <v>42</v>
      </c>
      <c r="J49" s="28">
        <f>F49*H49</f>
        <v>400</v>
      </c>
      <c r="K49" s="26">
        <v>1</v>
      </c>
      <c r="L49" s="71"/>
      <c r="M49" s="26"/>
      <c r="N49" s="26">
        <f>SUM(K49:M49)*J49</f>
        <v>400</v>
      </c>
      <c r="O49" s="28">
        <f>5*J49*$I$2</f>
        <v>6000</v>
      </c>
      <c r="P49" s="28"/>
      <c r="Q49" s="71"/>
      <c r="R49" s="48">
        <f>AVERAGE(K49,Q49,M49)</f>
        <v>1</v>
      </c>
      <c r="S49" s="22"/>
      <c r="T49" s="8"/>
    </row>
    <row r="50" ht="13.65" customHeight="1">
      <c r="A50" s="44"/>
      <c r="B50" s="44"/>
      <c r="C50" s="44"/>
      <c r="D50" t="s" s="45">
        <v>34</v>
      </c>
      <c r="E50" s="26"/>
      <c r="F50" s="26"/>
      <c r="G50" s="26"/>
      <c r="H50" s="26"/>
      <c r="I50" s="27"/>
      <c r="J50" s="26"/>
      <c r="K50" s="26"/>
      <c r="L50" s="26"/>
      <c r="M50" s="26"/>
      <c r="N50" s="46">
        <f>SUM(N35:N49)</f>
        <v>775</v>
      </c>
      <c r="O50" s="46">
        <f>SUM(O35:O49)</f>
        <v>28125</v>
      </c>
      <c r="P50" s="47">
        <f>N50/P35</f>
        <v>0.1102222222222222</v>
      </c>
      <c r="Q50" t="s" s="20">
        <f>IF(AND(P50&gt;=0.8,P50&lt;=1.829),"1 - Inicial",IF(AND(P50&gt;=1.83,P50&lt;=2.559),"2 - Intermediário",IF(AND(P50&gt;=2.56,P50&lt;=3.449),"3 - Avançado",IF(AND(P50&gt;=3.45,P50&lt;=4),"4 - Aperfeiçoamento",""))))</f>
      </c>
      <c r="R50" s="48"/>
      <c r="S50" s="22"/>
      <c r="T50" s="8"/>
    </row>
    <row r="51" ht="14.15" customHeight="1">
      <c r="A51" s="14"/>
      <c r="B51" s="14"/>
      <c r="C51" s="50"/>
      <c r="D51" s="51"/>
      <c r="E51" s="26"/>
      <c r="F51" s="26"/>
      <c r="G51" s="26"/>
      <c r="H51" s="26"/>
      <c r="I51" s="27"/>
      <c r="J51" s="26"/>
      <c r="K51" s="26"/>
      <c r="L51" s="26"/>
      <c r="M51" s="26"/>
      <c r="N51" s="46"/>
      <c r="O51" s="46"/>
      <c r="P51" s="59"/>
      <c r="Q51" s="29"/>
      <c r="R51" s="36"/>
      <c r="S51" s="8"/>
      <c r="T51" s="8"/>
    </row>
    <row r="52" ht="17.1" customHeight="1">
      <c r="A52" s="52">
        <v>5</v>
      </c>
      <c r="B52" s="72"/>
      <c r="C52" s="72"/>
      <c r="D52" t="s" s="73">
        <v>119</v>
      </c>
      <c r="E52" s="26"/>
      <c r="F52" s="26"/>
      <c r="G52" s="26"/>
      <c r="H52" s="26"/>
      <c r="I52" s="27"/>
      <c r="J52" s="26"/>
      <c r="K52" s="26"/>
      <c r="L52" s="26"/>
      <c r="M52" s="26"/>
      <c r="N52" s="26"/>
      <c r="O52" s="26"/>
      <c r="P52" s="26"/>
      <c r="Q52" s="35"/>
      <c r="R52" s="36"/>
      <c r="S52" s="8"/>
      <c r="T52" s="8"/>
    </row>
    <row r="53" ht="13.65" customHeight="1">
      <c r="A53" t="s" s="40">
        <v>120</v>
      </c>
      <c r="B53" s="37">
        <v>35</v>
      </c>
      <c r="C53" t="s" s="40">
        <v>121</v>
      </c>
      <c r="D53" t="s" s="41">
        <v>122</v>
      </c>
      <c r="E53" s="26"/>
      <c r="F53" s="26">
        <v>1</v>
      </c>
      <c r="G53" s="26"/>
      <c r="H53" s="26">
        <v>75</v>
      </c>
      <c r="I53" t="s" s="41">
        <v>123</v>
      </c>
      <c r="J53" s="28">
        <f>F53*H53</f>
        <v>75</v>
      </c>
      <c r="K53" s="26">
        <v>0</v>
      </c>
      <c r="L53" s="26"/>
      <c r="M53" s="26"/>
      <c r="N53" s="26">
        <f>SUM(K53:M53)*J53</f>
        <v>0</v>
      </c>
      <c r="O53" s="28">
        <f>5*J53*$I$2</f>
        <v>1125</v>
      </c>
      <c r="P53" s="34">
        <f>O81/4</f>
        <v>14343.75</v>
      </c>
      <c r="Q53" s="35"/>
      <c r="R53" s="36">
        <f>AVERAGE(K53,L53,M53)</f>
        <v>0</v>
      </c>
      <c r="S53" s="8"/>
      <c r="T53" s="8"/>
    </row>
    <row r="54" ht="13.65" customHeight="1">
      <c r="A54" t="s" s="40">
        <v>124</v>
      </c>
      <c r="B54" s="37">
        <v>36</v>
      </c>
      <c r="C54" t="s" s="40">
        <v>121</v>
      </c>
      <c r="D54" t="s" s="41">
        <v>125</v>
      </c>
      <c r="E54" s="26"/>
      <c r="F54" s="26">
        <v>1</v>
      </c>
      <c r="G54" s="26"/>
      <c r="H54" s="26">
        <v>50</v>
      </c>
      <c r="I54" t="s" s="41">
        <v>126</v>
      </c>
      <c r="J54" s="28">
        <f>F54*H54</f>
        <v>50</v>
      </c>
      <c r="K54" s="26">
        <v>0</v>
      </c>
      <c r="L54" s="26"/>
      <c r="M54" s="26"/>
      <c r="N54" s="26">
        <f>SUM(K54:M54)*J54</f>
        <v>0</v>
      </c>
      <c r="O54" s="28">
        <f>5*J54*$I$2</f>
        <v>750</v>
      </c>
      <c r="P54" s="28"/>
      <c r="Q54" s="35"/>
      <c r="R54" s="36">
        <f>AVERAGE(K54,L54,M54)</f>
        <v>0</v>
      </c>
      <c r="S54" s="8"/>
      <c r="T54" s="8"/>
    </row>
    <row r="55" ht="24.65" customHeight="1">
      <c r="A55" t="s" s="40">
        <v>127</v>
      </c>
      <c r="B55" s="37">
        <v>37</v>
      </c>
      <c r="C55" t="s" s="40">
        <v>121</v>
      </c>
      <c r="D55" t="s" s="41">
        <v>128</v>
      </c>
      <c r="E55" s="26"/>
      <c r="F55" s="26">
        <v>1</v>
      </c>
      <c r="G55" s="26"/>
      <c r="H55" s="26">
        <v>100</v>
      </c>
      <c r="I55" t="s" s="41">
        <v>129</v>
      </c>
      <c r="J55" s="28">
        <f>F55*H55</f>
        <v>100</v>
      </c>
      <c r="K55" s="26">
        <v>0</v>
      </c>
      <c r="L55" s="26"/>
      <c r="M55" s="26"/>
      <c r="N55" s="26">
        <f>SUM(K55:M55)*J55</f>
        <v>0</v>
      </c>
      <c r="O55" s="28">
        <f>5*J55*$I$2</f>
        <v>1500</v>
      </c>
      <c r="P55" s="28"/>
      <c r="Q55" s="35"/>
      <c r="R55" s="36">
        <f>AVERAGE(K55,L55,M55)</f>
        <v>0</v>
      </c>
      <c r="S55" s="8"/>
      <c r="T55" s="8"/>
    </row>
    <row r="56" ht="13.65" customHeight="1">
      <c r="A56" t="s" s="40">
        <v>130</v>
      </c>
      <c r="B56" s="37">
        <v>38</v>
      </c>
      <c r="C56" t="s" s="40">
        <v>121</v>
      </c>
      <c r="D56" t="s" s="41">
        <v>131</v>
      </c>
      <c r="E56" s="26"/>
      <c r="F56" s="26">
        <v>2</v>
      </c>
      <c r="G56" s="26"/>
      <c r="H56" s="26">
        <v>75</v>
      </c>
      <c r="I56" t="s" s="41">
        <v>126</v>
      </c>
      <c r="J56" s="28">
        <f>F56*H56</f>
        <v>150</v>
      </c>
      <c r="K56" s="26">
        <v>0</v>
      </c>
      <c r="L56" s="26"/>
      <c r="M56" s="26"/>
      <c r="N56" s="26">
        <f>SUM(K56:M56)*J56</f>
        <v>0</v>
      </c>
      <c r="O56" s="28">
        <f>5*J56*$I$2</f>
        <v>2250</v>
      </c>
      <c r="P56" s="28"/>
      <c r="Q56" s="35"/>
      <c r="R56" s="36">
        <f>AVERAGE(K56,L56,M56)</f>
        <v>0</v>
      </c>
      <c r="S56" s="8"/>
      <c r="T56" s="8"/>
    </row>
    <row r="57" ht="24.65" customHeight="1">
      <c r="A57" t="s" s="40">
        <v>132</v>
      </c>
      <c r="B57" s="37">
        <v>39</v>
      </c>
      <c r="C57" t="s" s="40">
        <v>121</v>
      </c>
      <c r="D57" t="s" s="41">
        <v>133</v>
      </c>
      <c r="E57" s="26"/>
      <c r="F57" s="26">
        <v>2</v>
      </c>
      <c r="G57" s="26"/>
      <c r="H57" s="26">
        <v>75</v>
      </c>
      <c r="I57" t="s" s="41">
        <v>134</v>
      </c>
      <c r="J57" s="28">
        <f>F57*H57</f>
        <v>150</v>
      </c>
      <c r="K57" s="26"/>
      <c r="L57" s="26"/>
      <c r="M57" s="26"/>
      <c r="N57" s="26">
        <f>SUM(K57:M57)*J57</f>
        <v>0</v>
      </c>
      <c r="O57" s="28">
        <f>5*J57*$I$2</f>
        <v>2250</v>
      </c>
      <c r="P57" s="28"/>
      <c r="Q57" s="35"/>
      <c r="R57" s="36">
        <f>AVERAGE(K57,L57,M57)</f>
      </c>
      <c r="S57" s="8"/>
      <c r="T57" s="8"/>
    </row>
    <row r="58" ht="24.65" customHeight="1">
      <c r="A58" t="s" s="40">
        <v>135</v>
      </c>
      <c r="B58" s="37">
        <v>40</v>
      </c>
      <c r="C58" t="s" s="40">
        <v>121</v>
      </c>
      <c r="D58" t="s" s="41">
        <v>136</v>
      </c>
      <c r="E58" s="26">
        <v>1</v>
      </c>
      <c r="F58" s="26">
        <v>1</v>
      </c>
      <c r="G58" s="26"/>
      <c r="H58" s="26">
        <v>50</v>
      </c>
      <c r="I58" t="s" s="41">
        <v>137</v>
      </c>
      <c r="J58" s="28">
        <f>F58*H58</f>
        <v>50</v>
      </c>
      <c r="K58" s="26">
        <v>1</v>
      </c>
      <c r="L58" s="26"/>
      <c r="M58" s="26"/>
      <c r="N58" s="26">
        <f>SUM(K58:M58)*J58</f>
        <v>50</v>
      </c>
      <c r="O58" s="28">
        <f>5*J58*$I$2</f>
        <v>750</v>
      </c>
      <c r="P58" s="28"/>
      <c r="Q58" s="35"/>
      <c r="R58" s="36">
        <f>AVERAGE(K58,L58,M58)</f>
        <v>1</v>
      </c>
      <c r="S58" s="8"/>
      <c r="T58" s="8"/>
    </row>
    <row r="59" ht="24.65" customHeight="1">
      <c r="A59" t="s" s="40">
        <v>138</v>
      </c>
      <c r="B59" s="37">
        <v>41</v>
      </c>
      <c r="C59" t="s" s="40">
        <v>139</v>
      </c>
      <c r="D59" t="s" s="41">
        <v>140</v>
      </c>
      <c r="E59" s="26">
        <v>0</v>
      </c>
      <c r="F59" s="26">
        <v>3</v>
      </c>
      <c r="G59" s="26"/>
      <c r="H59" s="26">
        <v>100</v>
      </c>
      <c r="I59" t="s" s="41">
        <v>141</v>
      </c>
      <c r="J59" s="28">
        <f>F59*H59</f>
        <v>300</v>
      </c>
      <c r="K59" s="26">
        <v>1</v>
      </c>
      <c r="L59" s="26"/>
      <c r="M59" s="26"/>
      <c r="N59" s="26">
        <f>SUM(K59:M59)*J59</f>
        <v>300</v>
      </c>
      <c r="O59" s="28">
        <f>5*J59*$I$2</f>
        <v>4500</v>
      </c>
      <c r="P59" s="28"/>
      <c r="Q59" s="35"/>
      <c r="R59" s="36">
        <f>AVERAGE(K59,L59,M59)</f>
        <v>1</v>
      </c>
      <c r="S59" s="8"/>
      <c r="T59" s="8"/>
    </row>
    <row r="60" ht="24.65" customHeight="1">
      <c r="A60" t="s" s="40">
        <v>142</v>
      </c>
      <c r="B60" s="37">
        <v>42</v>
      </c>
      <c r="C60" t="s" s="40">
        <v>139</v>
      </c>
      <c r="D60" t="s" s="41">
        <v>143</v>
      </c>
      <c r="E60" s="26">
        <v>0</v>
      </c>
      <c r="F60" s="26">
        <v>2</v>
      </c>
      <c r="G60" s="26"/>
      <c r="H60" s="26">
        <v>100</v>
      </c>
      <c r="I60" t="s" s="41">
        <v>141</v>
      </c>
      <c r="J60" s="28">
        <f>F60*H60</f>
        <v>200</v>
      </c>
      <c r="K60" s="26">
        <v>0</v>
      </c>
      <c r="L60" s="26"/>
      <c r="M60" s="26"/>
      <c r="N60" s="26">
        <f>SUM(K60:M60)*J60</f>
        <v>0</v>
      </c>
      <c r="O60" s="28">
        <f>5*J60*$I$2</f>
        <v>3000</v>
      </c>
      <c r="P60" s="28"/>
      <c r="Q60" s="35"/>
      <c r="R60" s="36">
        <f>AVERAGE(K60,L60,M60)</f>
        <v>0</v>
      </c>
      <c r="S60" s="8"/>
      <c r="T60" s="8"/>
    </row>
    <row r="61" ht="13.65" customHeight="1">
      <c r="A61" t="s" s="40">
        <v>144</v>
      </c>
      <c r="B61" s="37">
        <v>43</v>
      </c>
      <c r="C61" t="s" s="40">
        <v>139</v>
      </c>
      <c r="D61" t="s" s="41">
        <v>145</v>
      </c>
      <c r="E61" s="26">
        <v>1</v>
      </c>
      <c r="F61" s="26">
        <v>4</v>
      </c>
      <c r="G61" s="26"/>
      <c r="H61" s="26">
        <v>100</v>
      </c>
      <c r="I61" t="s" s="41">
        <v>146</v>
      </c>
      <c r="J61" s="28">
        <f>F61*H61</f>
        <v>400</v>
      </c>
      <c r="K61" s="26">
        <v>0</v>
      </c>
      <c r="L61" s="26"/>
      <c r="M61" s="26"/>
      <c r="N61" s="26">
        <f>SUM(K61:M61)*J61</f>
        <v>0</v>
      </c>
      <c r="O61" s="28">
        <f>5*J61*$I$2</f>
        <v>6000</v>
      </c>
      <c r="P61" s="28"/>
      <c r="Q61" s="35"/>
      <c r="R61" s="36">
        <f>AVERAGE(K61,L61,M61)</f>
        <v>0</v>
      </c>
      <c r="S61" s="8"/>
      <c r="T61" s="8"/>
    </row>
    <row r="62" ht="13.65" customHeight="1">
      <c r="A62" t="s" s="40">
        <v>147</v>
      </c>
      <c r="B62" s="37">
        <v>44</v>
      </c>
      <c r="C62" t="s" s="40">
        <v>139</v>
      </c>
      <c r="D62" t="s" s="41">
        <v>148</v>
      </c>
      <c r="E62" s="26"/>
      <c r="F62" s="26">
        <v>3</v>
      </c>
      <c r="G62" s="26"/>
      <c r="H62" s="26">
        <v>50</v>
      </c>
      <c r="I62" t="s" s="41">
        <v>149</v>
      </c>
      <c r="J62" s="28">
        <f>F62*H62</f>
        <v>150</v>
      </c>
      <c r="K62" s="26">
        <v>1</v>
      </c>
      <c r="L62" s="26"/>
      <c r="M62" s="26"/>
      <c r="N62" s="26">
        <f>SUM(K62:M62)*J62</f>
        <v>150</v>
      </c>
      <c r="O62" s="28">
        <f>5*J62*$I$2</f>
        <v>2250</v>
      </c>
      <c r="P62" s="28"/>
      <c r="Q62" s="35"/>
      <c r="R62" s="36">
        <f>AVERAGE(K62,L62,M62)</f>
        <v>1</v>
      </c>
      <c r="S62" s="8"/>
      <c r="T62" s="8"/>
    </row>
    <row r="63" ht="13.65" customHeight="1">
      <c r="A63" t="s" s="40">
        <v>150</v>
      </c>
      <c r="B63" s="37">
        <v>45</v>
      </c>
      <c r="C63" t="s" s="40">
        <v>139</v>
      </c>
      <c r="D63" t="s" s="41">
        <v>151</v>
      </c>
      <c r="E63" s="26"/>
      <c r="F63" s="26">
        <v>2</v>
      </c>
      <c r="G63" s="26"/>
      <c r="H63" s="26">
        <v>50</v>
      </c>
      <c r="I63" t="s" s="41">
        <v>152</v>
      </c>
      <c r="J63" s="28">
        <f>F63*H63</f>
        <v>100</v>
      </c>
      <c r="K63" s="26">
        <v>0</v>
      </c>
      <c r="L63" s="26"/>
      <c r="M63" s="26"/>
      <c r="N63" s="26">
        <f>SUM(K63:M63)*J63</f>
        <v>0</v>
      </c>
      <c r="O63" s="28">
        <f>5*J63*$I$2</f>
        <v>1500</v>
      </c>
      <c r="P63" s="28"/>
      <c r="Q63" s="35"/>
      <c r="R63" s="36">
        <f>AVERAGE(K63,L63,M63)</f>
        <v>0</v>
      </c>
      <c r="S63" s="8"/>
      <c r="T63" s="8"/>
    </row>
    <row r="64" ht="24.65" customHeight="1">
      <c r="A64" t="s" s="40">
        <v>153</v>
      </c>
      <c r="B64" s="37">
        <v>46</v>
      </c>
      <c r="C64" t="s" s="40">
        <v>121</v>
      </c>
      <c r="D64" t="s" s="41">
        <v>154</v>
      </c>
      <c r="E64" s="26"/>
      <c r="F64" s="26">
        <v>3</v>
      </c>
      <c r="G64" s="26"/>
      <c r="H64" s="26">
        <v>25</v>
      </c>
      <c r="I64" t="s" s="41">
        <v>155</v>
      </c>
      <c r="J64" s="28">
        <f>F64*H64</f>
        <v>75</v>
      </c>
      <c r="K64" s="26">
        <v>0</v>
      </c>
      <c r="L64" s="26"/>
      <c r="M64" s="26"/>
      <c r="N64" s="26">
        <f>SUM(K64:M64)*J64</f>
        <v>0</v>
      </c>
      <c r="O64" s="28">
        <f>5*J64*$I$2</f>
        <v>1125</v>
      </c>
      <c r="P64" s="28"/>
      <c r="Q64" s="35"/>
      <c r="R64" s="36">
        <f>AVERAGE(K64,L64,M64)</f>
        <v>0</v>
      </c>
      <c r="S64" s="8"/>
      <c r="T64" s="8"/>
    </row>
    <row r="65" ht="24.65" customHeight="1">
      <c r="A65" t="s" s="40">
        <v>156</v>
      </c>
      <c r="B65" s="37">
        <v>47</v>
      </c>
      <c r="C65" t="s" s="40">
        <v>121</v>
      </c>
      <c r="D65" t="s" s="41">
        <v>157</v>
      </c>
      <c r="E65" s="26"/>
      <c r="F65" s="26">
        <v>1</v>
      </c>
      <c r="G65" s="26"/>
      <c r="H65" s="26">
        <v>75</v>
      </c>
      <c r="I65" t="s" s="41">
        <v>155</v>
      </c>
      <c r="J65" s="28">
        <f>F65*H65</f>
        <v>75</v>
      </c>
      <c r="K65" s="26">
        <v>0</v>
      </c>
      <c r="L65" s="26"/>
      <c r="M65" s="26"/>
      <c r="N65" s="26">
        <f>SUM(K65:M65)*J65</f>
        <v>0</v>
      </c>
      <c r="O65" s="28">
        <f>5*J65*$I$2</f>
        <v>1125</v>
      </c>
      <c r="P65" s="28"/>
      <c r="Q65" s="35"/>
      <c r="R65" s="36">
        <f>AVERAGE(K65,L65,M65)</f>
        <v>0</v>
      </c>
      <c r="S65" s="8"/>
      <c r="T65" s="8"/>
    </row>
    <row r="66" ht="24.65" customHeight="1">
      <c r="A66" t="s" s="40">
        <v>158</v>
      </c>
      <c r="B66" s="37">
        <v>48</v>
      </c>
      <c r="C66" t="s" s="40">
        <v>121</v>
      </c>
      <c r="D66" t="s" s="41">
        <v>159</v>
      </c>
      <c r="E66" s="26"/>
      <c r="F66" s="26">
        <v>1</v>
      </c>
      <c r="G66" s="26"/>
      <c r="H66" s="26">
        <v>75</v>
      </c>
      <c r="I66" t="s" s="41">
        <v>129</v>
      </c>
      <c r="J66" s="28">
        <f>F66*H66</f>
        <v>75</v>
      </c>
      <c r="K66" s="26">
        <v>0</v>
      </c>
      <c r="L66" s="26"/>
      <c r="M66" s="26"/>
      <c r="N66" s="26">
        <f>SUM(K66:M66)*J66</f>
        <v>0</v>
      </c>
      <c r="O66" s="28">
        <f>5*J66*$I$2</f>
        <v>1125</v>
      </c>
      <c r="P66" s="28"/>
      <c r="Q66" s="35"/>
      <c r="R66" s="36">
        <f>AVERAGE(K66,L66,M66)</f>
        <v>0</v>
      </c>
      <c r="S66" s="8"/>
      <c r="T66" s="8"/>
    </row>
    <row r="67" ht="13.65" customHeight="1">
      <c r="A67" t="s" s="40">
        <v>160</v>
      </c>
      <c r="B67" s="37">
        <v>49</v>
      </c>
      <c r="C67" t="s" s="40">
        <v>121</v>
      </c>
      <c r="D67" t="s" s="41">
        <v>161</v>
      </c>
      <c r="E67" s="26"/>
      <c r="F67" s="26">
        <v>1</v>
      </c>
      <c r="G67" s="26"/>
      <c r="H67" s="26">
        <v>25</v>
      </c>
      <c r="I67" t="s" s="41">
        <v>69</v>
      </c>
      <c r="J67" s="28">
        <f>F67*H67</f>
        <v>25</v>
      </c>
      <c r="K67" s="26">
        <v>0</v>
      </c>
      <c r="L67" s="26"/>
      <c r="M67" s="26"/>
      <c r="N67" s="26">
        <f>SUM(K67:M67)*J67</f>
        <v>0</v>
      </c>
      <c r="O67" s="28">
        <f>5*J67*$I$2</f>
        <v>375</v>
      </c>
      <c r="P67" s="28"/>
      <c r="Q67" s="35"/>
      <c r="R67" s="36">
        <f>AVERAGE(K67,L67,M67)</f>
        <v>0</v>
      </c>
      <c r="S67" s="8"/>
      <c r="T67" s="8"/>
    </row>
    <row r="68" ht="24.65" customHeight="1">
      <c r="A68" t="s" s="40">
        <v>162</v>
      </c>
      <c r="B68" s="37">
        <v>50</v>
      </c>
      <c r="C68" t="s" s="40">
        <v>121</v>
      </c>
      <c r="D68" t="s" s="41">
        <v>163</v>
      </c>
      <c r="E68" s="26"/>
      <c r="F68" s="26">
        <v>2</v>
      </c>
      <c r="G68" s="26"/>
      <c r="H68" s="26">
        <v>25</v>
      </c>
      <c r="I68" t="s" s="41">
        <v>155</v>
      </c>
      <c r="J68" s="28">
        <f>F68*H68</f>
        <v>50</v>
      </c>
      <c r="K68" s="26">
        <v>0</v>
      </c>
      <c r="L68" s="26"/>
      <c r="M68" s="26"/>
      <c r="N68" s="26">
        <f>SUM(K68:M68)*J68</f>
        <v>0</v>
      </c>
      <c r="O68" s="28">
        <f>5*J68*$I$2</f>
        <v>750</v>
      </c>
      <c r="P68" s="28"/>
      <c r="Q68" s="35"/>
      <c r="R68" s="36">
        <f>AVERAGE(K68,L68,M68)</f>
        <v>0</v>
      </c>
      <c r="S68" s="8"/>
      <c r="T68" s="8"/>
    </row>
    <row r="69" ht="35.65" customHeight="1">
      <c r="A69" t="s" s="40">
        <v>164</v>
      </c>
      <c r="B69" s="37">
        <v>51</v>
      </c>
      <c r="C69" t="s" s="40">
        <v>121</v>
      </c>
      <c r="D69" t="s" s="41">
        <v>165</v>
      </c>
      <c r="E69" s="26"/>
      <c r="F69" s="26">
        <v>4</v>
      </c>
      <c r="G69" s="26"/>
      <c r="H69" s="26">
        <v>25</v>
      </c>
      <c r="I69" t="s" s="41">
        <v>166</v>
      </c>
      <c r="J69" s="28">
        <f>F69*H69</f>
        <v>100</v>
      </c>
      <c r="K69" s="26">
        <v>1</v>
      </c>
      <c r="L69" s="26"/>
      <c r="M69" s="26"/>
      <c r="N69" s="26">
        <f>SUM(K69:M69)*J69</f>
        <v>100</v>
      </c>
      <c r="O69" s="28">
        <f>5*J69*$I$2</f>
        <v>1500</v>
      </c>
      <c r="P69" s="28"/>
      <c r="Q69" s="35"/>
      <c r="R69" s="36">
        <f>AVERAGE(K69,L69,M69)</f>
        <v>1</v>
      </c>
      <c r="S69" s="8"/>
      <c r="T69" s="8"/>
    </row>
    <row r="70" ht="35.65" customHeight="1">
      <c r="A70" t="s" s="40">
        <v>167</v>
      </c>
      <c r="B70" s="37">
        <v>52</v>
      </c>
      <c r="C70" t="s" s="40">
        <v>121</v>
      </c>
      <c r="D70" t="s" s="41">
        <v>168</v>
      </c>
      <c r="E70" s="26"/>
      <c r="F70" s="26">
        <v>4</v>
      </c>
      <c r="G70" s="26"/>
      <c r="H70" s="26">
        <v>25</v>
      </c>
      <c r="I70" t="s" s="41">
        <v>166</v>
      </c>
      <c r="J70" s="28">
        <f>F70*H70</f>
        <v>100</v>
      </c>
      <c r="K70" s="26">
        <v>1</v>
      </c>
      <c r="L70" s="26"/>
      <c r="M70" s="26"/>
      <c r="N70" s="26">
        <f>SUM(K70:M70)*J70</f>
        <v>100</v>
      </c>
      <c r="O70" s="28">
        <f>5*J70*$I$2</f>
        <v>1500</v>
      </c>
      <c r="P70" s="28"/>
      <c r="Q70" s="35"/>
      <c r="R70" s="36">
        <f>AVERAGE(K70,L70,M70)</f>
        <v>1</v>
      </c>
      <c r="S70" s="8"/>
      <c r="T70" s="8"/>
    </row>
    <row r="71" ht="13.65" customHeight="1">
      <c r="A71" t="s" s="40">
        <v>169</v>
      </c>
      <c r="B71" s="37">
        <v>53</v>
      </c>
      <c r="C71" t="s" s="40">
        <v>121</v>
      </c>
      <c r="D71" t="s" s="41">
        <v>170</v>
      </c>
      <c r="E71" s="26"/>
      <c r="F71" s="26">
        <v>1</v>
      </c>
      <c r="G71" s="26"/>
      <c r="H71" s="26">
        <v>100</v>
      </c>
      <c r="I71" t="s" s="41">
        <v>171</v>
      </c>
      <c r="J71" s="28">
        <f>F71*H71</f>
        <v>100</v>
      </c>
      <c r="K71" s="26"/>
      <c r="L71" s="26"/>
      <c r="M71" s="26"/>
      <c r="N71" s="26">
        <f>SUM(K71:M71)*J71</f>
        <v>0</v>
      </c>
      <c r="O71" s="28">
        <f>5*J71*$I$2</f>
        <v>1500</v>
      </c>
      <c r="P71" s="28"/>
      <c r="Q71" s="35"/>
      <c r="R71" s="36">
        <f>AVERAGE(K71,L71,M71)</f>
      </c>
      <c r="S71" s="8"/>
      <c r="T71" s="8"/>
    </row>
    <row r="72" ht="35.65" customHeight="1">
      <c r="A72" t="s" s="40">
        <v>172</v>
      </c>
      <c r="B72" s="37">
        <v>54</v>
      </c>
      <c r="C72" t="s" s="40">
        <v>121</v>
      </c>
      <c r="D72" t="s" s="41">
        <v>173</v>
      </c>
      <c r="E72" s="26"/>
      <c r="F72" s="26">
        <v>4</v>
      </c>
      <c r="G72" s="26"/>
      <c r="H72" s="26">
        <v>25</v>
      </c>
      <c r="I72" t="s" s="41">
        <v>166</v>
      </c>
      <c r="J72" s="28">
        <f>F72*H72</f>
        <v>100</v>
      </c>
      <c r="K72" s="26">
        <v>1</v>
      </c>
      <c r="L72" s="26"/>
      <c r="M72" s="26"/>
      <c r="N72" s="26">
        <f>SUM(K72:M72)*J72</f>
        <v>100</v>
      </c>
      <c r="O72" s="28">
        <f>5*J72*$I$2</f>
        <v>1500</v>
      </c>
      <c r="P72" s="28"/>
      <c r="Q72" s="35"/>
      <c r="R72" s="36">
        <f>AVERAGE(K72,L72,M72)</f>
        <v>1</v>
      </c>
      <c r="S72" s="8"/>
      <c r="T72" s="8"/>
    </row>
    <row r="73" ht="13.65" customHeight="1">
      <c r="A73" t="s" s="40">
        <v>174</v>
      </c>
      <c r="B73" s="37">
        <v>55</v>
      </c>
      <c r="C73" t="s" s="40">
        <v>121</v>
      </c>
      <c r="D73" t="s" s="41">
        <v>175</v>
      </c>
      <c r="E73" s="26"/>
      <c r="F73" s="26">
        <v>1</v>
      </c>
      <c r="G73" s="26"/>
      <c r="H73" s="26">
        <v>50</v>
      </c>
      <c r="I73" t="s" s="41">
        <v>69</v>
      </c>
      <c r="J73" s="28">
        <f>F73*H73</f>
        <v>50</v>
      </c>
      <c r="K73" s="26">
        <v>0</v>
      </c>
      <c r="L73" s="26"/>
      <c r="M73" s="26"/>
      <c r="N73" s="26">
        <f>SUM(K73:M73)*J73</f>
        <v>0</v>
      </c>
      <c r="O73" s="28">
        <f>5*J73*$I$2</f>
        <v>750</v>
      </c>
      <c r="P73" s="28"/>
      <c r="Q73" s="35"/>
      <c r="R73" s="36">
        <f>AVERAGE(K73,L73,M73)</f>
        <v>0</v>
      </c>
      <c r="S73" s="8"/>
      <c r="T73" s="8"/>
    </row>
    <row r="74" ht="24.65" customHeight="1">
      <c r="A74" t="s" s="40">
        <v>176</v>
      </c>
      <c r="B74" s="37">
        <v>56</v>
      </c>
      <c r="C74" t="s" s="40">
        <v>121</v>
      </c>
      <c r="D74" t="s" s="41">
        <v>177</v>
      </c>
      <c r="E74" s="26"/>
      <c r="F74" s="26">
        <v>1</v>
      </c>
      <c r="G74" s="26"/>
      <c r="H74" s="26">
        <v>75</v>
      </c>
      <c r="I74" t="s" s="41">
        <v>69</v>
      </c>
      <c r="J74" s="28">
        <f>F74*H74</f>
        <v>75</v>
      </c>
      <c r="K74" s="26">
        <v>0</v>
      </c>
      <c r="L74" s="26"/>
      <c r="M74" s="26"/>
      <c r="N74" s="26">
        <f>SUM(K74:M74)*J74</f>
        <v>0</v>
      </c>
      <c r="O74" s="28">
        <f>5*J74*$I$2</f>
        <v>1125</v>
      </c>
      <c r="P74" s="28"/>
      <c r="Q74" s="35"/>
      <c r="R74" s="36">
        <f>AVERAGE(K74,L74,M74)</f>
        <v>0</v>
      </c>
      <c r="S74" s="8"/>
      <c r="T74" s="8"/>
    </row>
    <row r="75" ht="24.65" customHeight="1">
      <c r="A75" s="74"/>
      <c r="B75" s="74"/>
      <c r="C75" t="s" s="75">
        <v>121</v>
      </c>
      <c r="D75" t="s" s="38">
        <v>178</v>
      </c>
      <c r="E75" s="26"/>
      <c r="F75" s="26"/>
      <c r="G75" s="26"/>
      <c r="H75" s="26"/>
      <c r="I75" t="s" s="41">
        <v>42</v>
      </c>
      <c r="J75" s="28"/>
      <c r="K75" s="26"/>
      <c r="L75" s="26"/>
      <c r="M75" s="26"/>
      <c r="N75" s="26">
        <f>SUM(K75:M75)*J75</f>
        <v>0</v>
      </c>
      <c r="O75" s="28">
        <f>5*J75*$I$2</f>
        <v>0</v>
      </c>
      <c r="P75" s="28"/>
      <c r="Q75" s="35"/>
      <c r="R75" s="36"/>
      <c r="S75" s="8"/>
      <c r="T75" s="8"/>
    </row>
    <row r="76" ht="13.65" customHeight="1">
      <c r="A76" s="37"/>
      <c r="B76" s="37"/>
      <c r="C76" s="37"/>
      <c r="D76" s="27"/>
      <c r="E76" s="26"/>
      <c r="F76" s="26"/>
      <c r="G76" s="26"/>
      <c r="H76" s="26"/>
      <c r="I76" s="27"/>
      <c r="J76" s="28"/>
      <c r="K76" s="26"/>
      <c r="L76" s="26"/>
      <c r="M76" s="26"/>
      <c r="N76" s="26">
        <f>SUM(K76:M76)*J76</f>
        <v>0</v>
      </c>
      <c r="O76" s="28">
        <f>5*J76*$I$2</f>
        <v>0</v>
      </c>
      <c r="P76" s="28"/>
      <c r="Q76" s="35"/>
      <c r="R76" s="36"/>
      <c r="S76" s="8"/>
      <c r="T76" s="8"/>
    </row>
    <row r="77" ht="13.65" customHeight="1">
      <c r="A77" t="s" s="40">
        <v>179</v>
      </c>
      <c r="B77" s="37">
        <v>57</v>
      </c>
      <c r="C77" t="s" s="40">
        <v>121</v>
      </c>
      <c r="D77" t="s" s="41">
        <v>180</v>
      </c>
      <c r="E77" s="26"/>
      <c r="F77" s="26">
        <v>4</v>
      </c>
      <c r="G77" s="26"/>
      <c r="H77" s="26">
        <v>100</v>
      </c>
      <c r="I77" t="s" s="41">
        <v>42</v>
      </c>
      <c r="J77" s="28">
        <f>F77*H77</f>
        <v>400</v>
      </c>
      <c r="K77" s="26">
        <v>0</v>
      </c>
      <c r="L77" s="26"/>
      <c r="M77" s="26"/>
      <c r="N77" s="26">
        <f>SUM(K77:M77)*J77</f>
        <v>0</v>
      </c>
      <c r="O77" s="28">
        <f>5*J77*$I$2</f>
        <v>6000</v>
      </c>
      <c r="P77" s="28"/>
      <c r="Q77" s="35"/>
      <c r="R77" s="36">
        <f>AVERAGE(K77,L77,M77)</f>
        <v>0</v>
      </c>
      <c r="S77" s="8"/>
      <c r="T77" s="8"/>
    </row>
    <row r="78" ht="13.65" customHeight="1">
      <c r="A78" t="s" s="40">
        <v>181</v>
      </c>
      <c r="B78" s="37">
        <v>58</v>
      </c>
      <c r="C78" t="s" s="40">
        <v>121</v>
      </c>
      <c r="D78" t="s" s="41">
        <v>182</v>
      </c>
      <c r="E78" s="26"/>
      <c r="F78" s="26">
        <v>4</v>
      </c>
      <c r="G78" s="26"/>
      <c r="H78" s="26">
        <v>100</v>
      </c>
      <c r="I78" t="s" s="41">
        <v>42</v>
      </c>
      <c r="J78" s="28">
        <f>F78*H78</f>
        <v>400</v>
      </c>
      <c r="K78" s="26">
        <v>1</v>
      </c>
      <c r="L78" s="26"/>
      <c r="M78" s="26"/>
      <c r="N78" s="26">
        <f>SUM(K78:M78)*J78</f>
        <v>400</v>
      </c>
      <c r="O78" s="28">
        <f>5*J78*$I$2</f>
        <v>6000</v>
      </c>
      <c r="P78" s="28"/>
      <c r="Q78" s="35"/>
      <c r="R78" s="36">
        <f>AVERAGE(K78,L78,M78)</f>
        <v>1</v>
      </c>
      <c r="S78" s="8"/>
      <c r="T78" s="8"/>
    </row>
    <row r="79" ht="24.65" customHeight="1">
      <c r="A79" t="s" s="40">
        <v>183</v>
      </c>
      <c r="B79" s="37">
        <v>59</v>
      </c>
      <c r="C79" t="s" s="40">
        <v>121</v>
      </c>
      <c r="D79" t="s" s="41">
        <v>184</v>
      </c>
      <c r="E79" s="26"/>
      <c r="F79" s="26">
        <v>4</v>
      </c>
      <c r="G79" s="26"/>
      <c r="H79" s="26">
        <v>100</v>
      </c>
      <c r="I79" t="s" s="41">
        <v>42</v>
      </c>
      <c r="J79" s="28">
        <f>F79*H79</f>
        <v>400</v>
      </c>
      <c r="K79" s="26">
        <v>1</v>
      </c>
      <c r="L79" s="26"/>
      <c r="M79" s="26"/>
      <c r="N79" s="26">
        <f>SUM(K79:M79)*J79</f>
        <v>400</v>
      </c>
      <c r="O79" s="28">
        <f>5*J79*$I$2</f>
        <v>6000</v>
      </c>
      <c r="P79" s="28"/>
      <c r="Q79" s="35"/>
      <c r="R79" s="36">
        <f>AVERAGE(K79,L79,M79)</f>
        <v>1</v>
      </c>
      <c r="S79" s="8"/>
      <c r="T79" s="8"/>
    </row>
    <row r="80" ht="13.65" customHeight="1">
      <c r="A80" s="44"/>
      <c r="B80" s="44"/>
      <c r="C80" s="44"/>
      <c r="D80" t="s" s="45">
        <v>34</v>
      </c>
      <c r="E80" s="26"/>
      <c r="F80" s="26">
        <v>1</v>
      </c>
      <c r="G80" s="26"/>
      <c r="H80" s="26">
        <v>75</v>
      </c>
      <c r="I80" t="s" s="41">
        <v>185</v>
      </c>
      <c r="J80" s="28">
        <f>F80*H80</f>
        <v>75</v>
      </c>
      <c r="K80" s="26"/>
      <c r="L80" s="26"/>
      <c r="M80" s="26"/>
      <c r="N80" s="26">
        <f>SUM(K80:M80)*J80</f>
        <v>0</v>
      </c>
      <c r="O80" s="28">
        <f>5*J80*$I$2</f>
        <v>1125</v>
      </c>
      <c r="P80" s="28"/>
      <c r="Q80" s="43"/>
      <c r="R80" s="36">
        <f>AVERAGE(K80,L80,M80)</f>
      </c>
      <c r="S80" s="8"/>
      <c r="T80" s="8"/>
    </row>
    <row r="81" ht="13.65" customHeight="1">
      <c r="A81" s="2"/>
      <c r="B81" s="2"/>
      <c r="C81" s="49"/>
      <c r="D81" s="27"/>
      <c r="E81" s="26"/>
      <c r="F81" s="26"/>
      <c r="G81" s="26"/>
      <c r="H81" s="26"/>
      <c r="I81" s="27"/>
      <c r="J81" s="26"/>
      <c r="K81" s="26"/>
      <c r="L81" s="26"/>
      <c r="M81" s="26"/>
      <c r="N81" s="46">
        <f>SUM(N53:N80)</f>
        <v>1600</v>
      </c>
      <c r="O81" s="46">
        <f>SUM(O53:O80)</f>
        <v>57375</v>
      </c>
      <c r="P81" s="47">
        <f>N81/P53</f>
        <v>0.1115468409586057</v>
      </c>
      <c r="Q81" t="s" s="20">
        <f>IF(AND(P81&gt;=0.8,P81&lt;=1.829),"1 - Inicial",IF(AND(P81&gt;=1.83,P81&lt;=2.559),"2 - Intermediário",IF(AND(P81&gt;=2.56,P81&lt;=3.449),"3 - Avançado",IF(AND(P81&gt;=3.45,P81&lt;=4),"4 - Aperfeiçoamento",""))))</f>
      </c>
      <c r="R81" s="48"/>
      <c r="S81" s="22"/>
      <c r="T81" s="8"/>
    </row>
    <row r="82" ht="13.65" customHeight="1">
      <c r="A82" s="57"/>
      <c r="B82" s="57"/>
      <c r="C82" s="58"/>
      <c r="D82" s="27"/>
      <c r="E82" s="26"/>
      <c r="F82" s="26"/>
      <c r="G82" s="26"/>
      <c r="H82" s="26"/>
      <c r="I82" s="27"/>
      <c r="J82" s="26"/>
      <c r="K82" s="26"/>
      <c r="L82" s="26"/>
      <c r="M82" s="26"/>
      <c r="N82" s="26"/>
      <c r="O82" s="26"/>
      <c r="P82" s="26"/>
      <c r="Q82" s="29"/>
      <c r="R82" s="36"/>
      <c r="S82" s="8"/>
      <c r="T82" s="8"/>
    </row>
    <row r="83" ht="17.1" customHeight="1">
      <c r="A83" s="76">
        <v>6</v>
      </c>
      <c r="B83" s="77"/>
      <c r="C83" s="77"/>
      <c r="D83" t="s" s="62">
        <v>186</v>
      </c>
      <c r="E83" s="26"/>
      <c r="F83" s="26"/>
      <c r="G83" s="26"/>
      <c r="H83" s="26"/>
      <c r="I83" s="27"/>
      <c r="J83" s="26"/>
      <c r="K83" s="26"/>
      <c r="L83" s="26"/>
      <c r="M83" s="26"/>
      <c r="N83" s="26"/>
      <c r="O83" s="26"/>
      <c r="P83" s="26"/>
      <c r="Q83" s="35"/>
      <c r="R83" s="36"/>
      <c r="S83" s="8"/>
      <c r="T83" s="8"/>
    </row>
    <row r="84" ht="25.15" customHeight="1">
      <c r="A84" t="s" s="30">
        <v>187</v>
      </c>
      <c r="B84" s="31">
        <v>60</v>
      </c>
      <c r="C84" t="s" s="30">
        <v>188</v>
      </c>
      <c r="D84" t="s" s="32">
        <v>189</v>
      </c>
      <c r="E84" s="26"/>
      <c r="F84" s="26">
        <v>4</v>
      </c>
      <c r="G84" s="26"/>
      <c r="H84" s="26">
        <v>100</v>
      </c>
      <c r="I84" t="s" s="41">
        <v>42</v>
      </c>
      <c r="J84" s="28">
        <f>F84*H84</f>
        <v>400</v>
      </c>
      <c r="K84" s="26">
        <v>1</v>
      </c>
      <c r="L84" s="26"/>
      <c r="M84" s="26"/>
      <c r="N84" s="26">
        <f>SUM(K84:M84)*J84</f>
        <v>400</v>
      </c>
      <c r="O84" s="28">
        <f>5*J84*$I$2</f>
        <v>6000</v>
      </c>
      <c r="P84" s="34">
        <f>O88/4</f>
        <v>3562.5</v>
      </c>
      <c r="Q84" s="35"/>
      <c r="R84" s="36">
        <f>AVERAGE(K84,L84,M84)</f>
        <v>1</v>
      </c>
      <c r="S84" s="8"/>
      <c r="T84" s="8"/>
    </row>
    <row r="85" ht="13.65" customHeight="1">
      <c r="A85" t="s" s="40">
        <v>190</v>
      </c>
      <c r="B85" s="37">
        <v>61</v>
      </c>
      <c r="C85" t="s" s="40">
        <v>139</v>
      </c>
      <c r="D85" t="s" s="41">
        <v>191</v>
      </c>
      <c r="E85" s="26"/>
      <c r="F85" s="26">
        <v>4</v>
      </c>
      <c r="G85" s="26"/>
      <c r="H85" s="26">
        <v>75</v>
      </c>
      <c r="I85" t="s" s="41">
        <v>69</v>
      </c>
      <c r="J85" s="28">
        <f>F85*H85</f>
        <v>300</v>
      </c>
      <c r="K85" s="26">
        <v>1</v>
      </c>
      <c r="L85" s="26"/>
      <c r="M85" s="26"/>
      <c r="N85" s="26">
        <f>SUM(K85:M85)*J85</f>
        <v>300</v>
      </c>
      <c r="O85" s="28">
        <f>5*J85*$I$2</f>
        <v>4500</v>
      </c>
      <c r="P85" s="28"/>
      <c r="Q85" s="35"/>
      <c r="R85" s="36">
        <f>AVERAGE(K85,L85,M85)</f>
        <v>1</v>
      </c>
      <c r="S85" s="8"/>
      <c r="T85" s="8"/>
    </row>
    <row r="86" ht="13.65" customHeight="1">
      <c r="A86" t="s" s="40">
        <v>192</v>
      </c>
      <c r="B86" s="37">
        <v>62</v>
      </c>
      <c r="C86" t="s" s="40">
        <v>139</v>
      </c>
      <c r="D86" t="s" s="41">
        <v>193</v>
      </c>
      <c r="E86" s="26"/>
      <c r="F86" s="26">
        <v>3</v>
      </c>
      <c r="G86" s="26"/>
      <c r="H86" s="26">
        <v>50</v>
      </c>
      <c r="I86" t="s" s="41">
        <v>194</v>
      </c>
      <c r="J86" s="28">
        <f>F86*H86</f>
        <v>150</v>
      </c>
      <c r="K86" s="26">
        <v>1</v>
      </c>
      <c r="L86" s="26"/>
      <c r="M86" s="26"/>
      <c r="N86" s="26">
        <f>SUM(K86:M86)*J86</f>
        <v>150</v>
      </c>
      <c r="O86" s="28">
        <f>5*J86*$I$2</f>
        <v>2250</v>
      </c>
      <c r="P86" s="28"/>
      <c r="Q86" s="35"/>
      <c r="R86" s="36">
        <f>AVERAGE(K86,L86,M86)</f>
        <v>1</v>
      </c>
      <c r="S86" s="8"/>
      <c r="T86" s="8"/>
    </row>
    <row r="87" ht="13.65" customHeight="1">
      <c r="A87" t="s" s="40">
        <v>195</v>
      </c>
      <c r="B87" s="37">
        <v>63</v>
      </c>
      <c r="C87" t="s" s="40">
        <v>139</v>
      </c>
      <c r="D87" t="s" s="41">
        <v>196</v>
      </c>
      <c r="E87" s="26"/>
      <c r="F87" s="26">
        <v>2</v>
      </c>
      <c r="G87" s="26"/>
      <c r="H87" s="26">
        <v>50</v>
      </c>
      <c r="I87" t="s" s="41">
        <v>194</v>
      </c>
      <c r="J87" s="28">
        <f>F87*H87</f>
        <v>100</v>
      </c>
      <c r="K87" s="26">
        <v>1</v>
      </c>
      <c r="L87" s="26"/>
      <c r="M87" s="26"/>
      <c r="N87" s="26">
        <f>SUM(K87:M87)*J87</f>
        <v>100</v>
      </c>
      <c r="O87" s="28">
        <f>5*J87*$I$2</f>
        <v>1500</v>
      </c>
      <c r="P87" s="28"/>
      <c r="Q87" s="43"/>
      <c r="R87" s="36">
        <f>AVERAGE(K87,L87,M87)</f>
        <v>1</v>
      </c>
      <c r="S87" s="8"/>
      <c r="T87" s="8"/>
    </row>
    <row r="88" ht="13.65" customHeight="1">
      <c r="A88" s="44"/>
      <c r="B88" s="44"/>
      <c r="C88" s="44"/>
      <c r="D88" t="s" s="45">
        <v>34</v>
      </c>
      <c r="E88" s="26"/>
      <c r="F88" s="26"/>
      <c r="G88" s="26"/>
      <c r="H88" s="26"/>
      <c r="I88" s="27"/>
      <c r="J88" s="26"/>
      <c r="K88" s="26"/>
      <c r="L88" s="26"/>
      <c r="M88" s="26"/>
      <c r="N88" s="46">
        <f>SUM(N84:N87)</f>
        <v>950</v>
      </c>
      <c r="O88" s="46">
        <f>SUM(O84:O87)</f>
        <v>14250</v>
      </c>
      <c r="P88" s="47">
        <f>N88/P84</f>
        <v>0.2666666666666667</v>
      </c>
      <c r="Q88" t="s" s="20">
        <f>IF(AND(P88&gt;=0.8,P88&lt;=1.829),"1 - Inicial",IF(AND(P88&gt;=1.83,P88&lt;=2.559),"2 - Intermediário",IF(AND(P88&gt;=2.56,P88&lt;=3.449),"3 - Avançado",IF(AND(P88&gt;=3.45,P88&lt;=4),"4 - Aperfeiçoamento",""))))</f>
      </c>
      <c r="R88" s="48"/>
      <c r="S88" s="22"/>
      <c r="T88" s="8"/>
    </row>
    <row r="89" ht="13.65" customHeight="1">
      <c r="A89" s="57"/>
      <c r="B89" s="57"/>
      <c r="C89" s="58"/>
      <c r="D89" s="27"/>
      <c r="E89" s="26"/>
      <c r="F89" s="26"/>
      <c r="G89" s="26"/>
      <c r="H89" s="26"/>
      <c r="I89" s="27"/>
      <c r="J89" s="26"/>
      <c r="K89" s="26"/>
      <c r="L89" s="26"/>
      <c r="M89" s="26"/>
      <c r="N89" s="26"/>
      <c r="O89" s="26"/>
      <c r="P89" s="26"/>
      <c r="Q89" s="78"/>
      <c r="R89" s="36"/>
      <c r="S89" s="79"/>
      <c r="T89" s="79"/>
    </row>
    <row r="90" ht="13.65" customHeight="1">
      <c r="A90" s="80"/>
      <c r="B90" s="81"/>
      <c r="C90" s="82"/>
      <c r="D90" s="27"/>
      <c r="E90" s="26"/>
      <c r="F90" s="26"/>
      <c r="G90" s="26"/>
      <c r="H90" s="26"/>
      <c r="I90" s="27"/>
      <c r="J90" s="26"/>
      <c r="K90" s="26"/>
      <c r="L90" s="26"/>
      <c r="M90" s="26"/>
      <c r="N90" s="26"/>
      <c r="O90" s="26"/>
      <c r="P90" s="26"/>
      <c r="Q90" s="83"/>
      <c r="R90" s="84"/>
      <c r="S90" s="81"/>
      <c r="T90" s="85"/>
    </row>
    <row r="91" ht="13.65" customHeight="1">
      <c r="A91" s="80"/>
      <c r="B91" s="81"/>
      <c r="C91" s="82"/>
      <c r="D91" s="27"/>
      <c r="E91" s="26"/>
      <c r="F91" s="26"/>
      <c r="G91" s="26"/>
      <c r="H91" s="26"/>
      <c r="I91" s="27"/>
      <c r="J91" s="26"/>
      <c r="K91" s="26"/>
      <c r="L91" s="26"/>
      <c r="M91" s="26"/>
      <c r="N91" s="46"/>
      <c r="O91" s="46"/>
      <c r="P91" s="86"/>
      <c r="Q91" s="83"/>
      <c r="R91" s="84"/>
      <c r="S91" s="81"/>
      <c r="T91" s="85"/>
    </row>
    <row r="92" ht="16.6" customHeight="1">
      <c r="A92" s="87">
        <v>7</v>
      </c>
      <c r="B92" s="88"/>
      <c r="C92" s="89"/>
      <c r="D92" t="s" s="90">
        <v>197</v>
      </c>
      <c r="E92" s="26"/>
      <c r="F92" s="26"/>
      <c r="G92" s="26"/>
      <c r="H92" s="26"/>
      <c r="I92" s="27"/>
      <c r="J92" s="26"/>
      <c r="K92" s="26"/>
      <c r="L92" s="26"/>
      <c r="M92" s="26"/>
      <c r="N92" s="26"/>
      <c r="O92" s="26"/>
      <c r="P92" s="26"/>
      <c r="Q92" s="91"/>
      <c r="R92" s="36"/>
      <c r="S92" s="92"/>
      <c r="T92" s="92"/>
    </row>
    <row r="93" ht="24.65" customHeight="1">
      <c r="A93" t="s" s="40">
        <v>198</v>
      </c>
      <c r="B93" s="37">
        <v>64</v>
      </c>
      <c r="C93" t="s" s="40">
        <v>199</v>
      </c>
      <c r="D93" t="s" s="41">
        <v>200</v>
      </c>
      <c r="E93" s="26"/>
      <c r="F93" s="26">
        <v>1</v>
      </c>
      <c r="G93" s="26"/>
      <c r="H93" s="26">
        <v>50</v>
      </c>
      <c r="I93" t="s" s="41">
        <v>201</v>
      </c>
      <c r="J93" s="28">
        <f>F93*H93</f>
        <v>50</v>
      </c>
      <c r="K93" s="26">
        <v>0</v>
      </c>
      <c r="L93" s="26"/>
      <c r="M93" s="26"/>
      <c r="N93" s="26">
        <f>SUM(K93:M93)*J93</f>
        <v>0</v>
      </c>
      <c r="O93" s="28">
        <f>5*J93*$I$2</f>
        <v>750</v>
      </c>
      <c r="P93" s="34">
        <f>O124/4</f>
        <v>10312.5</v>
      </c>
      <c r="Q93" s="35"/>
      <c r="R93" s="36">
        <f>AVERAGE(K93,L93,M93)</f>
        <v>0</v>
      </c>
      <c r="S93" s="8"/>
      <c r="T93" s="8"/>
    </row>
    <row r="94" ht="13.65" customHeight="1">
      <c r="A94" t="s" s="40">
        <v>202</v>
      </c>
      <c r="B94" s="37">
        <v>65</v>
      </c>
      <c r="C94" t="s" s="40">
        <v>199</v>
      </c>
      <c r="D94" t="s" s="41">
        <v>203</v>
      </c>
      <c r="E94" s="26"/>
      <c r="F94" s="26">
        <v>1</v>
      </c>
      <c r="G94" s="26"/>
      <c r="H94" s="26">
        <v>25</v>
      </c>
      <c r="I94" t="s" s="41">
        <v>204</v>
      </c>
      <c r="J94" s="28">
        <f>F94*H94</f>
        <v>25</v>
      </c>
      <c r="K94" s="26">
        <v>0</v>
      </c>
      <c r="L94" s="26"/>
      <c r="M94" s="26"/>
      <c r="N94" s="26">
        <f>SUM(K94:M94)*J94</f>
        <v>0</v>
      </c>
      <c r="O94" s="28">
        <f>5*J94*$I$2</f>
        <v>375</v>
      </c>
      <c r="P94" s="28"/>
      <c r="Q94" s="35"/>
      <c r="R94" s="36">
        <f>AVERAGE(K94,L94,M94)</f>
        <v>0</v>
      </c>
      <c r="S94" s="8"/>
      <c r="T94" s="8"/>
    </row>
    <row r="95" ht="24.65" customHeight="1">
      <c r="A95" t="s" s="40">
        <v>205</v>
      </c>
      <c r="B95" s="37">
        <v>66</v>
      </c>
      <c r="C95" t="s" s="40">
        <v>199</v>
      </c>
      <c r="D95" t="s" s="41">
        <v>206</v>
      </c>
      <c r="E95" s="26"/>
      <c r="F95" s="26">
        <v>3</v>
      </c>
      <c r="G95" s="26"/>
      <c r="H95" s="26">
        <v>50</v>
      </c>
      <c r="I95" t="s" s="41">
        <v>207</v>
      </c>
      <c r="J95" s="28">
        <f>F95*H95</f>
        <v>150</v>
      </c>
      <c r="K95" s="26">
        <v>0</v>
      </c>
      <c r="L95" s="26"/>
      <c r="M95" s="26"/>
      <c r="N95" s="26">
        <f>SUM(K95:M95)*J95</f>
        <v>0</v>
      </c>
      <c r="O95" s="28">
        <f>5*J95*$I$2</f>
        <v>2250</v>
      </c>
      <c r="P95" s="28"/>
      <c r="Q95" s="35"/>
      <c r="R95" s="36">
        <f>AVERAGE(K95,L95,M95)</f>
        <v>0</v>
      </c>
      <c r="S95" s="8"/>
      <c r="T95" s="8"/>
    </row>
    <row r="96" ht="13.65" customHeight="1">
      <c r="A96" t="s" s="40">
        <v>208</v>
      </c>
      <c r="B96" s="37">
        <v>67</v>
      </c>
      <c r="C96" t="s" s="40">
        <v>199</v>
      </c>
      <c r="D96" t="s" s="41">
        <v>209</v>
      </c>
      <c r="E96" s="26"/>
      <c r="F96" s="26">
        <v>2</v>
      </c>
      <c r="G96" s="26"/>
      <c r="H96" s="26">
        <v>50</v>
      </c>
      <c r="I96" t="s" s="41">
        <v>204</v>
      </c>
      <c r="J96" s="28">
        <f>F96*H96</f>
        <v>100</v>
      </c>
      <c r="K96" s="26">
        <v>0</v>
      </c>
      <c r="L96" s="26"/>
      <c r="M96" s="26"/>
      <c r="N96" s="26">
        <f>SUM(K96:M96)*J96</f>
        <v>0</v>
      </c>
      <c r="O96" s="28">
        <f>5*J96*$I$2</f>
        <v>1500</v>
      </c>
      <c r="P96" s="28"/>
      <c r="Q96" s="35"/>
      <c r="R96" s="36">
        <f>AVERAGE(K96,L96,M96)</f>
        <v>0</v>
      </c>
      <c r="S96" s="8"/>
      <c r="T96" s="8"/>
    </row>
    <row r="97" ht="13.65" customHeight="1">
      <c r="A97" s="93"/>
      <c r="B97" s="94"/>
      <c r="C97" t="s" s="40">
        <v>199</v>
      </c>
      <c r="D97" t="s" s="41">
        <v>210</v>
      </c>
      <c r="E97" s="26"/>
      <c r="F97" s="26"/>
      <c r="G97" s="26"/>
      <c r="H97" s="26"/>
      <c r="I97" s="27"/>
      <c r="J97" s="28"/>
      <c r="K97" s="26"/>
      <c r="L97" s="26"/>
      <c r="M97" s="26"/>
      <c r="N97" s="26">
        <f>SUM(K97:M97)*J97</f>
        <v>0</v>
      </c>
      <c r="O97" s="28">
        <f>5*J97*$I$2</f>
        <v>0</v>
      </c>
      <c r="P97" s="28"/>
      <c r="Q97" s="35"/>
      <c r="R97" s="36"/>
      <c r="S97" s="8"/>
      <c r="T97" s="8"/>
    </row>
    <row r="98" ht="13.65" customHeight="1">
      <c r="A98" t="s" s="40">
        <v>211</v>
      </c>
      <c r="B98" s="37">
        <v>68</v>
      </c>
      <c r="C98" t="s" s="40">
        <v>199</v>
      </c>
      <c r="D98" t="s" s="41">
        <v>212</v>
      </c>
      <c r="E98" s="26"/>
      <c r="F98" s="26">
        <v>1</v>
      </c>
      <c r="G98" s="26"/>
      <c r="H98" s="26">
        <v>75</v>
      </c>
      <c r="I98" t="s" s="41">
        <v>123</v>
      </c>
      <c r="J98" s="28">
        <f>F98*H98</f>
        <v>75</v>
      </c>
      <c r="K98" s="26"/>
      <c r="L98" s="26"/>
      <c r="M98" s="26"/>
      <c r="N98" s="26">
        <f>SUM(K98:M98)*J98</f>
        <v>0</v>
      </c>
      <c r="O98" s="28">
        <f>5*J98*$I$2</f>
        <v>1125</v>
      </c>
      <c r="P98" s="28"/>
      <c r="Q98" s="35"/>
      <c r="R98" s="36">
        <f>AVERAGE(K98,L98,M98)</f>
      </c>
      <c r="S98" s="8"/>
      <c r="T98" s="8"/>
    </row>
    <row r="99" ht="13.65" customHeight="1">
      <c r="A99" t="s" s="40">
        <v>213</v>
      </c>
      <c r="B99" s="37">
        <v>69</v>
      </c>
      <c r="C99" t="s" s="40">
        <v>199</v>
      </c>
      <c r="D99" t="s" s="41">
        <v>214</v>
      </c>
      <c r="E99" s="26"/>
      <c r="F99" s="26">
        <v>1</v>
      </c>
      <c r="G99" s="26"/>
      <c r="H99" s="26">
        <v>75</v>
      </c>
      <c r="I99" t="s" s="41">
        <v>123</v>
      </c>
      <c r="J99" s="28">
        <f>F99*H99</f>
        <v>75</v>
      </c>
      <c r="K99" s="26">
        <v>1</v>
      </c>
      <c r="L99" s="26"/>
      <c r="M99" s="26"/>
      <c r="N99" s="26">
        <f>SUM(K99:M99)*J99</f>
        <v>75</v>
      </c>
      <c r="O99" s="28">
        <f>5*J99*$I$2</f>
        <v>1125</v>
      </c>
      <c r="P99" s="28"/>
      <c r="Q99" s="35"/>
      <c r="R99" s="36">
        <f>AVERAGE(K99,L99,M99)</f>
        <v>1</v>
      </c>
      <c r="S99" s="8"/>
      <c r="T99" s="8"/>
    </row>
    <row r="100" ht="13.65" customHeight="1">
      <c r="A100" t="s" s="40">
        <v>215</v>
      </c>
      <c r="B100" s="37">
        <v>70</v>
      </c>
      <c r="C100" t="s" s="40">
        <v>199</v>
      </c>
      <c r="D100" t="s" s="41">
        <v>216</v>
      </c>
      <c r="E100" s="26"/>
      <c r="F100" s="26">
        <v>1</v>
      </c>
      <c r="G100" s="26"/>
      <c r="H100" s="26">
        <v>25</v>
      </c>
      <c r="I100" t="s" s="41">
        <v>123</v>
      </c>
      <c r="J100" s="28">
        <f>F100*H100</f>
        <v>25</v>
      </c>
      <c r="K100" s="26">
        <v>0</v>
      </c>
      <c r="L100" s="26"/>
      <c r="M100" s="26"/>
      <c r="N100" s="26">
        <f>SUM(K100:M100)*J100</f>
        <v>0</v>
      </c>
      <c r="O100" s="28">
        <f>5*J100*$I$2</f>
        <v>375</v>
      </c>
      <c r="P100" s="28"/>
      <c r="Q100" s="35"/>
      <c r="R100" s="36">
        <f>AVERAGE(K100,L100,M100)</f>
        <v>0</v>
      </c>
      <c r="S100" s="8"/>
      <c r="T100" s="8"/>
    </row>
    <row r="101" ht="13.65" customHeight="1">
      <c r="A101" t="s" s="40">
        <v>217</v>
      </c>
      <c r="B101" s="37">
        <v>71</v>
      </c>
      <c r="C101" t="s" s="40">
        <v>199</v>
      </c>
      <c r="D101" t="s" s="41">
        <v>218</v>
      </c>
      <c r="E101" s="26"/>
      <c r="F101" s="26">
        <v>2</v>
      </c>
      <c r="G101" s="26"/>
      <c r="H101" s="26">
        <v>50</v>
      </c>
      <c r="I101" t="s" s="41">
        <v>123</v>
      </c>
      <c r="J101" s="28">
        <f>F101*H101</f>
        <v>100</v>
      </c>
      <c r="K101" s="26">
        <v>1</v>
      </c>
      <c r="L101" s="26"/>
      <c r="M101" s="26"/>
      <c r="N101" s="26">
        <f>SUM(K101:M101)*J101</f>
        <v>100</v>
      </c>
      <c r="O101" s="28">
        <f>5*J101*$I$2</f>
        <v>1500</v>
      </c>
      <c r="P101" s="28"/>
      <c r="Q101" s="35"/>
      <c r="R101" s="36">
        <f>AVERAGE(K101,L101,M101)</f>
        <v>1</v>
      </c>
      <c r="S101" s="8"/>
      <c r="T101" s="8"/>
    </row>
    <row r="102" ht="13.65" customHeight="1">
      <c r="A102" t="s" s="40">
        <v>219</v>
      </c>
      <c r="B102" s="37">
        <v>72</v>
      </c>
      <c r="C102" t="s" s="40">
        <v>199</v>
      </c>
      <c r="D102" t="s" s="41">
        <v>220</v>
      </c>
      <c r="E102" s="26"/>
      <c r="F102" s="26">
        <v>1</v>
      </c>
      <c r="G102" s="26"/>
      <c r="H102" s="26">
        <v>75</v>
      </c>
      <c r="I102" t="s" s="41">
        <v>123</v>
      </c>
      <c r="J102" s="28">
        <f>F102*H102</f>
        <v>75</v>
      </c>
      <c r="K102" s="26">
        <v>0</v>
      </c>
      <c r="L102" s="26"/>
      <c r="M102" s="26"/>
      <c r="N102" s="26">
        <f>SUM(K102:M102)*J102</f>
        <v>0</v>
      </c>
      <c r="O102" s="28">
        <f>5*J102*$I$2</f>
        <v>1125</v>
      </c>
      <c r="P102" s="28"/>
      <c r="Q102" s="35"/>
      <c r="R102" s="36">
        <f>AVERAGE(K102,L102,M102)</f>
        <v>0</v>
      </c>
      <c r="S102" s="8"/>
      <c r="T102" s="8"/>
    </row>
    <row r="103" ht="13.65" customHeight="1">
      <c r="A103" t="s" s="40">
        <v>221</v>
      </c>
      <c r="B103" s="37">
        <v>73</v>
      </c>
      <c r="C103" t="s" s="40">
        <v>199</v>
      </c>
      <c r="D103" t="s" s="41">
        <v>222</v>
      </c>
      <c r="E103" s="26"/>
      <c r="F103" s="26">
        <v>2</v>
      </c>
      <c r="G103" s="26"/>
      <c r="H103" s="26">
        <v>75</v>
      </c>
      <c r="I103" t="s" s="41">
        <v>123</v>
      </c>
      <c r="J103" s="28">
        <f>F103*H103</f>
        <v>150</v>
      </c>
      <c r="K103" s="26">
        <v>0</v>
      </c>
      <c r="L103" s="26"/>
      <c r="M103" s="26"/>
      <c r="N103" s="26">
        <f>SUM(K103:M103)*J103</f>
        <v>0</v>
      </c>
      <c r="O103" s="28">
        <f>5*J103*$I$2</f>
        <v>2250</v>
      </c>
      <c r="P103" s="28"/>
      <c r="Q103" s="35"/>
      <c r="R103" s="36">
        <f>AVERAGE(K103,L103,M103)</f>
        <v>0</v>
      </c>
      <c r="S103" s="8"/>
      <c r="T103" s="8"/>
    </row>
    <row r="104" ht="13.65" customHeight="1">
      <c r="A104" t="s" s="40">
        <v>223</v>
      </c>
      <c r="B104" s="37">
        <v>74</v>
      </c>
      <c r="C104" t="s" s="40">
        <v>199</v>
      </c>
      <c r="D104" t="s" s="41">
        <v>224</v>
      </c>
      <c r="E104" s="26"/>
      <c r="F104" s="26">
        <v>1</v>
      </c>
      <c r="G104" s="26"/>
      <c r="H104" s="26">
        <v>25</v>
      </c>
      <c r="I104" t="s" s="41">
        <v>123</v>
      </c>
      <c r="J104" s="28">
        <f>F104*H104</f>
        <v>25</v>
      </c>
      <c r="K104" s="26">
        <v>0</v>
      </c>
      <c r="L104" s="26"/>
      <c r="M104" s="26"/>
      <c r="N104" s="26">
        <f>SUM(K104:M104)*J104</f>
        <v>0</v>
      </c>
      <c r="O104" s="28">
        <f>5*J104*$I$2</f>
        <v>375</v>
      </c>
      <c r="P104" s="28"/>
      <c r="Q104" s="35"/>
      <c r="R104" s="36">
        <f>AVERAGE(K104,L104,M104)</f>
        <v>0</v>
      </c>
      <c r="S104" s="8"/>
      <c r="T104" s="8"/>
    </row>
    <row r="105" ht="13.65" customHeight="1">
      <c r="A105" t="s" s="40">
        <v>225</v>
      </c>
      <c r="B105" s="37">
        <v>75</v>
      </c>
      <c r="C105" t="s" s="40">
        <v>199</v>
      </c>
      <c r="D105" t="s" s="41">
        <v>226</v>
      </c>
      <c r="E105" s="26"/>
      <c r="F105" s="26">
        <v>1</v>
      </c>
      <c r="G105" s="26"/>
      <c r="H105" s="26">
        <v>50</v>
      </c>
      <c r="I105" t="s" s="41">
        <v>123</v>
      </c>
      <c r="J105" s="28">
        <f>F105*H105</f>
        <v>50</v>
      </c>
      <c r="K105" s="26">
        <v>0</v>
      </c>
      <c r="L105" s="26"/>
      <c r="M105" s="26"/>
      <c r="N105" s="26">
        <f>SUM(K105:M105)*J105</f>
        <v>0</v>
      </c>
      <c r="O105" s="28">
        <f>5*J105*$I$2</f>
        <v>750</v>
      </c>
      <c r="P105" s="28"/>
      <c r="Q105" s="35"/>
      <c r="R105" s="36">
        <f>AVERAGE(K105,L105,M105)</f>
        <v>0</v>
      </c>
      <c r="S105" s="8"/>
      <c r="T105" s="8"/>
    </row>
    <row r="106" ht="13.65" customHeight="1">
      <c r="A106" t="s" s="40">
        <v>227</v>
      </c>
      <c r="B106" s="37">
        <v>76</v>
      </c>
      <c r="C106" t="s" s="40">
        <v>199</v>
      </c>
      <c r="D106" t="s" s="41">
        <v>228</v>
      </c>
      <c r="E106" s="26"/>
      <c r="F106" s="26">
        <v>3</v>
      </c>
      <c r="G106" s="26"/>
      <c r="H106" s="26">
        <v>50</v>
      </c>
      <c r="I106" t="s" s="41">
        <v>123</v>
      </c>
      <c r="J106" s="28">
        <f>F106*H106</f>
        <v>150</v>
      </c>
      <c r="K106" s="26">
        <v>0</v>
      </c>
      <c r="L106" s="26"/>
      <c r="M106" s="26"/>
      <c r="N106" s="26">
        <f>SUM(K106:M106)*J106</f>
        <v>0</v>
      </c>
      <c r="O106" s="28">
        <f>5*J106*$I$2</f>
        <v>2250</v>
      </c>
      <c r="P106" s="28"/>
      <c r="Q106" s="35"/>
      <c r="R106" s="36">
        <f>AVERAGE(K106,L106,M106)</f>
        <v>0</v>
      </c>
      <c r="S106" s="8"/>
      <c r="T106" s="8"/>
    </row>
    <row r="107" ht="13.65" customHeight="1">
      <c r="A107" t="s" s="40">
        <v>229</v>
      </c>
      <c r="B107" s="37">
        <v>77</v>
      </c>
      <c r="C107" t="s" s="40">
        <v>199</v>
      </c>
      <c r="D107" t="s" s="41">
        <v>230</v>
      </c>
      <c r="E107" s="26"/>
      <c r="F107" s="26">
        <v>1</v>
      </c>
      <c r="G107" s="26"/>
      <c r="H107" s="26">
        <v>25</v>
      </c>
      <c r="I107" t="s" s="41">
        <v>123</v>
      </c>
      <c r="J107" s="28">
        <f>F107*H107</f>
        <v>25</v>
      </c>
      <c r="K107" s="26">
        <v>1</v>
      </c>
      <c r="L107" s="26"/>
      <c r="M107" s="26"/>
      <c r="N107" s="26">
        <f>SUM(K107:M107)*J107</f>
        <v>25</v>
      </c>
      <c r="O107" s="28">
        <f>5*J107*$I$2</f>
        <v>375</v>
      </c>
      <c r="P107" s="28"/>
      <c r="Q107" s="35"/>
      <c r="R107" s="36">
        <f>AVERAGE(K107,L107,M107)</f>
        <v>1</v>
      </c>
      <c r="S107" s="8"/>
      <c r="T107" s="8"/>
    </row>
    <row r="108" ht="13.65" customHeight="1">
      <c r="A108" t="s" s="40">
        <v>231</v>
      </c>
      <c r="B108" s="37">
        <v>78</v>
      </c>
      <c r="C108" t="s" s="40">
        <v>199</v>
      </c>
      <c r="D108" t="s" s="41">
        <v>232</v>
      </c>
      <c r="E108" s="26"/>
      <c r="F108" s="26">
        <v>1</v>
      </c>
      <c r="G108" s="26"/>
      <c r="H108" s="26">
        <v>50</v>
      </c>
      <c r="I108" t="s" s="41">
        <v>123</v>
      </c>
      <c r="J108" s="28">
        <f>F108*H108</f>
        <v>50</v>
      </c>
      <c r="K108" s="26">
        <v>0</v>
      </c>
      <c r="L108" s="26"/>
      <c r="M108" s="26"/>
      <c r="N108" s="26">
        <f>SUM(K108:M108)*J108</f>
        <v>0</v>
      </c>
      <c r="O108" s="28">
        <f>5*J108*$I$2</f>
        <v>750</v>
      </c>
      <c r="P108" s="28"/>
      <c r="Q108" s="35"/>
      <c r="R108" s="36">
        <f>AVERAGE(K108,L108,M108)</f>
        <v>0</v>
      </c>
      <c r="S108" s="8"/>
      <c r="T108" s="8"/>
    </row>
    <row r="109" ht="15.75" customHeight="1">
      <c r="A109" t="s" s="40">
        <v>233</v>
      </c>
      <c r="B109" s="37">
        <v>79</v>
      </c>
      <c r="C109" t="s" s="40">
        <v>199</v>
      </c>
      <c r="D109" t="s" s="41">
        <v>234</v>
      </c>
      <c r="E109" s="26"/>
      <c r="F109" s="26">
        <v>1</v>
      </c>
      <c r="G109" s="26"/>
      <c r="H109" s="26">
        <v>25</v>
      </c>
      <c r="I109" t="s" s="41">
        <v>123</v>
      </c>
      <c r="J109" s="28">
        <f>F109*H109</f>
        <v>25</v>
      </c>
      <c r="K109" s="26">
        <v>0</v>
      </c>
      <c r="L109" s="26"/>
      <c r="M109" s="26"/>
      <c r="N109" s="26">
        <f>SUM(K109:M109)*J109</f>
        <v>0</v>
      </c>
      <c r="O109" s="28">
        <f>5*J109*$I$2</f>
        <v>375</v>
      </c>
      <c r="P109" s="28"/>
      <c r="Q109" s="35"/>
      <c r="R109" s="36">
        <f>AVERAGE(K109,L109,M109)</f>
        <v>0</v>
      </c>
      <c r="S109" s="8"/>
      <c r="T109" s="8"/>
    </row>
    <row r="110" ht="13.65" customHeight="1">
      <c r="A110" t="s" s="40">
        <v>235</v>
      </c>
      <c r="B110" s="37">
        <v>80</v>
      </c>
      <c r="C110" t="s" s="40">
        <v>199</v>
      </c>
      <c r="D110" t="s" s="41">
        <v>236</v>
      </c>
      <c r="E110" s="26"/>
      <c r="F110" s="26">
        <v>2</v>
      </c>
      <c r="G110" s="26"/>
      <c r="H110" s="26">
        <v>75</v>
      </c>
      <c r="I110" t="s" s="41">
        <v>123</v>
      </c>
      <c r="J110" s="28">
        <f>F110*H110</f>
        <v>150</v>
      </c>
      <c r="K110" s="26">
        <v>0</v>
      </c>
      <c r="L110" s="26"/>
      <c r="M110" s="26"/>
      <c r="N110" s="26">
        <f>SUM(K110:M110)*J110</f>
        <v>0</v>
      </c>
      <c r="O110" s="28">
        <f>5*J110*$I$2</f>
        <v>2250</v>
      </c>
      <c r="P110" s="28"/>
      <c r="Q110" s="35"/>
      <c r="R110" s="36">
        <f>AVERAGE(K110,L110,M110)</f>
        <v>0</v>
      </c>
      <c r="S110" s="8"/>
      <c r="T110" s="8"/>
    </row>
    <row r="111" ht="13.65" customHeight="1">
      <c r="A111" t="s" s="40">
        <v>237</v>
      </c>
      <c r="B111" s="37">
        <v>81</v>
      </c>
      <c r="C111" t="s" s="40">
        <v>199</v>
      </c>
      <c r="D111" t="s" s="41">
        <v>238</v>
      </c>
      <c r="E111" s="26"/>
      <c r="F111" s="26">
        <v>3</v>
      </c>
      <c r="G111" s="26"/>
      <c r="H111" s="26">
        <v>75</v>
      </c>
      <c r="I111" t="s" s="41">
        <v>123</v>
      </c>
      <c r="J111" s="28">
        <f>F111*H111</f>
        <v>225</v>
      </c>
      <c r="K111" s="26">
        <v>0</v>
      </c>
      <c r="L111" s="26"/>
      <c r="M111" s="26"/>
      <c r="N111" s="26">
        <f>SUM(K111:M111)*J111</f>
        <v>0</v>
      </c>
      <c r="O111" s="28">
        <f>5*J111*$I$2</f>
        <v>3375</v>
      </c>
      <c r="P111" s="28"/>
      <c r="Q111" s="35"/>
      <c r="R111" s="36">
        <f>AVERAGE(K111,L111,M111)</f>
        <v>0</v>
      </c>
      <c r="S111" s="8"/>
      <c r="T111" s="8"/>
    </row>
    <row r="112" ht="15" customHeight="1">
      <c r="A112" t="s" s="40">
        <v>239</v>
      </c>
      <c r="B112" s="37">
        <v>82</v>
      </c>
      <c r="C112" t="s" s="40">
        <v>199</v>
      </c>
      <c r="D112" t="s" s="41">
        <v>240</v>
      </c>
      <c r="E112" s="26"/>
      <c r="F112" s="26">
        <v>1</v>
      </c>
      <c r="G112" s="26"/>
      <c r="H112" s="26">
        <v>25</v>
      </c>
      <c r="I112" t="s" s="41">
        <v>204</v>
      </c>
      <c r="J112" s="28">
        <f>F112*H112</f>
        <v>25</v>
      </c>
      <c r="K112" s="26">
        <v>0</v>
      </c>
      <c r="L112" s="26"/>
      <c r="M112" s="26"/>
      <c r="N112" s="26">
        <f>SUM(K112:M112)*J112</f>
        <v>0</v>
      </c>
      <c r="O112" s="28">
        <f>5*J112*$I$2</f>
        <v>375</v>
      </c>
      <c r="P112" s="28"/>
      <c r="Q112" s="35"/>
      <c r="R112" s="36">
        <f>AVERAGE(K112,L112,M112)</f>
        <v>0</v>
      </c>
      <c r="S112" s="8"/>
      <c r="T112" s="8"/>
    </row>
    <row r="113" ht="13.65" customHeight="1">
      <c r="A113" t="s" s="40">
        <v>241</v>
      </c>
      <c r="B113" s="37">
        <v>83</v>
      </c>
      <c r="C113" t="s" s="40">
        <v>199</v>
      </c>
      <c r="D113" t="s" s="41">
        <v>242</v>
      </c>
      <c r="E113" s="26"/>
      <c r="F113" s="26">
        <v>2</v>
      </c>
      <c r="G113" s="26"/>
      <c r="H113" s="26">
        <v>50</v>
      </c>
      <c r="I113" t="s" s="41">
        <v>204</v>
      </c>
      <c r="J113" s="28">
        <f>F113*H113</f>
        <v>100</v>
      </c>
      <c r="K113" s="26">
        <v>0</v>
      </c>
      <c r="L113" s="26"/>
      <c r="M113" s="26"/>
      <c r="N113" s="26">
        <f>SUM(K113:M113)*J113</f>
        <v>0</v>
      </c>
      <c r="O113" s="28">
        <f>5*J113*$I$2</f>
        <v>1500</v>
      </c>
      <c r="P113" s="28"/>
      <c r="Q113" s="35"/>
      <c r="R113" s="36">
        <f>AVERAGE(K113,L113,M113)</f>
        <v>0</v>
      </c>
      <c r="S113" s="8"/>
      <c r="T113" s="8"/>
    </row>
    <row r="114" ht="13.65" customHeight="1">
      <c r="A114" t="s" s="40">
        <v>243</v>
      </c>
      <c r="B114" s="37">
        <v>84</v>
      </c>
      <c r="C114" t="s" s="40">
        <v>199</v>
      </c>
      <c r="D114" t="s" s="41">
        <v>244</v>
      </c>
      <c r="E114" s="26"/>
      <c r="F114" s="26">
        <v>1</v>
      </c>
      <c r="G114" s="26"/>
      <c r="H114" s="26">
        <v>75</v>
      </c>
      <c r="I114" t="s" s="41">
        <v>204</v>
      </c>
      <c r="J114" s="28">
        <f>F114*H114</f>
        <v>75</v>
      </c>
      <c r="K114" s="26">
        <v>0</v>
      </c>
      <c r="L114" s="26"/>
      <c r="M114" s="26"/>
      <c r="N114" s="26">
        <f>SUM(K114:M114)*J114</f>
        <v>0</v>
      </c>
      <c r="O114" s="28">
        <f>5*J114*$I$2</f>
        <v>1125</v>
      </c>
      <c r="P114" s="28"/>
      <c r="Q114" s="35"/>
      <c r="R114" s="36">
        <f>AVERAGE(K114,L114,M114)</f>
        <v>0</v>
      </c>
      <c r="S114" s="8"/>
      <c r="T114" s="8"/>
    </row>
    <row r="115" ht="13.65" customHeight="1">
      <c r="A115" t="s" s="40">
        <v>245</v>
      </c>
      <c r="B115" s="37">
        <v>85</v>
      </c>
      <c r="C115" t="s" s="40">
        <v>199</v>
      </c>
      <c r="D115" t="s" s="38">
        <v>246</v>
      </c>
      <c r="E115" s="26"/>
      <c r="F115" s="26"/>
      <c r="G115" s="26"/>
      <c r="H115" s="26"/>
      <c r="I115" s="27"/>
      <c r="J115" s="28"/>
      <c r="K115" s="26"/>
      <c r="L115" s="26"/>
      <c r="M115" s="26"/>
      <c r="N115" s="26">
        <f>SUM(K115:M115)*J115</f>
        <v>0</v>
      </c>
      <c r="O115" s="28">
        <f>5*J115*$I$2</f>
        <v>0</v>
      </c>
      <c r="P115" s="28"/>
      <c r="Q115" s="35"/>
      <c r="R115" s="36"/>
      <c r="S115" s="8"/>
      <c r="T115" s="8"/>
    </row>
    <row r="116" ht="15.75" customHeight="1">
      <c r="A116" t="s" s="40">
        <v>247</v>
      </c>
      <c r="B116" s="37">
        <v>86</v>
      </c>
      <c r="C116" t="s" s="40">
        <v>199</v>
      </c>
      <c r="D116" t="s" s="41">
        <v>248</v>
      </c>
      <c r="E116" s="26"/>
      <c r="F116" s="26">
        <v>1</v>
      </c>
      <c r="G116" s="26"/>
      <c r="H116" s="26">
        <v>50</v>
      </c>
      <c r="I116" t="s" s="41">
        <v>123</v>
      </c>
      <c r="J116" s="28">
        <f>F116*H116</f>
        <v>50</v>
      </c>
      <c r="K116" s="26">
        <v>0</v>
      </c>
      <c r="L116" s="26"/>
      <c r="M116" s="26"/>
      <c r="N116" s="26">
        <f>SUM(K116:M116)*J116</f>
        <v>0</v>
      </c>
      <c r="O116" s="28">
        <f>5*J116*$I$2</f>
        <v>750</v>
      </c>
      <c r="P116" s="28"/>
      <c r="Q116" s="35"/>
      <c r="R116" s="36">
        <f>AVERAGE(K116,L116,M116)</f>
        <v>0</v>
      </c>
      <c r="S116" s="8"/>
      <c r="T116" s="8"/>
    </row>
    <row r="117" ht="15" customHeight="1">
      <c r="A117" t="s" s="40">
        <v>249</v>
      </c>
      <c r="B117" s="37">
        <v>87</v>
      </c>
      <c r="C117" t="s" s="40">
        <v>199</v>
      </c>
      <c r="D117" t="s" s="41">
        <v>250</v>
      </c>
      <c r="E117" s="26"/>
      <c r="F117" s="26">
        <v>1</v>
      </c>
      <c r="G117" s="26"/>
      <c r="H117" s="26">
        <v>50</v>
      </c>
      <c r="I117" t="s" s="41">
        <v>123</v>
      </c>
      <c r="J117" s="28">
        <f>F117*H117</f>
        <v>50</v>
      </c>
      <c r="K117" s="26">
        <v>1</v>
      </c>
      <c r="L117" s="26"/>
      <c r="M117" s="26"/>
      <c r="N117" s="26">
        <f>SUM(K117:M117)*J117</f>
        <v>50</v>
      </c>
      <c r="O117" s="28">
        <f>5*J117*$I$2</f>
        <v>750</v>
      </c>
      <c r="P117" s="28"/>
      <c r="Q117" s="35"/>
      <c r="R117" s="36">
        <f>AVERAGE(K117,L117,M117)</f>
        <v>1</v>
      </c>
      <c r="S117" s="8"/>
      <c r="T117" s="8"/>
    </row>
    <row r="118" ht="14.25" customHeight="1">
      <c r="A118" t="s" s="40">
        <v>251</v>
      </c>
      <c r="B118" s="37">
        <v>88</v>
      </c>
      <c r="C118" t="s" s="40">
        <v>199</v>
      </c>
      <c r="D118" s="27"/>
      <c r="E118" s="26"/>
      <c r="F118" s="26">
        <v>1</v>
      </c>
      <c r="G118" s="26"/>
      <c r="H118" s="26">
        <v>50</v>
      </c>
      <c r="I118" t="s" s="41">
        <v>123</v>
      </c>
      <c r="J118" s="28">
        <f>F118*H118</f>
        <v>50</v>
      </c>
      <c r="K118" s="26"/>
      <c r="L118" s="26"/>
      <c r="M118" s="26"/>
      <c r="N118" s="26">
        <f>SUM(K118:M118)*J118</f>
        <v>0</v>
      </c>
      <c r="O118" s="28">
        <f>5*J118*$I$2</f>
        <v>750</v>
      </c>
      <c r="P118" s="28"/>
      <c r="Q118" s="35"/>
      <c r="R118" s="36">
        <f>AVERAGE(K118,L118,M118)</f>
      </c>
      <c r="S118" s="8"/>
      <c r="T118" s="8"/>
    </row>
    <row r="119" ht="16.5" customHeight="1">
      <c r="A119" t="s" s="40">
        <v>252</v>
      </c>
      <c r="B119" s="37">
        <v>89</v>
      </c>
      <c r="C119" t="s" s="40">
        <v>199</v>
      </c>
      <c r="D119" t="s" s="41">
        <v>253</v>
      </c>
      <c r="E119" s="26"/>
      <c r="F119" s="26">
        <v>1</v>
      </c>
      <c r="G119" s="26"/>
      <c r="H119" s="26">
        <v>50</v>
      </c>
      <c r="I119" t="s" s="41">
        <v>123</v>
      </c>
      <c r="J119" s="28">
        <f>F119*H119</f>
        <v>50</v>
      </c>
      <c r="K119" s="26">
        <v>0</v>
      </c>
      <c r="L119" s="26"/>
      <c r="M119" s="26"/>
      <c r="N119" s="26">
        <f>SUM(K119:M119)*J119</f>
        <v>0</v>
      </c>
      <c r="O119" s="28">
        <f>5*J119*$I$2</f>
        <v>750</v>
      </c>
      <c r="P119" s="28"/>
      <c r="Q119" s="35"/>
      <c r="R119" s="36">
        <f>AVERAGE(K119,L119,M119)</f>
        <v>0</v>
      </c>
      <c r="S119" s="8"/>
      <c r="T119" s="8"/>
    </row>
    <row r="120" ht="15.75" customHeight="1">
      <c r="A120" t="s" s="40">
        <v>254</v>
      </c>
      <c r="B120" s="37">
        <v>90</v>
      </c>
      <c r="C120" t="s" s="40">
        <v>199</v>
      </c>
      <c r="D120" t="s" s="41">
        <v>255</v>
      </c>
      <c r="E120" s="26"/>
      <c r="F120" s="26">
        <v>1</v>
      </c>
      <c r="G120" s="26"/>
      <c r="H120" s="26">
        <v>50</v>
      </c>
      <c r="I120" t="s" s="41">
        <v>123</v>
      </c>
      <c r="J120" s="28">
        <f>F120*H120</f>
        <v>50</v>
      </c>
      <c r="K120" s="26">
        <v>0</v>
      </c>
      <c r="L120" s="26"/>
      <c r="M120" s="26"/>
      <c r="N120" s="26">
        <f>SUM(K120:M120)*J120</f>
        <v>0</v>
      </c>
      <c r="O120" s="28">
        <f>5*J120*$I$2</f>
        <v>750</v>
      </c>
      <c r="P120" s="28"/>
      <c r="Q120" s="35"/>
      <c r="R120" s="36">
        <f>AVERAGE(K120,L120,M120)</f>
        <v>0</v>
      </c>
      <c r="S120" s="8"/>
      <c r="T120" s="8"/>
    </row>
    <row r="121" ht="16.5" customHeight="1">
      <c r="A121" t="s" s="40">
        <v>256</v>
      </c>
      <c r="B121" s="37">
        <v>91</v>
      </c>
      <c r="C121" t="s" s="40">
        <v>199</v>
      </c>
      <c r="D121" t="s" s="41">
        <v>257</v>
      </c>
      <c r="E121" s="26"/>
      <c r="F121" s="26">
        <v>1</v>
      </c>
      <c r="G121" s="26"/>
      <c r="H121" s="26">
        <v>75</v>
      </c>
      <c r="I121" t="s" s="41">
        <v>123</v>
      </c>
      <c r="J121" s="28">
        <f>F121*H121</f>
        <v>75</v>
      </c>
      <c r="K121" s="26"/>
      <c r="L121" s="26"/>
      <c r="M121" s="26"/>
      <c r="N121" s="26">
        <f>SUM(K121:M121)*J121</f>
        <v>0</v>
      </c>
      <c r="O121" s="28">
        <f>5*J121*$I$2</f>
        <v>1125</v>
      </c>
      <c r="P121" s="28"/>
      <c r="Q121" s="35"/>
      <c r="R121" s="36">
        <f>AVERAGE(K121,L121,M121)</f>
      </c>
      <c r="S121" s="8"/>
      <c r="T121" s="8"/>
    </row>
    <row r="122" ht="13.65" customHeight="1">
      <c r="A122" t="s" s="40">
        <v>258</v>
      </c>
      <c r="B122" s="37">
        <v>92</v>
      </c>
      <c r="C122" t="s" s="40">
        <v>199</v>
      </c>
      <c r="D122" t="s" s="41">
        <v>259</v>
      </c>
      <c r="E122" s="26"/>
      <c r="F122" s="26">
        <v>4</v>
      </c>
      <c r="G122" s="26"/>
      <c r="H122" s="26">
        <v>100</v>
      </c>
      <c r="I122" t="s" s="41">
        <v>42</v>
      </c>
      <c r="J122" s="28">
        <f>F122*H122</f>
        <v>400</v>
      </c>
      <c r="K122" s="26">
        <v>1</v>
      </c>
      <c r="L122" s="26"/>
      <c r="M122" s="26"/>
      <c r="N122" s="26">
        <f>SUM(K122:M122)*J122</f>
        <v>400</v>
      </c>
      <c r="O122" s="28">
        <f>5*J122*$I$2</f>
        <v>6000</v>
      </c>
      <c r="P122" s="28"/>
      <c r="Q122" s="35"/>
      <c r="R122" s="36">
        <f>AVERAGE(K122,L122,M122)</f>
        <v>1</v>
      </c>
      <c r="S122" s="8"/>
      <c r="T122" s="8"/>
    </row>
    <row r="123" ht="15.75" customHeight="1">
      <c r="A123" t="s" s="40">
        <v>260</v>
      </c>
      <c r="B123" s="37">
        <v>93</v>
      </c>
      <c r="C123" t="s" s="40">
        <v>261</v>
      </c>
      <c r="D123" t="s" s="41">
        <v>262</v>
      </c>
      <c r="E123" s="26"/>
      <c r="F123" s="26">
        <v>4</v>
      </c>
      <c r="G123" s="26"/>
      <c r="H123" s="26">
        <v>75</v>
      </c>
      <c r="I123" t="s" s="41">
        <v>123</v>
      </c>
      <c r="J123" s="28">
        <f>F123*H123</f>
        <v>300</v>
      </c>
      <c r="K123" s="26">
        <v>0</v>
      </c>
      <c r="L123" s="26"/>
      <c r="M123" s="26"/>
      <c r="N123" s="26">
        <f>SUM(K123:M123)*J123</f>
        <v>0</v>
      </c>
      <c r="O123" s="28">
        <f>5*J123*$I$2</f>
        <v>4500</v>
      </c>
      <c r="P123" s="28"/>
      <c r="Q123" s="43"/>
      <c r="R123" s="36">
        <f>AVERAGE(K123,L123,M123)</f>
        <v>0</v>
      </c>
      <c r="S123" s="8"/>
      <c r="T123" s="8"/>
    </row>
    <row r="124" ht="13.65" customHeight="1">
      <c r="A124" s="95"/>
      <c r="B124" s="95"/>
      <c r="C124" s="44"/>
      <c r="D124" s="96"/>
      <c r="E124" s="97">
        <f>SUM(E5:E123)</f>
        <v>7</v>
      </c>
      <c r="F124" s="95"/>
      <c r="G124" s="95"/>
      <c r="H124" s="95"/>
      <c r="I124" s="98"/>
      <c r="J124" s="26"/>
      <c r="K124" s="26"/>
      <c r="L124" s="26"/>
      <c r="M124" s="26"/>
      <c r="N124" s="46">
        <f>SUM(N93:N123)</f>
        <v>650</v>
      </c>
      <c r="O124" s="46">
        <f>SUM(O93:O123)</f>
        <v>41250</v>
      </c>
      <c r="P124" s="47">
        <f>N124/P93</f>
        <v>0.06303030303030303</v>
      </c>
      <c r="Q124" t="s" s="20">
        <f>IF(AND(P124&gt;=0.8,P124&lt;=1.829),"1 - Inicial",IF(AND(P124&gt;=1.83,P124&lt;=2.559),"2 - Intermediário",IF(AND(P124&gt;=2.56,P124&lt;=3.449),"3 - Avançado",IF(AND(P124&gt;=3.45,P124&lt;=4),"4 - Aperfeiçoamento",""))))</f>
      </c>
      <c r="R124" s="35"/>
      <c r="S124" s="22"/>
      <c r="T124" s="8"/>
    </row>
    <row r="125" ht="13.65" customHeight="1">
      <c r="A125" s="2"/>
      <c r="B125" s="2"/>
      <c r="C125" s="2"/>
      <c r="D125" t="s" s="99">
        <v>34</v>
      </c>
      <c r="E125" s="2"/>
      <c r="F125" s="2"/>
      <c r="G125" s="2"/>
      <c r="H125" s="2"/>
      <c r="I125" s="100"/>
      <c r="J125" s="97"/>
      <c r="K125" s="97"/>
      <c r="L125" s="97"/>
      <c r="M125" s="97"/>
      <c r="N125" s="101"/>
      <c r="O125" s="102"/>
      <c r="P125" s="47"/>
      <c r="Q125" s="95"/>
      <c r="R125" s="2"/>
      <c r="S125" s="8"/>
      <c r="T125" s="8"/>
    </row>
    <row r="126" ht="13.65" customHeight="1">
      <c r="A126" s="2"/>
      <c r="B126" s="2"/>
      <c r="C126" s="2"/>
      <c r="D126" t="s" s="103">
        <v>263</v>
      </c>
      <c r="E126" s="2"/>
      <c r="F126" s="2"/>
      <c r="G126" s="2"/>
      <c r="H126" s="2"/>
      <c r="I126" s="100"/>
      <c r="J126" s="7"/>
      <c r="K126" s="7"/>
      <c r="L126" s="7"/>
      <c r="M126" s="12"/>
      <c r="N126" s="104"/>
      <c r="O126" s="105"/>
      <c r="P126" s="47"/>
      <c r="Q126" s="13"/>
      <c r="R126" s="2"/>
      <c r="S126" s="8"/>
      <c r="T126" s="8"/>
    </row>
    <row r="127" ht="14.6" customHeight="1">
      <c r="A127" s="2"/>
      <c r="B127" s="2"/>
      <c r="C127" s="2"/>
      <c r="D127" t="s" s="103">
        <v>264</v>
      </c>
      <c r="E127" s="2"/>
      <c r="F127" s="2"/>
      <c r="G127" s="2"/>
      <c r="H127" s="2"/>
      <c r="I127" s="100"/>
      <c r="J127" s="7"/>
      <c r="K127" s="7"/>
      <c r="L127" s="106"/>
      <c r="M127" t="s" s="107">
        <v>265</v>
      </c>
      <c r="N127" t="s" s="108">
        <v>266</v>
      </c>
      <c r="O127" s="46"/>
      <c r="P127" s="109">
        <f>N126/O128</f>
      </c>
      <c r="Q127" s="110">
        <f>IF(AND(P127&gt;=0.8,P127&lt;=1.829),"1 - Inicial",IF(AND(P127&gt;=1.83,P127&lt;=2.559),"2 - Intermediário",IF(AND(P127&gt;=2.56,P127&lt;=3.449),"3 - Avançado",IF(AND(P127&gt;=3.45,P127&lt;=4),"4 - Aperfeiçoamento",""))))</f>
      </c>
      <c r="R127" s="35"/>
      <c r="S127" s="22"/>
      <c r="T127" s="8"/>
    </row>
    <row r="128" ht="13.65" customHeight="1">
      <c r="A128" s="2"/>
      <c r="B128" s="2"/>
      <c r="C128" s="2"/>
      <c r="D128" t="s" s="103">
        <v>267</v>
      </c>
      <c r="E128" s="2"/>
      <c r="F128" s="2"/>
      <c r="G128" s="2"/>
      <c r="H128" s="2"/>
      <c r="I128" s="100"/>
      <c r="J128" s="2"/>
      <c r="K128" s="2"/>
      <c r="L128" s="2"/>
      <c r="M128" s="95"/>
      <c r="N128" s="111"/>
      <c r="O128" s="112">
        <f>O126/4</f>
        <v>0</v>
      </c>
      <c r="P128" s="111"/>
      <c r="Q128" s="111"/>
      <c r="R128" s="57"/>
      <c r="S128" s="8"/>
      <c r="T128" s="8"/>
    </row>
    <row r="129" ht="13.65" customHeight="1">
      <c r="A129" s="2"/>
      <c r="B129" s="2"/>
      <c r="C129" s="2"/>
      <c r="D129" t="s" s="103">
        <v>268</v>
      </c>
      <c r="E129" s="2"/>
      <c r="F129" s="2"/>
      <c r="G129" s="2"/>
      <c r="H129" s="2"/>
      <c r="I129" s="100"/>
      <c r="J129" s="2"/>
      <c r="K129" s="2"/>
      <c r="L129" s="2"/>
      <c r="M129" s="113"/>
      <c r="N129" s="81"/>
      <c r="O129" s="81"/>
      <c r="P129" s="81"/>
      <c r="Q129" s="81"/>
      <c r="R129" s="81"/>
      <c r="S129" s="114"/>
      <c r="T129" s="8"/>
    </row>
    <row r="130" ht="13.65" customHeight="1">
      <c r="A130" s="2"/>
      <c r="B130" s="2"/>
      <c r="C130" s="2"/>
      <c r="D130" t="s" s="103">
        <v>269</v>
      </c>
      <c r="E130" s="2"/>
      <c r="F130" s="2"/>
      <c r="G130" s="2"/>
      <c r="H130" s="2"/>
      <c r="I130" s="100"/>
      <c r="J130" s="2"/>
      <c r="K130" s="2"/>
      <c r="L130" s="2"/>
      <c r="M130" s="113"/>
      <c r="N130" s="81"/>
      <c r="O130" s="81"/>
      <c r="P130" s="81"/>
      <c r="Q130" s="81"/>
      <c r="R130" s="81"/>
      <c r="S130" s="114"/>
      <c r="T130" s="8"/>
    </row>
    <row r="131" ht="13.65" customHeight="1">
      <c r="A131" s="2"/>
      <c r="B131" s="2"/>
      <c r="C131" s="2"/>
      <c r="D131" t="s" s="103">
        <v>270</v>
      </c>
      <c r="E131" s="2"/>
      <c r="F131" s="2"/>
      <c r="G131" s="2"/>
      <c r="H131" s="2"/>
      <c r="I131" s="100"/>
      <c r="J131" s="2"/>
      <c r="K131" s="2"/>
      <c r="L131" s="2"/>
      <c r="M131" s="2"/>
      <c r="N131" s="115"/>
      <c r="O131" s="115"/>
      <c r="P131" s="115"/>
      <c r="Q131" s="115"/>
      <c r="R131" s="115"/>
      <c r="S131" s="8"/>
      <c r="T131" s="8"/>
    </row>
    <row r="132" ht="13.65" customHeight="1">
      <c r="A132" s="2"/>
      <c r="B132" s="2"/>
      <c r="C132" s="2"/>
      <c r="D132" t="s" s="103">
        <v>271</v>
      </c>
      <c r="E132" s="2"/>
      <c r="F132" s="2"/>
      <c r="G132" s="2"/>
      <c r="H132" s="2"/>
      <c r="I132" s="100"/>
      <c r="J132" s="2"/>
      <c r="K132" s="2"/>
      <c r="L132" s="2"/>
      <c r="M132" s="2"/>
      <c r="N132" s="2"/>
      <c r="O132" s="2"/>
      <c r="P132" s="2"/>
      <c r="Q132" s="2"/>
      <c r="R132" s="2"/>
      <c r="S132" s="8"/>
      <c r="T132" s="8"/>
    </row>
    <row r="133" ht="13.65" customHeight="1">
      <c r="A133" s="2"/>
      <c r="B133" s="2"/>
      <c r="C133" s="2"/>
      <c r="D133" t="s" s="103">
        <v>272</v>
      </c>
      <c r="E133" s="2"/>
      <c r="F133" s="2"/>
      <c r="G133" s="2"/>
      <c r="H133" s="2"/>
      <c r="I133" s="100"/>
      <c r="J133" s="2"/>
      <c r="K133" s="2"/>
      <c r="L133" s="2"/>
      <c r="M133" s="2"/>
      <c r="N133" s="2"/>
      <c r="O133" s="2"/>
      <c r="P133" s="2"/>
      <c r="Q133" s="2"/>
      <c r="R133" s="2"/>
      <c r="S133" s="8"/>
      <c r="T133" s="8"/>
    </row>
    <row r="134" ht="13.65" customHeight="1">
      <c r="A134" s="2"/>
      <c r="B134" s="2"/>
      <c r="C134" s="2"/>
      <c r="D134" t="s" s="103">
        <v>273</v>
      </c>
      <c r="E134" s="2"/>
      <c r="F134" s="2"/>
      <c r="G134" s="2"/>
      <c r="H134" s="2"/>
      <c r="I134" s="100"/>
      <c r="J134" s="2"/>
      <c r="K134" s="2"/>
      <c r="L134" s="2"/>
      <c r="M134" s="2"/>
      <c r="N134" s="2"/>
      <c r="O134" s="2"/>
      <c r="P134" s="2"/>
      <c r="Q134" s="2"/>
      <c r="R134" s="2"/>
      <c r="S134" s="8"/>
      <c r="T134" s="8"/>
    </row>
    <row r="135" ht="13.65" customHeight="1">
      <c r="A135" s="2"/>
      <c r="B135" s="2"/>
      <c r="C135" s="2"/>
      <c r="D135" t="s" s="103">
        <v>274</v>
      </c>
      <c r="E135" s="2"/>
      <c r="F135" s="2"/>
      <c r="G135" s="2"/>
      <c r="H135" s="2"/>
      <c r="I135" s="100"/>
      <c r="J135" s="2"/>
      <c r="K135" s="2"/>
      <c r="L135" s="2"/>
      <c r="M135" s="2"/>
      <c r="N135" s="2"/>
      <c r="O135" s="2"/>
      <c r="P135" s="2"/>
      <c r="Q135" s="2"/>
      <c r="R135" s="2"/>
      <c r="S135" s="8"/>
      <c r="T135" s="8"/>
    </row>
    <row r="136" ht="13.65" customHeight="1">
      <c r="A136" s="2"/>
      <c r="B136" s="2"/>
      <c r="C136" s="2"/>
      <c r="D136" t="s" s="103">
        <v>275</v>
      </c>
      <c r="E136" s="2"/>
      <c r="F136" s="2"/>
      <c r="G136" s="2"/>
      <c r="H136" s="2"/>
      <c r="I136" s="100"/>
      <c r="J136" s="2"/>
      <c r="K136" s="2"/>
      <c r="L136" s="2"/>
      <c r="M136" s="2"/>
      <c r="N136" s="2"/>
      <c r="O136" s="2"/>
      <c r="P136" s="2"/>
      <c r="Q136" s="2"/>
      <c r="R136" s="2"/>
      <c r="S136" s="8"/>
      <c r="T136" s="8"/>
    </row>
    <row r="137" ht="13.65" customHeight="1">
      <c r="A137" s="2"/>
      <c r="B137" s="2"/>
      <c r="C137" s="2"/>
      <c r="D137" t="s" s="103">
        <v>276</v>
      </c>
      <c r="E137" s="2"/>
      <c r="F137" s="2"/>
      <c r="G137" s="2"/>
      <c r="H137" s="2"/>
      <c r="I137" s="100"/>
      <c r="J137" s="2"/>
      <c r="K137" s="2"/>
      <c r="L137" s="2"/>
      <c r="M137" s="2"/>
      <c r="N137" s="2"/>
      <c r="O137" s="2"/>
      <c r="P137" s="2"/>
      <c r="Q137" s="2"/>
      <c r="R137" s="2"/>
      <c r="S137" s="8"/>
      <c r="T137" s="8"/>
    </row>
    <row r="138" ht="13.65" customHeight="1">
      <c r="A138" s="2"/>
      <c r="B138" s="2"/>
      <c r="C138" s="2"/>
      <c r="D138" s="100"/>
      <c r="E138" s="2"/>
      <c r="F138" s="2"/>
      <c r="G138" s="2"/>
      <c r="H138" s="2"/>
      <c r="I138" s="100"/>
      <c r="J138" s="2"/>
      <c r="K138" s="2"/>
      <c r="L138" s="2"/>
      <c r="M138" s="2"/>
      <c r="N138" s="2"/>
      <c r="O138" s="2"/>
      <c r="P138" s="2"/>
      <c r="Q138" s="2"/>
      <c r="R138" s="2"/>
      <c r="S138" s="8"/>
      <c r="T138" s="8"/>
    </row>
    <row r="139" ht="13.65" customHeight="1">
      <c r="A139" s="2"/>
      <c r="B139" s="2"/>
      <c r="C139" s="2"/>
      <c r="D139" s="100"/>
      <c r="E139" s="2"/>
      <c r="F139" s="2"/>
      <c r="G139" s="2"/>
      <c r="H139" s="2"/>
      <c r="I139" s="100"/>
      <c r="J139" s="2"/>
      <c r="K139" s="2"/>
      <c r="L139" s="2"/>
      <c r="M139" s="2"/>
      <c r="N139" s="2"/>
      <c r="O139" s="2"/>
      <c r="P139" s="2"/>
      <c r="Q139" s="2"/>
      <c r="R139" s="2"/>
      <c r="S139" s="8"/>
      <c r="T139" s="8"/>
    </row>
    <row r="140" ht="13.65" customHeight="1">
      <c r="A140" s="2"/>
      <c r="B140" s="2"/>
      <c r="C140" s="2"/>
      <c r="D140" s="116"/>
      <c r="E140" s="2"/>
      <c r="F140" s="2"/>
      <c r="G140" s="2"/>
      <c r="H140" s="2"/>
      <c r="I140" s="100"/>
      <c r="J140" s="2"/>
      <c r="K140" s="2"/>
      <c r="L140" s="2"/>
      <c r="M140" s="2"/>
      <c r="N140" s="2"/>
      <c r="O140" s="2"/>
      <c r="P140" s="2"/>
      <c r="Q140" s="2"/>
      <c r="R140" s="2"/>
      <c r="S140" s="8"/>
      <c r="T140" s="8"/>
    </row>
    <row r="141" ht="13.65" customHeight="1">
      <c r="A141" s="2"/>
      <c r="B141" s="2"/>
      <c r="C141" s="2"/>
      <c r="D141" s="100"/>
      <c r="E141" s="2"/>
      <c r="F141" s="2"/>
      <c r="G141" s="2"/>
      <c r="H141" s="2"/>
      <c r="I141" s="100"/>
      <c r="J141" s="2"/>
      <c r="K141" s="2"/>
      <c r="L141" s="2"/>
      <c r="M141" s="2"/>
      <c r="N141" s="2"/>
      <c r="O141" s="2"/>
      <c r="P141" s="2"/>
      <c r="Q141" s="2"/>
      <c r="R141" s="2"/>
      <c r="S141" s="8"/>
      <c r="T141" s="8"/>
    </row>
    <row r="142" ht="13.65" customHeight="1">
      <c r="A142" s="2"/>
      <c r="B142" s="2"/>
      <c r="C142" s="2"/>
      <c r="D142" s="100"/>
      <c r="E142" s="2"/>
      <c r="F142" s="2"/>
      <c r="G142" s="2"/>
      <c r="H142" s="2"/>
      <c r="I142" s="100"/>
      <c r="J142" s="2"/>
      <c r="K142" s="2"/>
      <c r="L142" s="2"/>
      <c r="M142" s="2"/>
      <c r="N142" s="2"/>
      <c r="O142" s="2"/>
      <c r="P142" s="2"/>
      <c r="Q142" s="2"/>
      <c r="R142" s="2"/>
      <c r="S142" s="8"/>
      <c r="T142" s="8"/>
    </row>
    <row r="143" ht="13.65" customHeight="1">
      <c r="A143" s="2"/>
      <c r="B143" s="2"/>
      <c r="C143" s="2"/>
      <c r="D143" s="100"/>
      <c r="E143" s="2"/>
      <c r="F143" s="2"/>
      <c r="G143" s="2"/>
      <c r="H143" s="2"/>
      <c r="I143" s="100"/>
      <c r="J143" s="2"/>
      <c r="K143" s="2"/>
      <c r="L143" s="2"/>
      <c r="M143" s="2"/>
      <c r="N143" s="2"/>
      <c r="O143" s="2"/>
      <c r="P143" s="2"/>
      <c r="Q143" s="2"/>
      <c r="R143" s="2"/>
      <c r="S143" s="8"/>
      <c r="T143" s="8"/>
    </row>
    <row r="144" ht="13.65" customHeight="1">
      <c r="A144" s="2"/>
      <c r="B144" s="2"/>
      <c r="C144" s="2"/>
      <c r="D144" s="100"/>
      <c r="E144" s="2"/>
      <c r="F144" s="2"/>
      <c r="G144" s="2"/>
      <c r="H144" s="2"/>
      <c r="I144" s="100"/>
      <c r="J144" s="2"/>
      <c r="K144" s="2"/>
      <c r="L144" s="2"/>
      <c r="M144" s="2"/>
      <c r="N144" s="2"/>
      <c r="O144" s="2"/>
      <c r="P144" s="2"/>
      <c r="Q144" s="2"/>
      <c r="R144" s="2"/>
      <c r="S144" s="8"/>
      <c r="T144" s="8"/>
    </row>
    <row r="145" ht="13.65" customHeight="1">
      <c r="A145" s="2"/>
      <c r="B145" s="2"/>
      <c r="C145" s="2"/>
      <c r="D145" s="100"/>
      <c r="E145" s="2"/>
      <c r="F145" s="2"/>
      <c r="G145" s="2"/>
      <c r="H145" s="2"/>
      <c r="I145" s="100"/>
      <c r="J145" s="2"/>
      <c r="K145" s="2"/>
      <c r="L145" s="2"/>
      <c r="M145" s="2"/>
      <c r="N145" s="2"/>
      <c r="O145" s="2"/>
      <c r="P145" s="2"/>
      <c r="Q145" s="2"/>
      <c r="R145" s="2"/>
      <c r="S145" s="8"/>
      <c r="T145" s="8"/>
    </row>
    <row r="146" ht="13.65" customHeight="1">
      <c r="A146" s="2"/>
      <c r="B146" s="2"/>
      <c r="C146" s="2"/>
      <c r="D146" s="116"/>
      <c r="E146" s="2"/>
      <c r="F146" s="2"/>
      <c r="G146" s="2"/>
      <c r="H146" s="2"/>
      <c r="I146" s="100"/>
      <c r="J146" s="2"/>
      <c r="K146" s="2"/>
      <c r="L146" s="2"/>
      <c r="M146" s="2"/>
      <c r="N146" s="2"/>
      <c r="O146" s="2"/>
      <c r="P146" s="2"/>
      <c r="Q146" s="2"/>
      <c r="R146" s="2"/>
      <c r="S146" s="8"/>
      <c r="T146" s="8"/>
    </row>
    <row r="147" ht="13.65" customHeight="1">
      <c r="A147" s="2"/>
      <c r="B147" s="2"/>
      <c r="C147" s="2"/>
      <c r="D147" s="116"/>
      <c r="E147" s="2"/>
      <c r="F147" s="2"/>
      <c r="G147" s="2"/>
      <c r="H147" s="2"/>
      <c r="I147" s="100"/>
      <c r="J147" s="2"/>
      <c r="K147" s="2"/>
      <c r="L147" s="2"/>
      <c r="M147" s="2"/>
      <c r="N147" s="2"/>
      <c r="O147" s="2"/>
      <c r="P147" s="2"/>
      <c r="Q147" s="2"/>
      <c r="R147" s="2"/>
      <c r="S147" s="8"/>
      <c r="T147" s="8"/>
    </row>
    <row r="148" ht="13.65" customHeight="1">
      <c r="A148" s="2"/>
      <c r="B148" s="2"/>
      <c r="C148" s="2"/>
      <c r="D148" s="116"/>
      <c r="E148" s="2"/>
      <c r="F148" s="2"/>
      <c r="G148" s="2"/>
      <c r="H148" s="2"/>
      <c r="I148" s="100"/>
      <c r="J148" s="2"/>
      <c r="K148" s="2"/>
      <c r="L148" s="2"/>
      <c r="M148" s="2"/>
      <c r="N148" s="2"/>
      <c r="O148" s="2"/>
      <c r="P148" s="2"/>
      <c r="Q148" s="2"/>
      <c r="R148" s="2"/>
      <c r="S148" s="8"/>
      <c r="T148" s="8"/>
    </row>
    <row r="149" ht="13.65" customHeight="1">
      <c r="A149" s="2"/>
      <c r="B149" s="2"/>
      <c r="C149" s="2"/>
      <c r="D149" s="116"/>
      <c r="E149" s="2"/>
      <c r="F149" s="2"/>
      <c r="G149" s="2"/>
      <c r="H149" s="2"/>
      <c r="I149" s="100"/>
      <c r="J149" s="2"/>
      <c r="K149" s="2"/>
      <c r="L149" s="2"/>
      <c r="M149" s="2"/>
      <c r="N149" s="2"/>
      <c r="O149" s="2"/>
      <c r="P149" s="2"/>
      <c r="Q149" s="2"/>
      <c r="R149" s="2"/>
      <c r="S149" s="8"/>
      <c r="T149" s="8"/>
    </row>
  </sheetData>
  <pageMargins left="0.787402" right="0.787402" top="0.984252" bottom="0.984252" header="0.492126" footer="0.492126"/>
  <pageSetup firstPageNumber="1" fitToHeight="1" fitToWidth="1" scale="100" useFirstPageNumber="0" orientation="portrait" pageOrder="downThenOver"/>
  <headerFooter>
    <oddFooter>&amp;C&amp;"Helvetica,Regular"&amp;12&amp;K000000&amp;P</oddFooter>
  </headerFooter>
  <drawing r:id="rId1"/>
  <legacyDrawing r:id="rId2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B2:C4"/>
  <sheetViews>
    <sheetView workbookViewId="0" showGridLines="0" defaultGridColor="1"/>
  </sheetViews>
  <sheetFormatPr defaultColWidth="27.75" defaultRowHeight="20.05" customHeight="1" outlineLevelRow="0" outlineLevelCol="0"/>
  <cols>
    <col min="1" max="1" width="64.6719" style="117" customWidth="1"/>
    <col min="2" max="2" width="27.75" style="117" customWidth="1"/>
    <col min="3" max="3" width="27.75" style="117" customWidth="1"/>
    <col min="4" max="256" width="27.75" style="117" customWidth="1"/>
  </cols>
  <sheetData>
    <row r="1" ht="28.65" customHeight="1">
      <c r="B1" t="s" s="118">
        <v>278</v>
      </c>
      <c r="C1" s="118"/>
    </row>
    <row r="2" ht="20.05" customHeight="1">
      <c r="B2" t="s" s="119">
        <v>279</v>
      </c>
      <c r="C2" t="s" s="120">
        <v>280</v>
      </c>
    </row>
    <row r="3" ht="20.05" customHeight="1">
      <c r="B3" t="s" s="121">
        <v>281</v>
      </c>
      <c r="C3" s="122">
        <f>'Diagnosticar'!B123-'Diagnosticar'!E124</f>
        <v>86</v>
      </c>
    </row>
    <row r="4" ht="19.95" customHeight="1">
      <c r="B4" t="s" s="123">
        <v>282</v>
      </c>
      <c r="C4" s="124">
        <f>'Diagnosticar'!E124</f>
        <v>7</v>
      </c>
    </row>
  </sheetData>
  <mergeCells count="1">
    <mergeCell ref="B1:C1"/>
  </mergeCells>
  <pageMargins left="0.25" right="0.25" top="0.25" bottom="0.25" header="0.25" footer="0.25"/>
  <pageSetup firstPageNumber="1" fitToHeight="1" fitToWidth="1" scale="100" useFirstPageNumber="0" orientation="landscape" pageOrder="downThenOver"/>
  <headerFooter>
    <oddFooter>&amp;C&amp;"Helvetica Neue,Regular"&amp;10&amp;K000000&amp;P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E65"/>
  <sheetViews>
    <sheetView workbookViewId="0" showGridLines="0" defaultGridColor="1"/>
  </sheetViews>
  <sheetFormatPr defaultColWidth="8.83333" defaultRowHeight="12.75" customHeight="1" outlineLevelRow="0" outlineLevelCol="0"/>
  <cols>
    <col min="1" max="1" width="8.85156" style="125" customWidth="1"/>
    <col min="2" max="2" width="44" style="125" customWidth="1"/>
    <col min="3" max="3" width="42.6719" style="125" customWidth="1"/>
    <col min="4" max="4" width="37.5" style="125" customWidth="1"/>
    <col min="5" max="5" width="51.6719" style="125" customWidth="1"/>
    <col min="6" max="256" width="8.85156" style="125" customWidth="1"/>
  </cols>
  <sheetData>
    <row r="1" ht="14.6" customHeight="1">
      <c r="A1" s="126"/>
      <c r="B1" t="s" s="127">
        <v>283</v>
      </c>
      <c r="C1" t="s" s="127">
        <v>284</v>
      </c>
      <c r="D1" t="s" s="127">
        <v>285</v>
      </c>
      <c r="E1" t="s" s="127">
        <v>286</v>
      </c>
    </row>
    <row r="2" ht="13.65" customHeight="1">
      <c r="A2" s="128">
        <v>1</v>
      </c>
      <c r="B2" s="129"/>
      <c r="C2" s="130"/>
      <c r="D2" s="130"/>
      <c r="E2" s="130"/>
    </row>
    <row r="3" ht="13.65" customHeight="1">
      <c r="A3" s="128">
        <v>2</v>
      </c>
      <c r="B3" s="131"/>
      <c r="C3" s="132"/>
      <c r="D3" s="132"/>
      <c r="E3" s="132"/>
    </row>
    <row r="4" ht="13.65" customHeight="1">
      <c r="A4" s="128">
        <v>3</v>
      </c>
      <c r="B4" s="131"/>
      <c r="C4" s="132"/>
      <c r="D4" s="132"/>
      <c r="E4" s="132"/>
    </row>
    <row r="5" ht="13.65" customHeight="1">
      <c r="A5" s="128">
        <v>4</v>
      </c>
      <c r="B5" s="131"/>
      <c r="C5" s="132"/>
      <c r="D5" s="132"/>
      <c r="E5" s="132"/>
    </row>
    <row r="6" ht="13.65" customHeight="1">
      <c r="A6" s="128">
        <v>5</v>
      </c>
      <c r="B6" s="131"/>
      <c r="C6" s="132"/>
      <c r="D6" s="132"/>
      <c r="E6" s="132"/>
    </row>
    <row r="7" ht="13.65" customHeight="1">
      <c r="A7" s="128">
        <v>6</v>
      </c>
      <c r="B7" s="131"/>
      <c r="C7" s="132"/>
      <c r="D7" s="132"/>
      <c r="E7" s="132"/>
    </row>
    <row r="8" ht="13.65" customHeight="1">
      <c r="A8" s="128">
        <v>7</v>
      </c>
      <c r="B8" s="131"/>
      <c r="C8" s="132"/>
      <c r="D8" s="132"/>
      <c r="E8" s="132"/>
    </row>
    <row r="9" ht="13.65" customHeight="1">
      <c r="A9" s="128">
        <v>8</v>
      </c>
      <c r="B9" s="131"/>
      <c r="C9" s="132"/>
      <c r="D9" s="132"/>
      <c r="E9" s="132"/>
    </row>
    <row r="10" ht="13.65" customHeight="1">
      <c r="A10" s="128">
        <v>9</v>
      </c>
      <c r="B10" s="131"/>
      <c r="C10" s="132"/>
      <c r="D10" s="132"/>
      <c r="E10" s="132"/>
    </row>
    <row r="11" ht="13.65" customHeight="1">
      <c r="A11" s="128">
        <v>10</v>
      </c>
      <c r="B11" s="131"/>
      <c r="C11" s="132"/>
      <c r="D11" s="132"/>
      <c r="E11" s="132"/>
    </row>
    <row r="12" ht="13.65" customHeight="1">
      <c r="A12" s="128">
        <v>11</v>
      </c>
      <c r="B12" s="131"/>
      <c r="C12" s="132"/>
      <c r="D12" s="132"/>
      <c r="E12" s="132"/>
    </row>
    <row r="13" ht="13.65" customHeight="1">
      <c r="A13" s="128">
        <v>12</v>
      </c>
      <c r="B13" s="131"/>
      <c r="C13" s="132"/>
      <c r="D13" s="132"/>
      <c r="E13" s="132"/>
    </row>
    <row r="14" ht="13.65" customHeight="1">
      <c r="A14" s="128">
        <v>13</v>
      </c>
      <c r="B14" s="131"/>
      <c r="C14" s="132"/>
      <c r="D14" s="132"/>
      <c r="E14" s="132"/>
    </row>
    <row r="15" ht="13.65" customHeight="1">
      <c r="A15" s="128">
        <v>14</v>
      </c>
      <c r="B15" s="131"/>
      <c r="C15" s="132"/>
      <c r="D15" s="132"/>
      <c r="E15" s="132"/>
    </row>
    <row r="16" ht="13.65" customHeight="1">
      <c r="A16" s="128">
        <v>15</v>
      </c>
      <c r="B16" s="131"/>
      <c r="C16" s="132"/>
      <c r="D16" s="132"/>
      <c r="E16" s="132"/>
    </row>
    <row r="17" ht="13.65" customHeight="1">
      <c r="A17" s="128">
        <v>16</v>
      </c>
      <c r="B17" s="131"/>
      <c r="C17" s="132"/>
      <c r="D17" s="132"/>
      <c r="E17" s="132"/>
    </row>
    <row r="18" ht="13.65" customHeight="1">
      <c r="A18" s="128">
        <v>17</v>
      </c>
      <c r="B18" s="131"/>
      <c r="C18" s="132"/>
      <c r="D18" s="132"/>
      <c r="E18" s="132"/>
    </row>
    <row r="19" ht="13.65" customHeight="1">
      <c r="A19" s="128">
        <v>18</v>
      </c>
      <c r="B19" s="131"/>
      <c r="C19" s="132"/>
      <c r="D19" s="132"/>
      <c r="E19" s="132"/>
    </row>
    <row r="20" ht="13.65" customHeight="1">
      <c r="A20" s="128">
        <v>19</v>
      </c>
      <c r="B20" s="131"/>
      <c r="C20" s="132"/>
      <c r="D20" s="132"/>
      <c r="E20" s="132"/>
    </row>
    <row r="21" ht="13.65" customHeight="1">
      <c r="A21" s="128">
        <v>20</v>
      </c>
      <c r="B21" s="131"/>
      <c r="C21" s="132"/>
      <c r="D21" s="132"/>
      <c r="E21" s="132"/>
    </row>
    <row r="22" ht="13.65" customHeight="1">
      <c r="A22" s="126"/>
      <c r="B22" s="133"/>
      <c r="C22" s="133"/>
      <c r="D22" s="133"/>
      <c r="E22" s="133"/>
    </row>
    <row r="23" ht="14.6" customHeight="1">
      <c r="A23" s="126"/>
      <c r="B23" t="s" s="127">
        <v>287</v>
      </c>
      <c r="C23" t="s" s="127">
        <v>287</v>
      </c>
      <c r="D23" t="s" s="127">
        <v>287</v>
      </c>
      <c r="E23" t="s" s="127">
        <v>287</v>
      </c>
    </row>
    <row r="24" ht="13.65" customHeight="1">
      <c r="A24" s="128">
        <v>1</v>
      </c>
      <c r="B24" s="129"/>
      <c r="C24" s="130"/>
      <c r="D24" s="130"/>
      <c r="E24" s="130"/>
    </row>
    <row r="25" ht="13.65" customHeight="1">
      <c r="A25" s="128">
        <v>2</v>
      </c>
      <c r="B25" s="131"/>
      <c r="C25" s="132"/>
      <c r="D25" s="132"/>
      <c r="E25" s="132"/>
    </row>
    <row r="26" ht="13.65" customHeight="1">
      <c r="A26" s="128">
        <v>3</v>
      </c>
      <c r="B26" s="131"/>
      <c r="C26" s="132"/>
      <c r="D26" s="132"/>
      <c r="E26" s="132"/>
    </row>
    <row r="27" ht="13.65" customHeight="1">
      <c r="A27" s="128">
        <v>4</v>
      </c>
      <c r="B27" s="131"/>
      <c r="C27" s="132"/>
      <c r="D27" s="132"/>
      <c r="E27" s="132"/>
    </row>
    <row r="28" ht="13.65" customHeight="1">
      <c r="A28" s="128">
        <v>5</v>
      </c>
      <c r="B28" s="131"/>
      <c r="C28" s="132"/>
      <c r="D28" s="132"/>
      <c r="E28" s="132"/>
    </row>
    <row r="29" ht="13.65" customHeight="1">
      <c r="A29" s="128">
        <v>6</v>
      </c>
      <c r="B29" s="131"/>
      <c r="C29" s="132"/>
      <c r="D29" s="132"/>
      <c r="E29" s="132"/>
    </row>
    <row r="30" ht="13.65" customHeight="1">
      <c r="A30" s="128">
        <v>7</v>
      </c>
      <c r="B30" s="131"/>
      <c r="C30" s="132"/>
      <c r="D30" s="132"/>
      <c r="E30" s="132"/>
    </row>
    <row r="31" ht="13.65" customHeight="1">
      <c r="A31" s="128">
        <v>8</v>
      </c>
      <c r="B31" s="131"/>
      <c r="C31" s="132"/>
      <c r="D31" s="132"/>
      <c r="E31" s="132"/>
    </row>
    <row r="32" ht="13.65" customHeight="1">
      <c r="A32" s="128">
        <v>9</v>
      </c>
      <c r="B32" s="131"/>
      <c r="C32" s="132"/>
      <c r="D32" s="132"/>
      <c r="E32" s="132"/>
    </row>
    <row r="33" ht="13.65" customHeight="1">
      <c r="A33" s="128">
        <v>10</v>
      </c>
      <c r="B33" s="131"/>
      <c r="C33" s="132"/>
      <c r="D33" s="132"/>
      <c r="E33" s="132"/>
    </row>
    <row r="34" ht="13.65" customHeight="1">
      <c r="A34" s="128">
        <v>11</v>
      </c>
      <c r="B34" s="131"/>
      <c r="C34" s="132"/>
      <c r="D34" s="132"/>
      <c r="E34" s="132"/>
    </row>
    <row r="35" ht="13.65" customHeight="1">
      <c r="A35" s="128">
        <v>12</v>
      </c>
      <c r="B35" s="131"/>
      <c r="C35" s="132"/>
      <c r="D35" s="132"/>
      <c r="E35" s="132"/>
    </row>
    <row r="36" ht="13.65" customHeight="1">
      <c r="A36" s="128">
        <v>13</v>
      </c>
      <c r="B36" s="131"/>
      <c r="C36" s="132"/>
      <c r="D36" s="132"/>
      <c r="E36" s="132"/>
    </row>
    <row r="37" ht="13.65" customHeight="1">
      <c r="A37" s="128">
        <v>14</v>
      </c>
      <c r="B37" s="131"/>
      <c r="C37" s="132"/>
      <c r="D37" s="132"/>
      <c r="E37" s="132"/>
    </row>
    <row r="38" ht="13.65" customHeight="1">
      <c r="A38" s="128">
        <v>15</v>
      </c>
      <c r="B38" s="131"/>
      <c r="C38" s="132"/>
      <c r="D38" s="132"/>
      <c r="E38" s="132"/>
    </row>
    <row r="39" ht="13.65" customHeight="1">
      <c r="A39" s="128">
        <v>16</v>
      </c>
      <c r="B39" s="131"/>
      <c r="C39" s="132"/>
      <c r="D39" s="132"/>
      <c r="E39" s="132"/>
    </row>
    <row r="40" ht="13.65" customHeight="1">
      <c r="A40" s="128">
        <v>17</v>
      </c>
      <c r="B40" s="131"/>
      <c r="C40" s="132"/>
      <c r="D40" s="132"/>
      <c r="E40" s="132"/>
    </row>
    <row r="41" ht="13.65" customHeight="1">
      <c r="A41" s="128">
        <v>18</v>
      </c>
      <c r="B41" s="131"/>
      <c r="C41" s="132"/>
      <c r="D41" s="132"/>
      <c r="E41" s="132"/>
    </row>
    <row r="42" ht="13.65" customHeight="1">
      <c r="A42" s="128">
        <v>19</v>
      </c>
      <c r="B42" s="131"/>
      <c r="C42" s="132"/>
      <c r="D42" s="132"/>
      <c r="E42" s="132"/>
    </row>
    <row r="43" ht="13.65" customHeight="1">
      <c r="A43" s="128">
        <v>20</v>
      </c>
      <c r="B43" s="131"/>
      <c r="C43" s="132"/>
      <c r="D43" s="132"/>
      <c r="E43" s="132"/>
    </row>
    <row r="44" ht="13.65" customHeight="1">
      <c r="A44" s="126"/>
      <c r="B44" s="133"/>
      <c r="C44" s="133"/>
      <c r="D44" s="133"/>
      <c r="E44" s="133"/>
    </row>
    <row r="45" ht="14.6" customHeight="1">
      <c r="A45" s="134"/>
      <c r="B45" t="s" s="127">
        <v>288</v>
      </c>
      <c r="C45" t="s" s="127">
        <v>288</v>
      </c>
      <c r="D45" t="s" s="127">
        <v>288</v>
      </c>
      <c r="E45" t="s" s="127">
        <v>288</v>
      </c>
    </row>
    <row r="46" ht="13.65" customHeight="1">
      <c r="A46" s="128">
        <v>1</v>
      </c>
      <c r="B46" s="129"/>
      <c r="C46" s="130"/>
      <c r="D46" s="130"/>
      <c r="E46" s="130"/>
    </row>
    <row r="47" ht="13.65" customHeight="1">
      <c r="A47" s="128">
        <v>2</v>
      </c>
      <c r="B47" s="131"/>
      <c r="C47" s="132"/>
      <c r="D47" s="132"/>
      <c r="E47" s="132"/>
    </row>
    <row r="48" ht="13.65" customHeight="1">
      <c r="A48" s="128">
        <v>3</v>
      </c>
      <c r="B48" s="131"/>
      <c r="C48" s="132"/>
      <c r="D48" s="132"/>
      <c r="E48" s="132"/>
    </row>
    <row r="49" ht="13.65" customHeight="1">
      <c r="A49" s="128">
        <v>4</v>
      </c>
      <c r="B49" s="131"/>
      <c r="C49" s="132"/>
      <c r="D49" s="132"/>
      <c r="E49" s="132"/>
    </row>
    <row r="50" ht="13.65" customHeight="1">
      <c r="A50" s="128">
        <v>5</v>
      </c>
      <c r="B50" s="131"/>
      <c r="C50" s="132"/>
      <c r="D50" s="132"/>
      <c r="E50" s="132"/>
    </row>
    <row r="51" ht="13.65" customHeight="1">
      <c r="A51" s="128">
        <v>6</v>
      </c>
      <c r="B51" s="131"/>
      <c r="C51" s="132"/>
      <c r="D51" s="132"/>
      <c r="E51" s="132"/>
    </row>
    <row r="52" ht="13.65" customHeight="1">
      <c r="A52" s="128">
        <v>7</v>
      </c>
      <c r="B52" s="131"/>
      <c r="C52" s="132"/>
      <c r="D52" s="132"/>
      <c r="E52" s="132"/>
    </row>
    <row r="53" ht="13.65" customHeight="1">
      <c r="A53" s="128">
        <v>8</v>
      </c>
      <c r="B53" s="131"/>
      <c r="C53" s="132"/>
      <c r="D53" s="132"/>
      <c r="E53" s="132"/>
    </row>
    <row r="54" ht="13.65" customHeight="1">
      <c r="A54" s="128">
        <v>9</v>
      </c>
      <c r="B54" s="131"/>
      <c r="C54" s="132"/>
      <c r="D54" s="132"/>
      <c r="E54" s="132"/>
    </row>
    <row r="55" ht="13.65" customHeight="1">
      <c r="A55" s="128">
        <v>10</v>
      </c>
      <c r="B55" s="131"/>
      <c r="C55" s="132"/>
      <c r="D55" s="132"/>
      <c r="E55" s="132"/>
    </row>
    <row r="56" ht="13.65" customHeight="1">
      <c r="A56" s="128">
        <v>11</v>
      </c>
      <c r="B56" s="131"/>
      <c r="C56" s="132"/>
      <c r="D56" s="132"/>
      <c r="E56" s="132"/>
    </row>
    <row r="57" ht="13.65" customHeight="1">
      <c r="A57" s="128">
        <v>12</v>
      </c>
      <c r="B57" s="131"/>
      <c r="C57" s="132"/>
      <c r="D57" s="132"/>
      <c r="E57" s="132"/>
    </row>
    <row r="58" ht="13.65" customHeight="1">
      <c r="A58" s="128">
        <v>13</v>
      </c>
      <c r="B58" s="131"/>
      <c r="C58" s="132"/>
      <c r="D58" s="132"/>
      <c r="E58" s="132"/>
    </row>
    <row r="59" ht="13.65" customHeight="1">
      <c r="A59" s="128">
        <v>14</v>
      </c>
      <c r="B59" s="131"/>
      <c r="C59" s="132"/>
      <c r="D59" s="132"/>
      <c r="E59" s="132"/>
    </row>
    <row r="60" ht="13.65" customHeight="1">
      <c r="A60" s="128">
        <v>15</v>
      </c>
      <c r="B60" s="131"/>
      <c r="C60" s="132"/>
      <c r="D60" s="132"/>
      <c r="E60" s="132"/>
    </row>
    <row r="61" ht="13.65" customHeight="1">
      <c r="A61" s="128">
        <v>16</v>
      </c>
      <c r="B61" s="131"/>
      <c r="C61" s="132"/>
      <c r="D61" s="132"/>
      <c r="E61" s="132"/>
    </row>
    <row r="62" ht="13.65" customHeight="1">
      <c r="A62" s="128">
        <v>17</v>
      </c>
      <c r="B62" s="131"/>
      <c r="C62" s="132"/>
      <c r="D62" s="132"/>
      <c r="E62" s="132"/>
    </row>
    <row r="63" ht="13.65" customHeight="1">
      <c r="A63" s="128">
        <v>18</v>
      </c>
      <c r="B63" s="131"/>
      <c r="C63" s="132"/>
      <c r="D63" s="132"/>
      <c r="E63" s="132"/>
    </row>
    <row r="64" ht="13.65" customHeight="1">
      <c r="A64" s="128">
        <v>19</v>
      </c>
      <c r="B64" s="131"/>
      <c r="C64" s="132"/>
      <c r="D64" s="132"/>
      <c r="E64" s="132"/>
    </row>
    <row r="65" ht="13.65" customHeight="1">
      <c r="A65" s="128">
        <v>20</v>
      </c>
      <c r="B65" s="131"/>
      <c r="C65" s="132"/>
      <c r="D65" s="132"/>
      <c r="E65" s="132"/>
    </row>
  </sheetData>
  <pageMargins left="0.787402" right="0.787402" top="0.984252" bottom="0.984252" header="0.492126" footer="0.492126"/>
  <pageSetup firstPageNumber="1" fitToHeight="1" fitToWidth="1" scale="100" useFirstPageNumber="0" orientation="landscape" pageOrder="downThenOver"/>
  <headerFooter>
    <oddFooter>&amp;C&amp;"Helvetica,Regular"&amp;12&amp;K000000&amp;P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K190"/>
  <sheetViews>
    <sheetView workbookViewId="0" showGridLines="0" defaultGridColor="1"/>
  </sheetViews>
  <sheetFormatPr defaultColWidth="8.83333" defaultRowHeight="12.75" customHeight="1" outlineLevelRow="0" outlineLevelCol="0"/>
  <cols>
    <col min="1" max="1" width="8.85156" style="135" customWidth="1"/>
    <col min="2" max="2" width="6.26562" style="135" customWidth="1"/>
    <col min="3" max="3" width="13.7656" style="135" customWidth="1"/>
    <col min="4" max="4" width="78.5" style="135" customWidth="1"/>
    <col min="5" max="5" width="8.85156" style="135" customWidth="1"/>
    <col min="6" max="6" width="9.17188" style="135" customWidth="1"/>
    <col min="7" max="7" width="8.85156" style="135" customWidth="1"/>
    <col min="8" max="8" width="8.85156" style="135" customWidth="1"/>
    <col min="9" max="9" width="8.85156" style="135" customWidth="1"/>
    <col min="10" max="10" width="8.85156" style="135" customWidth="1"/>
    <col min="11" max="11" width="8.85156" style="135" customWidth="1"/>
    <col min="12" max="256" width="8.85156" style="135" customWidth="1"/>
  </cols>
  <sheetData>
    <row r="1" ht="14.15" customHeight="1">
      <c r="A1" s="8"/>
      <c r="B1" s="8"/>
      <c r="C1" s="100"/>
      <c r="D1" s="100"/>
      <c r="E1" s="136"/>
      <c r="F1" s="14"/>
      <c r="G1" s="136"/>
      <c r="H1" s="136"/>
      <c r="I1" s="136"/>
      <c r="J1" s="136"/>
      <c r="K1" s="136"/>
    </row>
    <row r="2" ht="14.65" customHeight="1">
      <c r="A2" s="136"/>
      <c r="B2" s="136"/>
      <c r="C2" s="137"/>
      <c r="D2" s="138"/>
      <c r="E2" t="s" s="139">
        <v>289</v>
      </c>
      <c r="F2" t="s" s="140">
        <v>290</v>
      </c>
      <c r="G2" t="s" s="139">
        <v>291</v>
      </c>
      <c r="H2" t="s" s="139">
        <v>292</v>
      </c>
      <c r="I2" t="s" s="139">
        <v>293</v>
      </c>
      <c r="J2" t="s" s="139">
        <v>294</v>
      </c>
      <c r="K2" t="s" s="141">
        <v>295</v>
      </c>
    </row>
    <row r="3" ht="17.6" customHeight="1">
      <c r="A3" s="23">
        <v>1</v>
      </c>
      <c r="B3" s="24"/>
      <c r="C3" s="24"/>
      <c r="D3" t="s" s="25">
        <v>15</v>
      </c>
      <c r="E3" s="142"/>
      <c r="F3" s="143"/>
      <c r="G3" s="144"/>
      <c r="H3" s="144"/>
      <c r="I3" s="144"/>
      <c r="J3" s="144"/>
      <c r="K3" s="144"/>
    </row>
    <row r="4" ht="14.15" customHeight="1">
      <c r="A4" t="s" s="30">
        <v>16</v>
      </c>
      <c r="B4" s="31">
        <v>1</v>
      </c>
      <c r="C4" t="s" s="30">
        <v>17</v>
      </c>
      <c r="D4" t="s" s="32">
        <v>18</v>
      </c>
      <c r="E4" s="22"/>
      <c r="F4" s="145">
        <f>'Diagnosticar'!E5</f>
        <v>0</v>
      </c>
      <c r="G4" s="8"/>
      <c r="H4" s="8"/>
      <c r="I4" s="8"/>
      <c r="J4" s="8"/>
      <c r="K4" s="8"/>
    </row>
    <row r="5" ht="13.65" customHeight="1">
      <c r="A5" s="37"/>
      <c r="B5" s="37"/>
      <c r="C5" s="37"/>
      <c r="D5" t="s" s="38">
        <v>20</v>
      </c>
      <c r="E5" s="22"/>
      <c r="F5" s="145">
        <f>'Diagnosticar'!E6</f>
        <v>0</v>
      </c>
      <c r="G5" s="8"/>
      <c r="H5" s="8"/>
      <c r="I5" s="8"/>
      <c r="J5" s="8"/>
      <c r="K5" s="8"/>
    </row>
    <row r="6" ht="24.65" customHeight="1">
      <c r="A6" t="s" s="40">
        <v>22</v>
      </c>
      <c r="B6" s="37">
        <v>2</v>
      </c>
      <c r="C6" t="s" s="40">
        <v>17</v>
      </c>
      <c r="D6" t="s" s="41">
        <v>23</v>
      </c>
      <c r="E6" s="22"/>
      <c r="F6" s="145">
        <f>'Diagnosticar'!E7</f>
        <v>0</v>
      </c>
      <c r="G6" s="8"/>
      <c r="H6" s="8"/>
      <c r="I6" s="8"/>
      <c r="J6" s="8"/>
      <c r="K6" s="8"/>
    </row>
    <row r="7" ht="13.65" customHeight="1">
      <c r="A7" t="s" s="40">
        <v>26</v>
      </c>
      <c r="B7" s="37">
        <v>3</v>
      </c>
      <c r="C7" t="s" s="40">
        <v>17</v>
      </c>
      <c r="D7" t="s" s="41">
        <v>27</v>
      </c>
      <c r="E7" s="22"/>
      <c r="F7" s="145">
        <f>'Diagnosticar'!E8</f>
        <v>1</v>
      </c>
      <c r="G7" s="8"/>
      <c r="H7" s="8"/>
      <c r="I7" s="8"/>
      <c r="J7" s="8"/>
      <c r="K7" s="8"/>
    </row>
    <row r="8" ht="24.65" customHeight="1">
      <c r="A8" t="s" s="40">
        <v>29</v>
      </c>
      <c r="B8" s="37">
        <v>4</v>
      </c>
      <c r="C8" t="s" s="40">
        <v>17</v>
      </c>
      <c r="D8" t="s" s="41">
        <v>30</v>
      </c>
      <c r="E8" s="22"/>
      <c r="F8" s="145">
        <f>'Diagnosticar'!E9</f>
        <v>0</v>
      </c>
      <c r="G8" s="8"/>
      <c r="H8" s="8"/>
      <c r="I8" s="8"/>
      <c r="J8" s="8"/>
      <c r="K8" s="8"/>
    </row>
    <row r="9" ht="13.65" customHeight="1">
      <c r="A9" t="s" s="40">
        <v>31</v>
      </c>
      <c r="B9" s="37">
        <v>5</v>
      </c>
      <c r="C9" t="s" s="40">
        <v>296</v>
      </c>
      <c r="D9" t="s" s="41">
        <v>32</v>
      </c>
      <c r="E9" s="22"/>
      <c r="F9" s="145">
        <f>'Diagnosticar'!E10</f>
        <v>0</v>
      </c>
      <c r="G9" s="8"/>
      <c r="H9" s="8"/>
      <c r="I9" s="8"/>
      <c r="J9" s="8"/>
      <c r="K9" s="8"/>
    </row>
    <row r="10" ht="13.65" customHeight="1">
      <c r="A10" s="44"/>
      <c r="B10" s="44"/>
      <c r="C10" s="44"/>
      <c r="D10" t="s" s="45">
        <v>34</v>
      </c>
      <c r="E10" s="22"/>
      <c r="F10" s="145">
        <f>'Diagnosticar'!E11</f>
        <v>0</v>
      </c>
      <c r="G10" s="8"/>
      <c r="H10" s="8"/>
      <c r="I10" s="8"/>
      <c r="J10" s="8"/>
      <c r="K10" s="8"/>
    </row>
    <row r="11" ht="13.65" customHeight="1">
      <c r="A11" s="8"/>
      <c r="B11" s="8"/>
      <c r="C11" s="146"/>
      <c r="D11" s="27"/>
      <c r="E11" s="22"/>
      <c r="F11" s="145">
        <f>'Diagnosticar'!E12</f>
        <v>0</v>
      </c>
      <c r="G11" s="8"/>
      <c r="H11" s="8"/>
      <c r="I11" s="8"/>
      <c r="J11" s="8"/>
      <c r="K11" s="8"/>
    </row>
    <row r="12" ht="14.15" customHeight="1">
      <c r="A12" s="136"/>
      <c r="B12" s="136"/>
      <c r="C12" s="147"/>
      <c r="D12" s="51"/>
      <c r="E12" s="22"/>
      <c r="F12" s="145">
        <f>'Diagnosticar'!E13</f>
        <v>0</v>
      </c>
      <c r="G12" s="8"/>
      <c r="H12" s="8"/>
      <c r="I12" s="8"/>
      <c r="J12" s="8"/>
      <c r="K12" s="8"/>
    </row>
    <row r="13" ht="17.6" customHeight="1">
      <c r="A13" s="52">
        <v>2</v>
      </c>
      <c r="B13" s="53"/>
      <c r="C13" s="53"/>
      <c r="D13" t="s" s="54">
        <v>35</v>
      </c>
      <c r="E13" s="22"/>
      <c r="F13" s="145">
        <f>'Diagnosticar'!E14</f>
        <v>0</v>
      </c>
      <c r="G13" s="8"/>
      <c r="H13" s="8"/>
      <c r="I13" s="8"/>
      <c r="J13" s="8"/>
      <c r="K13" s="8"/>
    </row>
    <row r="14" ht="14.15" customHeight="1">
      <c r="A14" t="s" s="40">
        <v>36</v>
      </c>
      <c r="B14" s="55">
        <v>6</v>
      </c>
      <c r="C14" t="s" s="56">
        <v>17</v>
      </c>
      <c r="D14" t="s" s="32">
        <v>37</v>
      </c>
      <c r="E14" s="22"/>
      <c r="F14" s="145">
        <f>'Diagnosticar'!E15</f>
        <v>0</v>
      </c>
      <c r="G14" s="8"/>
      <c r="H14" s="8"/>
      <c r="I14" s="8"/>
      <c r="J14" s="8"/>
      <c r="K14" s="8"/>
    </row>
    <row r="15" ht="13.65" customHeight="1">
      <c r="A15" t="s" s="40">
        <v>39</v>
      </c>
      <c r="B15" s="37">
        <v>7</v>
      </c>
      <c r="C15" t="s" s="40">
        <v>40</v>
      </c>
      <c r="D15" t="s" s="41">
        <v>41</v>
      </c>
      <c r="E15" s="22"/>
      <c r="F15" s="145">
        <f>'Diagnosticar'!E16</f>
        <v>0</v>
      </c>
      <c r="G15" s="8"/>
      <c r="H15" s="8"/>
      <c r="I15" s="8"/>
      <c r="J15" s="8"/>
      <c r="K15" s="8"/>
    </row>
    <row r="16" ht="13.65" customHeight="1">
      <c r="A16" t="s" s="40">
        <v>43</v>
      </c>
      <c r="B16" s="37">
        <v>8</v>
      </c>
      <c r="C16" t="s" s="40">
        <v>17</v>
      </c>
      <c r="D16" t="s" s="41">
        <v>44</v>
      </c>
      <c r="E16" s="22"/>
      <c r="F16" s="145">
        <f>'Diagnosticar'!E17</f>
        <v>0</v>
      </c>
      <c r="G16" s="8"/>
      <c r="H16" s="8"/>
      <c r="I16" s="8"/>
      <c r="J16" s="8"/>
      <c r="K16" s="8"/>
    </row>
    <row r="17" ht="13.65" customHeight="1">
      <c r="A17" t="s" s="40">
        <v>46</v>
      </c>
      <c r="B17" s="37">
        <v>9</v>
      </c>
      <c r="C17" t="s" s="40">
        <v>17</v>
      </c>
      <c r="D17" t="s" s="41">
        <v>47</v>
      </c>
      <c r="E17" s="22"/>
      <c r="F17" s="145">
        <f>'Diagnosticar'!E18</f>
        <v>0</v>
      </c>
      <c r="G17" s="8"/>
      <c r="H17" s="8"/>
      <c r="I17" s="8"/>
      <c r="J17" s="8"/>
      <c r="K17" s="8"/>
    </row>
    <row r="18" ht="13.65" customHeight="1">
      <c r="A18" t="s" s="40">
        <v>49</v>
      </c>
      <c r="B18" s="37">
        <v>10</v>
      </c>
      <c r="C18" t="s" s="40">
        <v>296</v>
      </c>
      <c r="D18" t="s" s="41">
        <v>50</v>
      </c>
      <c r="E18" s="22"/>
      <c r="F18" s="145">
        <f>'Diagnosticar'!E19</f>
        <v>0</v>
      </c>
      <c r="G18" s="8"/>
      <c r="H18" s="8"/>
      <c r="I18" s="8"/>
      <c r="J18" s="8"/>
      <c r="K18" s="8"/>
    </row>
    <row r="19" ht="13.65" customHeight="1">
      <c r="A19" s="44"/>
      <c r="B19" s="44"/>
      <c r="C19" s="44"/>
      <c r="D19" t="s" s="45">
        <v>34</v>
      </c>
      <c r="E19" s="22"/>
      <c r="F19" s="145">
        <f>'Diagnosticar'!E20</f>
        <v>0</v>
      </c>
      <c r="G19" s="8"/>
      <c r="H19" s="8"/>
      <c r="I19" s="8"/>
      <c r="J19" s="8"/>
      <c r="K19" s="8"/>
    </row>
    <row r="20" ht="13.65" customHeight="1">
      <c r="A20" s="79"/>
      <c r="B20" s="79"/>
      <c r="C20" s="148"/>
      <c r="D20" s="27"/>
      <c r="E20" s="22"/>
      <c r="F20" s="145">
        <f>'Diagnosticar'!E21</f>
        <v>0</v>
      </c>
      <c r="G20" s="8"/>
      <c r="H20" s="8"/>
      <c r="I20" s="8"/>
      <c r="J20" s="8"/>
      <c r="K20" s="8"/>
    </row>
    <row r="21" ht="17.1" customHeight="1">
      <c r="A21" s="60">
        <v>3</v>
      </c>
      <c r="B21" s="61"/>
      <c r="C21" s="61"/>
      <c r="D21" t="s" s="62">
        <v>51</v>
      </c>
      <c r="E21" s="22"/>
      <c r="F21" s="145">
        <f>'Diagnosticar'!E22</f>
        <v>0</v>
      </c>
      <c r="G21" s="8"/>
      <c r="H21" s="8"/>
      <c r="I21" s="8"/>
      <c r="J21" s="8"/>
      <c r="K21" s="8"/>
    </row>
    <row r="22" ht="14.15" customHeight="1">
      <c r="A22" t="s" s="30">
        <v>52</v>
      </c>
      <c r="B22" s="31">
        <v>11</v>
      </c>
      <c r="C22" t="s" s="30">
        <v>53</v>
      </c>
      <c r="D22" t="s" s="32">
        <v>54</v>
      </c>
      <c r="E22" s="22"/>
      <c r="F22" s="145">
        <f>'Diagnosticar'!E23</f>
        <v>0</v>
      </c>
      <c r="G22" s="8"/>
      <c r="H22" s="8"/>
      <c r="I22" s="8"/>
      <c r="J22" s="8"/>
      <c r="K22" s="8"/>
    </row>
    <row r="23" ht="13.65" customHeight="1">
      <c r="A23" t="s" s="40">
        <v>56</v>
      </c>
      <c r="B23" s="37">
        <v>12</v>
      </c>
      <c r="C23" t="s" s="40">
        <v>53</v>
      </c>
      <c r="D23" t="s" s="41">
        <v>57</v>
      </c>
      <c r="E23" s="22"/>
      <c r="F23" s="145">
        <f>'Diagnosticar'!E24</f>
        <v>0</v>
      </c>
      <c r="G23" s="8"/>
      <c r="H23" s="8"/>
      <c r="I23" s="8"/>
      <c r="J23" s="8"/>
      <c r="K23" s="8"/>
    </row>
    <row r="24" ht="13.65" customHeight="1">
      <c r="A24" t="s" s="40">
        <v>58</v>
      </c>
      <c r="B24" s="37">
        <v>13</v>
      </c>
      <c r="C24" t="s" s="40">
        <v>59</v>
      </c>
      <c r="D24" t="s" s="41">
        <v>60</v>
      </c>
      <c r="E24" s="22"/>
      <c r="F24" s="145">
        <f>'Diagnosticar'!E25</f>
        <v>0</v>
      </c>
      <c r="G24" s="8"/>
      <c r="H24" s="8"/>
      <c r="I24" s="8"/>
      <c r="J24" s="8"/>
      <c r="K24" s="8"/>
    </row>
    <row r="25" ht="13.65" customHeight="1">
      <c r="A25" t="s" s="40">
        <v>62</v>
      </c>
      <c r="B25" s="37">
        <v>14</v>
      </c>
      <c r="C25" t="s" s="40">
        <v>59</v>
      </c>
      <c r="D25" t="s" s="41">
        <v>63</v>
      </c>
      <c r="E25" s="22"/>
      <c r="F25" s="145">
        <f>'Diagnosticar'!E26</f>
        <v>0</v>
      </c>
      <c r="G25" s="8"/>
      <c r="H25" s="8"/>
      <c r="I25" s="8"/>
      <c r="J25" s="8"/>
      <c r="K25" s="8"/>
    </row>
    <row r="26" ht="13.65" customHeight="1">
      <c r="A26" t="s" s="40">
        <v>64</v>
      </c>
      <c r="B26" s="37">
        <v>15</v>
      </c>
      <c r="C26" t="s" s="40">
        <v>59</v>
      </c>
      <c r="D26" t="s" s="41">
        <v>65</v>
      </c>
      <c r="E26" s="22"/>
      <c r="F26" s="145">
        <f>'Diagnosticar'!E27</f>
        <v>0</v>
      </c>
      <c r="G26" s="8"/>
      <c r="H26" s="8"/>
      <c r="I26" s="8"/>
      <c r="J26" s="8"/>
      <c r="K26" s="8"/>
    </row>
    <row r="27" ht="13.65" customHeight="1">
      <c r="A27" t="s" s="40">
        <v>67</v>
      </c>
      <c r="B27" s="37">
        <v>16</v>
      </c>
      <c r="C27" t="s" s="40">
        <v>17</v>
      </c>
      <c r="D27" t="s" s="41">
        <v>68</v>
      </c>
      <c r="E27" s="22"/>
      <c r="F27" s="145">
        <f>'Diagnosticar'!E28</f>
        <v>0</v>
      </c>
      <c r="G27" s="8"/>
      <c r="H27" s="8"/>
      <c r="I27" s="8"/>
      <c r="J27" s="8"/>
      <c r="K27" s="8"/>
    </row>
    <row r="28" ht="13.65" customHeight="1">
      <c r="A28" t="s" s="40">
        <v>70</v>
      </c>
      <c r="B28" s="37">
        <v>17</v>
      </c>
      <c r="C28" t="s" s="40">
        <v>71</v>
      </c>
      <c r="D28" t="s" s="41">
        <v>72</v>
      </c>
      <c r="E28" s="22"/>
      <c r="F28" s="145">
        <f>'Diagnosticar'!E29</f>
        <v>0</v>
      </c>
      <c r="G28" s="8"/>
      <c r="H28" s="8"/>
      <c r="I28" s="8"/>
      <c r="J28" s="8"/>
      <c r="K28" s="8"/>
    </row>
    <row r="29" ht="24.65" customHeight="1">
      <c r="A29" t="s" s="40">
        <v>74</v>
      </c>
      <c r="B29" s="37">
        <v>18</v>
      </c>
      <c r="C29" t="s" s="40">
        <v>71</v>
      </c>
      <c r="D29" t="s" s="41">
        <v>75</v>
      </c>
      <c r="E29" s="22"/>
      <c r="F29" s="145">
        <f>'Diagnosticar'!E30</f>
        <v>0</v>
      </c>
      <c r="G29" s="8"/>
      <c r="H29" s="8"/>
      <c r="I29" s="8"/>
      <c r="J29" s="8"/>
      <c r="K29" s="8"/>
    </row>
    <row r="30" ht="13.65" customHeight="1">
      <c r="A30" t="s" s="40">
        <v>77</v>
      </c>
      <c r="B30" s="37">
        <v>19</v>
      </c>
      <c r="C30" t="s" s="40">
        <v>17</v>
      </c>
      <c r="D30" t="s" s="41">
        <v>78</v>
      </c>
      <c r="E30" s="22"/>
      <c r="F30" s="145">
        <f>'Diagnosticar'!E31</f>
        <v>0</v>
      </c>
      <c r="G30" s="8"/>
      <c r="H30" s="8"/>
      <c r="I30" s="8"/>
      <c r="J30" s="8"/>
      <c r="K30" s="8"/>
    </row>
    <row r="31" ht="13.65" customHeight="1">
      <c r="A31" s="63"/>
      <c r="B31" s="63"/>
      <c r="C31" s="63"/>
      <c r="D31" t="s" s="64">
        <v>34</v>
      </c>
      <c r="E31" s="22"/>
      <c r="F31" s="145">
        <f>'Diagnosticar'!E32</f>
        <v>0</v>
      </c>
      <c r="G31" s="8"/>
      <c r="H31" s="8"/>
      <c r="I31" s="8"/>
      <c r="J31" s="8"/>
      <c r="K31" s="8"/>
    </row>
    <row r="32" ht="16.6" customHeight="1">
      <c r="A32" s="65">
        <v>4</v>
      </c>
      <c r="B32" s="66"/>
      <c r="C32" s="66"/>
      <c r="D32" t="s" s="67">
        <v>79</v>
      </c>
      <c r="E32" s="22"/>
      <c r="F32" s="145">
        <f>'Diagnosticar'!E33</f>
        <v>0</v>
      </c>
      <c r="G32" s="8"/>
      <c r="H32" s="8"/>
      <c r="I32" s="8"/>
      <c r="J32" s="8"/>
      <c r="K32" s="8"/>
    </row>
    <row r="33" ht="16.6" customHeight="1">
      <c r="A33" s="68"/>
      <c r="B33" s="69"/>
      <c r="C33" s="69"/>
      <c r="D33" t="s" s="70">
        <v>80</v>
      </c>
      <c r="E33" s="22"/>
      <c r="F33" s="145">
        <f>'Diagnosticar'!E34</f>
        <v>0</v>
      </c>
      <c r="G33" s="8"/>
      <c r="H33" s="8"/>
      <c r="I33" s="8"/>
      <c r="J33" s="8"/>
      <c r="K33" s="8"/>
    </row>
    <row r="34" ht="13.65" customHeight="1">
      <c r="A34" t="s" s="40">
        <v>81</v>
      </c>
      <c r="B34" s="37">
        <v>20</v>
      </c>
      <c r="C34" t="s" s="40">
        <v>82</v>
      </c>
      <c r="D34" t="s" s="41">
        <v>83</v>
      </c>
      <c r="E34" s="22"/>
      <c r="F34" s="145">
        <f>'Diagnosticar'!E35</f>
        <v>1</v>
      </c>
      <c r="G34" s="8"/>
      <c r="H34" s="8"/>
      <c r="I34" s="8"/>
      <c r="J34" s="8"/>
      <c r="K34" s="8"/>
    </row>
    <row r="35" ht="13.65" customHeight="1">
      <c r="A35" t="s" s="40">
        <v>85</v>
      </c>
      <c r="B35" s="37">
        <v>21</v>
      </c>
      <c r="C35" t="s" s="40">
        <v>86</v>
      </c>
      <c r="D35" t="s" s="41">
        <v>87</v>
      </c>
      <c r="E35" s="22"/>
      <c r="F35" s="145">
        <f>'Diagnosticar'!E36</f>
        <v>1</v>
      </c>
      <c r="G35" s="8"/>
      <c r="H35" s="8"/>
      <c r="I35" s="8"/>
      <c r="J35" s="8"/>
      <c r="K35" s="8"/>
    </row>
    <row r="36" ht="35.65" customHeight="1">
      <c r="A36" t="s" s="40">
        <v>89</v>
      </c>
      <c r="B36" s="37">
        <v>22</v>
      </c>
      <c r="C36" t="s" s="40">
        <v>86</v>
      </c>
      <c r="D36" t="s" s="41">
        <v>90</v>
      </c>
      <c r="E36" s="22"/>
      <c r="F36" s="145">
        <f>'Diagnosticar'!E37</f>
        <v>0</v>
      </c>
      <c r="G36" s="8"/>
      <c r="H36" s="8"/>
      <c r="I36" s="8"/>
      <c r="J36" s="8"/>
      <c r="K36" s="8"/>
    </row>
    <row r="37" ht="24.65" customHeight="1">
      <c r="A37" t="s" s="40">
        <v>91</v>
      </c>
      <c r="B37" s="37">
        <v>23</v>
      </c>
      <c r="C37" t="s" s="40">
        <v>86</v>
      </c>
      <c r="D37" t="s" s="41">
        <v>92</v>
      </c>
      <c r="E37" s="22"/>
      <c r="F37" s="145">
        <f>'Diagnosticar'!E38</f>
        <v>1</v>
      </c>
      <c r="G37" s="8"/>
      <c r="H37" s="8"/>
      <c r="I37" s="8"/>
      <c r="J37" s="8"/>
      <c r="K37" s="8"/>
    </row>
    <row r="38" ht="13.65" customHeight="1">
      <c r="A38" t="s" s="40">
        <v>93</v>
      </c>
      <c r="B38" s="37">
        <v>24</v>
      </c>
      <c r="C38" t="s" s="40">
        <v>86</v>
      </c>
      <c r="D38" t="s" s="41">
        <v>94</v>
      </c>
      <c r="E38" s="22"/>
      <c r="F38" s="145">
        <f>'Diagnosticar'!E39</f>
        <v>1</v>
      </c>
      <c r="G38" s="8"/>
      <c r="H38" s="8"/>
      <c r="I38" s="8"/>
      <c r="J38" s="8"/>
      <c r="K38" s="8"/>
    </row>
    <row r="39" ht="24.65" customHeight="1">
      <c r="A39" t="s" s="40">
        <v>95</v>
      </c>
      <c r="B39" s="37">
        <v>25</v>
      </c>
      <c r="C39" t="s" s="40">
        <v>86</v>
      </c>
      <c r="D39" t="s" s="41">
        <v>96</v>
      </c>
      <c r="E39" s="22"/>
      <c r="F39" s="145">
        <f>'Diagnosticar'!E40</f>
        <v>0</v>
      </c>
      <c r="G39" s="8"/>
      <c r="H39" s="8"/>
      <c r="I39" s="8"/>
      <c r="J39" s="8"/>
      <c r="K39" s="8"/>
    </row>
    <row r="40" ht="24.65" customHeight="1">
      <c r="A40" t="s" s="40">
        <v>97</v>
      </c>
      <c r="B40" s="37">
        <v>26</v>
      </c>
      <c r="C40" t="s" s="40">
        <v>86</v>
      </c>
      <c r="D40" t="s" s="41">
        <v>98</v>
      </c>
      <c r="E40" s="22"/>
      <c r="F40" s="145">
        <f>'Diagnosticar'!E41</f>
        <v>0</v>
      </c>
      <c r="G40" s="8"/>
      <c r="H40" s="8"/>
      <c r="I40" s="8"/>
      <c r="J40" s="8"/>
      <c r="K40" s="8"/>
    </row>
    <row r="41" ht="24.65" customHeight="1">
      <c r="A41" t="s" s="40">
        <v>99</v>
      </c>
      <c r="B41" s="37">
        <v>27</v>
      </c>
      <c r="C41" t="s" s="40">
        <v>86</v>
      </c>
      <c r="D41" t="s" s="41">
        <v>100</v>
      </c>
      <c r="E41" s="22"/>
      <c r="F41" s="145">
        <f>'Diagnosticar'!E42</f>
        <v>0</v>
      </c>
      <c r="G41" s="8"/>
      <c r="H41" s="8"/>
      <c r="I41" s="8"/>
      <c r="J41" s="8"/>
      <c r="K41" s="8"/>
    </row>
    <row r="42" ht="24.65" customHeight="1">
      <c r="A42" t="s" s="40">
        <v>101</v>
      </c>
      <c r="B42" s="37">
        <v>28</v>
      </c>
      <c r="C42" t="s" s="40">
        <v>86</v>
      </c>
      <c r="D42" t="s" s="41">
        <v>102</v>
      </c>
      <c r="E42" s="22"/>
      <c r="F42" s="145">
        <f>'Diagnosticar'!E43</f>
        <v>0</v>
      </c>
      <c r="G42" s="8"/>
      <c r="H42" s="8"/>
      <c r="I42" s="8"/>
      <c r="J42" s="8"/>
      <c r="K42" s="8"/>
    </row>
    <row r="43" ht="13.65" customHeight="1">
      <c r="A43" t="s" s="40">
        <v>104</v>
      </c>
      <c r="B43" s="37">
        <v>29</v>
      </c>
      <c r="C43" t="s" s="40">
        <v>86</v>
      </c>
      <c r="D43" t="s" s="41">
        <v>105</v>
      </c>
      <c r="E43" s="22"/>
      <c r="F43" s="145">
        <f>'Diagnosticar'!E44</f>
        <v>0</v>
      </c>
      <c r="G43" s="8"/>
      <c r="H43" s="8"/>
      <c r="I43" s="8"/>
      <c r="J43" s="8"/>
      <c r="K43" s="8"/>
    </row>
    <row r="44" ht="24.65" customHeight="1">
      <c r="A44" t="s" s="40">
        <v>106</v>
      </c>
      <c r="B44" s="37">
        <v>30</v>
      </c>
      <c r="C44" t="s" s="40">
        <v>86</v>
      </c>
      <c r="D44" t="s" s="41">
        <v>107</v>
      </c>
      <c r="E44" s="22"/>
      <c r="F44" s="145">
        <f>'Diagnosticar'!E45</f>
        <v>0</v>
      </c>
      <c r="G44" s="8"/>
      <c r="H44" s="8"/>
      <c r="I44" s="8"/>
      <c r="J44" s="8"/>
      <c r="K44" s="8"/>
    </row>
    <row r="45" ht="24.65" customHeight="1">
      <c r="A45" t="s" s="40">
        <v>109</v>
      </c>
      <c r="B45" s="37">
        <v>31</v>
      </c>
      <c r="C45" t="s" s="40">
        <v>86</v>
      </c>
      <c r="D45" t="s" s="41">
        <v>110</v>
      </c>
      <c r="E45" s="22"/>
      <c r="F45" s="145">
        <f>'Diagnosticar'!E46</f>
        <v>0</v>
      </c>
      <c r="G45" s="8"/>
      <c r="H45" s="8"/>
      <c r="I45" s="8"/>
      <c r="J45" s="8"/>
      <c r="K45" s="8"/>
    </row>
    <row r="46" ht="13.65" customHeight="1">
      <c r="A46" t="s" s="40">
        <v>112</v>
      </c>
      <c r="B46" s="37">
        <v>32</v>
      </c>
      <c r="C46" t="s" s="40">
        <v>86</v>
      </c>
      <c r="D46" t="s" s="41">
        <v>113</v>
      </c>
      <c r="E46" s="22"/>
      <c r="F46" s="145">
        <f>'Diagnosticar'!E47</f>
        <v>0</v>
      </c>
      <c r="G46" s="8"/>
      <c r="H46" s="8"/>
      <c r="I46" s="8"/>
      <c r="J46" s="8"/>
      <c r="K46" s="8"/>
    </row>
    <row r="47" ht="35.65" customHeight="1">
      <c r="A47" t="s" s="40">
        <v>114</v>
      </c>
      <c r="B47" s="37">
        <v>33</v>
      </c>
      <c r="C47" t="s" s="40">
        <v>86</v>
      </c>
      <c r="D47" t="s" s="41">
        <v>115</v>
      </c>
      <c r="E47" s="22"/>
      <c r="F47" s="145">
        <f>'Diagnosticar'!E48</f>
        <v>0</v>
      </c>
      <c r="G47" s="8"/>
      <c r="H47" s="8"/>
      <c r="I47" s="8"/>
      <c r="J47" s="8"/>
      <c r="K47" s="8"/>
    </row>
    <row r="48" ht="13.65" customHeight="1">
      <c r="A48" t="s" s="40">
        <v>117</v>
      </c>
      <c r="B48" s="37">
        <v>34</v>
      </c>
      <c r="C48" t="s" s="40">
        <v>86</v>
      </c>
      <c r="D48" t="s" s="41">
        <v>118</v>
      </c>
      <c r="E48" s="22"/>
      <c r="F48" s="145">
        <f>'Diagnosticar'!E49</f>
        <v>0</v>
      </c>
      <c r="G48" s="8"/>
      <c r="H48" s="8"/>
      <c r="I48" s="8"/>
      <c r="J48" s="8"/>
      <c r="K48" s="8"/>
    </row>
    <row r="49" ht="13.65" customHeight="1">
      <c r="A49" s="44"/>
      <c r="B49" s="44"/>
      <c r="C49" s="44"/>
      <c r="D49" t="s" s="45">
        <v>34</v>
      </c>
      <c r="E49" s="22"/>
      <c r="F49" s="145">
        <f>'Diagnosticar'!E50</f>
        <v>0</v>
      </c>
      <c r="G49" s="8"/>
      <c r="H49" s="8"/>
      <c r="I49" s="8"/>
      <c r="J49" s="8"/>
      <c r="K49" s="8"/>
    </row>
    <row r="50" ht="14.15" customHeight="1">
      <c r="A50" s="136"/>
      <c r="B50" s="136"/>
      <c r="C50" s="147"/>
      <c r="D50" s="51"/>
      <c r="E50" s="22"/>
      <c r="F50" s="145">
        <f>'Diagnosticar'!E51</f>
        <v>0</v>
      </c>
      <c r="G50" s="8"/>
      <c r="H50" s="8"/>
      <c r="I50" s="8"/>
      <c r="J50" s="8"/>
      <c r="K50" s="8"/>
    </row>
    <row r="51" ht="17.1" customHeight="1">
      <c r="A51" s="52">
        <v>5</v>
      </c>
      <c r="B51" s="72"/>
      <c r="C51" s="72"/>
      <c r="D51" t="s" s="73">
        <v>119</v>
      </c>
      <c r="E51" s="22"/>
      <c r="F51" s="145">
        <f>'Diagnosticar'!E52</f>
        <v>0</v>
      </c>
      <c r="G51" s="8"/>
      <c r="H51" s="8"/>
      <c r="I51" s="8"/>
      <c r="J51" s="8"/>
      <c r="K51" s="8"/>
    </row>
    <row r="52" ht="13.65" customHeight="1">
      <c r="A52" t="s" s="40">
        <v>120</v>
      </c>
      <c r="B52" s="37">
        <v>35</v>
      </c>
      <c r="C52" t="s" s="40">
        <v>121</v>
      </c>
      <c r="D52" t="s" s="41">
        <v>122</v>
      </c>
      <c r="E52" s="22"/>
      <c r="F52" s="145">
        <f>'Diagnosticar'!E53</f>
        <v>0</v>
      </c>
      <c r="G52" s="8"/>
      <c r="H52" s="8"/>
      <c r="I52" s="8"/>
      <c r="J52" s="8"/>
      <c r="K52" s="8"/>
    </row>
    <row r="53" ht="13.65" customHeight="1">
      <c r="A53" t="s" s="40">
        <v>124</v>
      </c>
      <c r="B53" s="37">
        <v>36</v>
      </c>
      <c r="C53" t="s" s="40">
        <v>121</v>
      </c>
      <c r="D53" t="s" s="41">
        <v>125</v>
      </c>
      <c r="E53" s="22"/>
      <c r="F53" s="145">
        <f>'Diagnosticar'!E54</f>
        <v>0</v>
      </c>
      <c r="G53" s="8"/>
      <c r="H53" s="8"/>
      <c r="I53" s="8"/>
      <c r="J53" s="8"/>
      <c r="K53" s="8"/>
    </row>
    <row r="54" ht="13.65" customHeight="1">
      <c r="A54" t="s" s="40">
        <v>127</v>
      </c>
      <c r="B54" s="37">
        <v>37</v>
      </c>
      <c r="C54" t="s" s="40">
        <v>121</v>
      </c>
      <c r="D54" t="s" s="41">
        <v>128</v>
      </c>
      <c r="E54" s="22"/>
      <c r="F54" s="145">
        <f>'Diagnosticar'!E55</f>
        <v>0</v>
      </c>
      <c r="G54" s="8"/>
      <c r="H54" s="8"/>
      <c r="I54" s="8"/>
      <c r="J54" s="8"/>
      <c r="K54" s="8"/>
    </row>
    <row r="55" ht="13.65" customHeight="1">
      <c r="A55" t="s" s="40">
        <v>130</v>
      </c>
      <c r="B55" s="37">
        <v>38</v>
      </c>
      <c r="C55" t="s" s="40">
        <v>121</v>
      </c>
      <c r="D55" t="s" s="41">
        <v>131</v>
      </c>
      <c r="E55" s="22"/>
      <c r="F55" s="145">
        <f>'Diagnosticar'!E56</f>
        <v>0</v>
      </c>
      <c r="G55" s="8"/>
      <c r="H55" s="8"/>
      <c r="I55" s="8"/>
      <c r="J55" s="8"/>
      <c r="K55" s="8"/>
    </row>
    <row r="56" ht="13.65" customHeight="1">
      <c r="A56" t="s" s="40">
        <v>132</v>
      </c>
      <c r="B56" s="37">
        <v>39</v>
      </c>
      <c r="C56" t="s" s="40">
        <v>121</v>
      </c>
      <c r="D56" t="s" s="41">
        <v>133</v>
      </c>
      <c r="E56" s="22"/>
      <c r="F56" s="145">
        <f>'Diagnosticar'!E57</f>
        <v>0</v>
      </c>
      <c r="G56" s="8"/>
      <c r="H56" s="8"/>
      <c r="I56" s="8"/>
      <c r="J56" s="8"/>
      <c r="K56" s="8"/>
    </row>
    <row r="57" ht="13.65" customHeight="1">
      <c r="A57" t="s" s="40">
        <v>135</v>
      </c>
      <c r="B57" s="37">
        <v>40</v>
      </c>
      <c r="C57" t="s" s="40">
        <v>121</v>
      </c>
      <c r="D57" t="s" s="41">
        <v>136</v>
      </c>
      <c r="E57" s="22"/>
      <c r="F57" s="145">
        <f>'Diagnosticar'!E58</f>
        <v>1</v>
      </c>
      <c r="G57" s="8"/>
      <c r="H57" s="8"/>
      <c r="I57" s="8"/>
      <c r="J57" s="8"/>
      <c r="K57" s="8"/>
    </row>
    <row r="58" ht="13.65" customHeight="1">
      <c r="A58" t="s" s="40">
        <v>138</v>
      </c>
      <c r="B58" s="37">
        <v>41</v>
      </c>
      <c r="C58" t="s" s="40">
        <v>139</v>
      </c>
      <c r="D58" t="s" s="41">
        <v>140</v>
      </c>
      <c r="E58" s="22"/>
      <c r="F58" s="145">
        <f>'Diagnosticar'!E59</f>
        <v>0</v>
      </c>
      <c r="G58" s="8"/>
      <c r="H58" s="8"/>
      <c r="I58" s="8"/>
      <c r="J58" s="8"/>
      <c r="K58" s="8"/>
    </row>
    <row r="59" ht="13.65" customHeight="1">
      <c r="A59" t="s" s="40">
        <v>142</v>
      </c>
      <c r="B59" s="37">
        <v>42</v>
      </c>
      <c r="C59" t="s" s="40">
        <v>139</v>
      </c>
      <c r="D59" t="s" s="41">
        <v>143</v>
      </c>
      <c r="E59" s="22"/>
      <c r="F59" s="145">
        <f>'Diagnosticar'!E60</f>
        <v>0</v>
      </c>
      <c r="G59" s="8"/>
      <c r="H59" s="8"/>
      <c r="I59" s="8"/>
      <c r="J59" s="8"/>
      <c r="K59" s="8"/>
    </row>
    <row r="60" ht="13.65" customHeight="1">
      <c r="A60" t="s" s="40">
        <v>144</v>
      </c>
      <c r="B60" s="37">
        <v>43</v>
      </c>
      <c r="C60" t="s" s="40">
        <v>139</v>
      </c>
      <c r="D60" t="s" s="41">
        <v>145</v>
      </c>
      <c r="E60" s="22"/>
      <c r="F60" s="145">
        <f>'Diagnosticar'!E61</f>
        <v>1</v>
      </c>
      <c r="G60" s="8"/>
      <c r="H60" s="8"/>
      <c r="I60" s="8"/>
      <c r="J60" s="8"/>
      <c r="K60" s="8"/>
    </row>
    <row r="61" ht="13.65" customHeight="1">
      <c r="A61" t="s" s="40">
        <v>147</v>
      </c>
      <c r="B61" s="37">
        <v>44</v>
      </c>
      <c r="C61" t="s" s="40">
        <v>139</v>
      </c>
      <c r="D61" t="s" s="41">
        <v>148</v>
      </c>
      <c r="E61" s="22"/>
      <c r="F61" s="145">
        <f>'Diagnosticar'!E62</f>
        <v>0</v>
      </c>
      <c r="G61" s="8"/>
      <c r="H61" s="8"/>
      <c r="I61" s="8"/>
      <c r="J61" s="8"/>
      <c r="K61" s="8"/>
    </row>
    <row r="62" ht="13.65" customHeight="1">
      <c r="A62" t="s" s="40">
        <v>150</v>
      </c>
      <c r="B62" s="37">
        <v>45</v>
      </c>
      <c r="C62" t="s" s="40">
        <v>139</v>
      </c>
      <c r="D62" t="s" s="41">
        <v>151</v>
      </c>
      <c r="E62" s="22"/>
      <c r="F62" s="145">
        <f>'Diagnosticar'!E63</f>
        <v>0</v>
      </c>
      <c r="G62" s="8"/>
      <c r="H62" s="8"/>
      <c r="I62" s="8"/>
      <c r="J62" s="8"/>
      <c r="K62" s="8"/>
    </row>
    <row r="63" ht="13.65" customHeight="1">
      <c r="A63" t="s" s="40">
        <v>153</v>
      </c>
      <c r="B63" s="37">
        <v>46</v>
      </c>
      <c r="C63" t="s" s="40">
        <v>121</v>
      </c>
      <c r="D63" t="s" s="41">
        <v>154</v>
      </c>
      <c r="E63" s="22"/>
      <c r="F63" s="145">
        <f>'Diagnosticar'!E64</f>
        <v>0</v>
      </c>
      <c r="G63" s="8"/>
      <c r="H63" s="8"/>
      <c r="I63" s="8"/>
      <c r="J63" s="8"/>
      <c r="K63" s="8"/>
    </row>
    <row r="64" ht="13.65" customHeight="1">
      <c r="A64" t="s" s="40">
        <v>156</v>
      </c>
      <c r="B64" s="37">
        <v>47</v>
      </c>
      <c r="C64" t="s" s="40">
        <v>121</v>
      </c>
      <c r="D64" t="s" s="41">
        <v>157</v>
      </c>
      <c r="E64" s="22"/>
      <c r="F64" s="145">
        <f>'Diagnosticar'!E65</f>
        <v>0</v>
      </c>
      <c r="G64" s="8"/>
      <c r="H64" s="8"/>
      <c r="I64" s="8"/>
      <c r="J64" s="8"/>
      <c r="K64" s="8"/>
    </row>
    <row r="65" ht="13.65" customHeight="1">
      <c r="A65" t="s" s="40">
        <v>158</v>
      </c>
      <c r="B65" s="37">
        <v>48</v>
      </c>
      <c r="C65" t="s" s="40">
        <v>121</v>
      </c>
      <c r="D65" t="s" s="41">
        <v>159</v>
      </c>
      <c r="E65" s="22"/>
      <c r="F65" s="145">
        <f>'Diagnosticar'!E66</f>
        <v>0</v>
      </c>
      <c r="G65" s="8"/>
      <c r="H65" s="8"/>
      <c r="I65" s="8"/>
      <c r="J65" s="8"/>
      <c r="K65" s="8"/>
    </row>
    <row r="66" ht="13.65" customHeight="1">
      <c r="A66" t="s" s="40">
        <v>160</v>
      </c>
      <c r="B66" s="37">
        <v>49</v>
      </c>
      <c r="C66" t="s" s="40">
        <v>121</v>
      </c>
      <c r="D66" t="s" s="41">
        <v>161</v>
      </c>
      <c r="E66" s="22"/>
      <c r="F66" s="145">
        <f>'Diagnosticar'!E67</f>
        <v>0</v>
      </c>
      <c r="G66" s="8"/>
      <c r="H66" s="8"/>
      <c r="I66" s="8"/>
      <c r="J66" s="8"/>
      <c r="K66" s="8"/>
    </row>
    <row r="67" ht="13.65" customHeight="1">
      <c r="A67" t="s" s="40">
        <v>162</v>
      </c>
      <c r="B67" s="37">
        <v>50</v>
      </c>
      <c r="C67" t="s" s="40">
        <v>121</v>
      </c>
      <c r="D67" t="s" s="41">
        <v>163</v>
      </c>
      <c r="E67" s="22"/>
      <c r="F67" s="145">
        <f>'Diagnosticar'!E68</f>
        <v>0</v>
      </c>
      <c r="G67" s="8"/>
      <c r="H67" s="8"/>
      <c r="I67" s="8"/>
      <c r="J67" s="8"/>
      <c r="K67" s="8"/>
    </row>
    <row r="68" ht="13.65" customHeight="1">
      <c r="A68" t="s" s="40">
        <v>164</v>
      </c>
      <c r="B68" s="37">
        <v>51</v>
      </c>
      <c r="C68" t="s" s="40">
        <v>121</v>
      </c>
      <c r="D68" t="s" s="41">
        <v>165</v>
      </c>
      <c r="E68" s="22"/>
      <c r="F68" s="145">
        <f>'Diagnosticar'!E69</f>
        <v>0</v>
      </c>
      <c r="G68" s="8"/>
      <c r="H68" s="8"/>
      <c r="I68" s="8"/>
      <c r="J68" s="8"/>
      <c r="K68" s="8"/>
    </row>
    <row r="69" ht="13.65" customHeight="1">
      <c r="A69" t="s" s="40">
        <v>167</v>
      </c>
      <c r="B69" s="37">
        <v>52</v>
      </c>
      <c r="C69" t="s" s="40">
        <v>121</v>
      </c>
      <c r="D69" t="s" s="41">
        <v>168</v>
      </c>
      <c r="E69" s="22"/>
      <c r="F69" s="145">
        <f>'Diagnosticar'!E70</f>
        <v>0</v>
      </c>
      <c r="G69" s="8"/>
      <c r="H69" s="8"/>
      <c r="I69" s="8"/>
      <c r="J69" s="8"/>
      <c r="K69" s="8"/>
    </row>
    <row r="70" ht="13.65" customHeight="1">
      <c r="A70" t="s" s="40">
        <v>169</v>
      </c>
      <c r="B70" s="37">
        <v>53</v>
      </c>
      <c r="C70" t="s" s="40">
        <v>121</v>
      </c>
      <c r="D70" t="s" s="41">
        <v>170</v>
      </c>
      <c r="E70" s="22"/>
      <c r="F70" s="145">
        <f>'Diagnosticar'!E71</f>
        <v>0</v>
      </c>
      <c r="G70" s="8"/>
      <c r="H70" s="8"/>
      <c r="I70" s="8"/>
      <c r="J70" s="8"/>
      <c r="K70" s="8"/>
    </row>
    <row r="71" ht="13.65" customHeight="1">
      <c r="A71" t="s" s="40">
        <v>172</v>
      </c>
      <c r="B71" s="37">
        <v>54</v>
      </c>
      <c r="C71" t="s" s="40">
        <v>121</v>
      </c>
      <c r="D71" t="s" s="41">
        <v>173</v>
      </c>
      <c r="E71" s="22"/>
      <c r="F71" s="145">
        <f>'Diagnosticar'!E72</f>
        <v>0</v>
      </c>
      <c r="G71" s="8"/>
      <c r="H71" s="8"/>
      <c r="I71" s="8"/>
      <c r="J71" s="8"/>
      <c r="K71" s="8"/>
    </row>
    <row r="72" ht="13.65" customHeight="1">
      <c r="A72" t="s" s="40">
        <v>174</v>
      </c>
      <c r="B72" s="37">
        <v>55</v>
      </c>
      <c r="C72" t="s" s="40">
        <v>121</v>
      </c>
      <c r="D72" t="s" s="41">
        <v>175</v>
      </c>
      <c r="E72" s="22"/>
      <c r="F72" s="145">
        <f>'Diagnosticar'!E73</f>
        <v>0</v>
      </c>
      <c r="G72" s="8"/>
      <c r="H72" s="8"/>
      <c r="I72" s="8"/>
      <c r="J72" s="8"/>
      <c r="K72" s="8"/>
    </row>
    <row r="73" ht="24.65" customHeight="1">
      <c r="A73" t="s" s="40">
        <v>176</v>
      </c>
      <c r="B73" s="37">
        <v>56</v>
      </c>
      <c r="C73" t="s" s="40">
        <v>121</v>
      </c>
      <c r="D73" t="s" s="41">
        <v>177</v>
      </c>
      <c r="E73" s="22"/>
      <c r="F73" s="145">
        <f>'Diagnosticar'!E74</f>
        <v>0</v>
      </c>
      <c r="G73" s="8"/>
      <c r="H73" s="8"/>
      <c r="I73" s="8"/>
      <c r="J73" s="8"/>
      <c r="K73" s="8"/>
    </row>
    <row r="74" ht="24.65" customHeight="1">
      <c r="A74" s="74"/>
      <c r="B74" s="74"/>
      <c r="C74" t="s" s="75">
        <v>121</v>
      </c>
      <c r="D74" t="s" s="38">
        <v>178</v>
      </c>
      <c r="E74" s="22"/>
      <c r="F74" s="145">
        <f>'Diagnosticar'!E75</f>
        <v>0</v>
      </c>
      <c r="G74" s="8"/>
      <c r="H74" s="8"/>
      <c r="I74" s="8"/>
      <c r="J74" s="8"/>
      <c r="K74" s="8"/>
    </row>
    <row r="75" ht="13.65" customHeight="1">
      <c r="A75" s="37"/>
      <c r="B75" s="37"/>
      <c r="C75" s="37"/>
      <c r="D75" s="27"/>
      <c r="E75" s="22"/>
      <c r="F75" s="145">
        <f>'Diagnosticar'!E76</f>
        <v>0</v>
      </c>
      <c r="G75" s="8"/>
      <c r="H75" s="8"/>
      <c r="I75" s="8"/>
      <c r="J75" s="8"/>
      <c r="K75" s="8"/>
    </row>
    <row r="76" ht="13.65" customHeight="1">
      <c r="A76" t="s" s="40">
        <v>179</v>
      </c>
      <c r="B76" s="37">
        <v>57</v>
      </c>
      <c r="C76" t="s" s="40">
        <v>121</v>
      </c>
      <c r="D76" t="s" s="41">
        <v>180</v>
      </c>
      <c r="E76" s="22"/>
      <c r="F76" s="145">
        <f>'Diagnosticar'!E77</f>
        <v>0</v>
      </c>
      <c r="G76" s="8"/>
      <c r="H76" s="8"/>
      <c r="I76" s="8"/>
      <c r="J76" s="8"/>
      <c r="K76" s="8"/>
    </row>
    <row r="77" ht="13.65" customHeight="1">
      <c r="A77" t="s" s="40">
        <v>181</v>
      </c>
      <c r="B77" s="37">
        <v>58</v>
      </c>
      <c r="C77" t="s" s="40">
        <v>121</v>
      </c>
      <c r="D77" t="s" s="41">
        <v>182</v>
      </c>
      <c r="E77" s="22"/>
      <c r="F77" s="145">
        <f>'Diagnosticar'!E78</f>
        <v>0</v>
      </c>
      <c r="G77" s="8"/>
      <c r="H77" s="8"/>
      <c r="I77" s="8"/>
      <c r="J77" s="8"/>
      <c r="K77" s="8"/>
    </row>
    <row r="78" ht="24.65" customHeight="1">
      <c r="A78" t="s" s="40">
        <v>183</v>
      </c>
      <c r="B78" s="37">
        <v>59</v>
      </c>
      <c r="C78" t="s" s="40">
        <v>121</v>
      </c>
      <c r="D78" t="s" s="41">
        <v>184</v>
      </c>
      <c r="E78" s="22"/>
      <c r="F78" s="145">
        <f>'Diagnosticar'!E79</f>
        <v>0</v>
      </c>
      <c r="G78" s="8"/>
      <c r="H78" s="8"/>
      <c r="I78" s="8"/>
      <c r="J78" s="8"/>
      <c r="K78" s="8"/>
    </row>
    <row r="79" ht="13.65" customHeight="1">
      <c r="A79" s="44"/>
      <c r="B79" s="44"/>
      <c r="C79" s="44"/>
      <c r="D79" t="s" s="45">
        <v>34</v>
      </c>
      <c r="E79" s="22"/>
      <c r="F79" s="145">
        <f>'Diagnosticar'!E80</f>
        <v>0</v>
      </c>
      <c r="G79" s="8"/>
      <c r="H79" s="8"/>
      <c r="I79" s="8"/>
      <c r="J79" s="8"/>
      <c r="K79" s="8"/>
    </row>
    <row r="80" ht="13.65" customHeight="1">
      <c r="A80" s="8"/>
      <c r="B80" s="8"/>
      <c r="C80" s="146"/>
      <c r="D80" s="27"/>
      <c r="E80" s="22"/>
      <c r="F80" s="145">
        <f>'Diagnosticar'!E81</f>
        <v>0</v>
      </c>
      <c r="G80" s="8"/>
      <c r="H80" s="8"/>
      <c r="I80" s="8"/>
      <c r="J80" s="8"/>
      <c r="K80" s="8"/>
    </row>
    <row r="81" ht="13.65" customHeight="1">
      <c r="A81" s="79"/>
      <c r="B81" s="79"/>
      <c r="C81" s="148"/>
      <c r="D81" s="27"/>
      <c r="E81" s="22"/>
      <c r="F81" s="145">
        <f>'Diagnosticar'!E82</f>
        <v>0</v>
      </c>
      <c r="G81" s="8"/>
      <c r="H81" s="8"/>
      <c r="I81" s="8"/>
      <c r="J81" s="8"/>
      <c r="K81" s="8"/>
    </row>
    <row r="82" ht="17.1" customHeight="1">
      <c r="A82" s="76">
        <v>6</v>
      </c>
      <c r="B82" s="77"/>
      <c r="C82" s="77"/>
      <c r="D82" t="s" s="62">
        <v>186</v>
      </c>
      <c r="E82" s="22"/>
      <c r="F82" s="145">
        <f>'Diagnosticar'!E83</f>
        <v>0</v>
      </c>
      <c r="G82" s="8"/>
      <c r="H82" s="8"/>
      <c r="I82" s="8"/>
      <c r="J82" s="8"/>
      <c r="K82" s="8"/>
    </row>
    <row r="83" ht="25.15" customHeight="1">
      <c r="A83" t="s" s="30">
        <v>187</v>
      </c>
      <c r="B83" s="31">
        <v>60</v>
      </c>
      <c r="C83" t="s" s="30">
        <v>188</v>
      </c>
      <c r="D83" t="s" s="32">
        <v>189</v>
      </c>
      <c r="E83" s="22"/>
      <c r="F83" s="145">
        <f>'Diagnosticar'!E84</f>
        <v>0</v>
      </c>
      <c r="G83" s="8"/>
      <c r="H83" s="8"/>
      <c r="I83" s="8"/>
      <c r="J83" s="8"/>
      <c r="K83" s="8"/>
    </row>
    <row r="84" ht="13.65" customHeight="1">
      <c r="A84" t="s" s="40">
        <v>190</v>
      </c>
      <c r="B84" s="37">
        <v>61</v>
      </c>
      <c r="C84" t="s" s="40">
        <v>139</v>
      </c>
      <c r="D84" t="s" s="41">
        <v>191</v>
      </c>
      <c r="E84" s="22"/>
      <c r="F84" s="145">
        <f>'Diagnosticar'!E85</f>
        <v>0</v>
      </c>
      <c r="G84" s="8"/>
      <c r="H84" s="8"/>
      <c r="I84" s="8"/>
      <c r="J84" s="8"/>
      <c r="K84" s="8"/>
    </row>
    <row r="85" ht="13.65" customHeight="1">
      <c r="A85" t="s" s="40">
        <v>192</v>
      </c>
      <c r="B85" s="37">
        <v>62</v>
      </c>
      <c r="C85" t="s" s="40">
        <v>139</v>
      </c>
      <c r="D85" t="s" s="41">
        <v>193</v>
      </c>
      <c r="E85" s="22"/>
      <c r="F85" s="145">
        <f>'Diagnosticar'!E86</f>
        <v>0</v>
      </c>
      <c r="G85" s="8"/>
      <c r="H85" s="8"/>
      <c r="I85" s="8"/>
      <c r="J85" s="8"/>
      <c r="K85" s="8"/>
    </row>
    <row r="86" ht="13.65" customHeight="1">
      <c r="A86" t="s" s="40">
        <v>195</v>
      </c>
      <c r="B86" s="37">
        <v>63</v>
      </c>
      <c r="C86" t="s" s="40">
        <v>139</v>
      </c>
      <c r="D86" t="s" s="41">
        <v>196</v>
      </c>
      <c r="E86" s="22"/>
      <c r="F86" s="145">
        <f>'Diagnosticar'!E87</f>
        <v>0</v>
      </c>
      <c r="G86" s="8"/>
      <c r="H86" s="8"/>
      <c r="I86" s="8"/>
      <c r="J86" s="8"/>
      <c r="K86" s="8"/>
    </row>
    <row r="87" ht="13.65" customHeight="1">
      <c r="A87" s="44"/>
      <c r="B87" s="44"/>
      <c r="C87" s="44"/>
      <c r="D87" t="s" s="45">
        <v>34</v>
      </c>
      <c r="E87" s="22"/>
      <c r="F87" s="145">
        <f>'Diagnosticar'!E88</f>
        <v>0</v>
      </c>
      <c r="G87" s="8"/>
      <c r="H87" s="8"/>
      <c r="I87" s="8"/>
      <c r="J87" s="8"/>
      <c r="K87" s="8"/>
    </row>
    <row r="88" ht="13.65" customHeight="1">
      <c r="A88" s="79"/>
      <c r="B88" s="79"/>
      <c r="C88" s="148"/>
      <c r="D88" s="27"/>
      <c r="E88" s="22"/>
      <c r="F88" s="145">
        <f>'Diagnosticar'!E89</f>
        <v>0</v>
      </c>
      <c r="G88" s="8"/>
      <c r="H88" s="8"/>
      <c r="I88" s="8"/>
      <c r="J88" s="8"/>
      <c r="K88" s="8"/>
    </row>
    <row r="89" ht="13.65" customHeight="1">
      <c r="A89" s="80"/>
      <c r="B89" s="81"/>
      <c r="C89" s="82"/>
      <c r="D89" s="27"/>
      <c r="E89" s="22"/>
      <c r="F89" s="145">
        <f>'Diagnosticar'!E90</f>
        <v>0</v>
      </c>
      <c r="G89" s="8"/>
      <c r="H89" s="8"/>
      <c r="I89" s="8"/>
      <c r="J89" s="8"/>
      <c r="K89" s="8"/>
    </row>
    <row r="90" ht="13.65" customHeight="1">
      <c r="A90" s="80"/>
      <c r="B90" s="81"/>
      <c r="C90" s="82"/>
      <c r="D90" s="27"/>
      <c r="E90" s="22"/>
      <c r="F90" s="145">
        <f>'Diagnosticar'!E91</f>
        <v>0</v>
      </c>
      <c r="G90" s="8"/>
      <c r="H90" s="8"/>
      <c r="I90" s="8"/>
      <c r="J90" s="8"/>
      <c r="K90" s="8"/>
    </row>
    <row r="91" ht="16.6" customHeight="1">
      <c r="A91" s="87">
        <v>7</v>
      </c>
      <c r="B91" s="88"/>
      <c r="C91" s="89"/>
      <c r="D91" t="s" s="90">
        <v>197</v>
      </c>
      <c r="E91" s="22"/>
      <c r="F91" s="145">
        <f>'Diagnosticar'!E92</f>
        <v>0</v>
      </c>
      <c r="G91" s="8"/>
      <c r="H91" s="8"/>
      <c r="I91" s="8"/>
      <c r="J91" s="8"/>
      <c r="K91" s="8"/>
    </row>
    <row r="92" ht="13.65" customHeight="1">
      <c r="A92" t="s" s="40">
        <v>198</v>
      </c>
      <c r="B92" s="37">
        <v>64</v>
      </c>
      <c r="C92" t="s" s="40">
        <v>199</v>
      </c>
      <c r="D92" t="s" s="41">
        <v>200</v>
      </c>
      <c r="E92" s="22"/>
      <c r="F92" s="145">
        <f>'Diagnosticar'!E93</f>
        <v>0</v>
      </c>
      <c r="G92" s="8"/>
      <c r="H92" s="8"/>
      <c r="I92" s="8"/>
      <c r="J92" s="8"/>
      <c r="K92" s="8"/>
    </row>
    <row r="93" ht="13.65" customHeight="1">
      <c r="A93" t="s" s="40">
        <v>202</v>
      </c>
      <c r="B93" s="37">
        <v>65</v>
      </c>
      <c r="C93" t="s" s="40">
        <v>199</v>
      </c>
      <c r="D93" t="s" s="41">
        <v>203</v>
      </c>
      <c r="E93" s="22"/>
      <c r="F93" s="145">
        <f>'Diagnosticar'!E94</f>
        <v>0</v>
      </c>
      <c r="G93" s="8"/>
      <c r="H93" s="8"/>
      <c r="I93" s="8"/>
      <c r="J93" s="8"/>
      <c r="K93" s="8"/>
    </row>
    <row r="94" ht="24.65" customHeight="1">
      <c r="A94" t="s" s="40">
        <v>205</v>
      </c>
      <c r="B94" s="37">
        <v>66</v>
      </c>
      <c r="C94" t="s" s="40">
        <v>199</v>
      </c>
      <c r="D94" t="s" s="41">
        <v>206</v>
      </c>
      <c r="E94" s="22"/>
      <c r="F94" s="145">
        <f>'Diagnosticar'!E95</f>
        <v>0</v>
      </c>
      <c r="G94" s="8"/>
      <c r="H94" s="8"/>
      <c r="I94" s="8"/>
      <c r="J94" s="8"/>
      <c r="K94" s="8"/>
    </row>
    <row r="95" ht="13.65" customHeight="1">
      <c r="A95" t="s" s="40">
        <v>208</v>
      </c>
      <c r="B95" s="37">
        <v>67</v>
      </c>
      <c r="C95" t="s" s="40">
        <v>199</v>
      </c>
      <c r="D95" t="s" s="41">
        <v>209</v>
      </c>
      <c r="E95" s="22"/>
      <c r="F95" s="145">
        <f>'Diagnosticar'!E96</f>
        <v>0</v>
      </c>
      <c r="G95" s="8"/>
      <c r="H95" s="8"/>
      <c r="I95" s="8"/>
      <c r="J95" s="8"/>
      <c r="K95" s="8"/>
    </row>
    <row r="96" ht="13.65" customHeight="1">
      <c r="A96" t="s" s="40">
        <v>211</v>
      </c>
      <c r="B96" s="37">
        <v>68</v>
      </c>
      <c r="C96" t="s" s="40">
        <v>199</v>
      </c>
      <c r="D96" t="s" s="41">
        <v>210</v>
      </c>
      <c r="E96" s="22"/>
      <c r="F96" s="145">
        <f>'Diagnosticar'!E97</f>
        <v>0</v>
      </c>
      <c r="G96" s="8"/>
      <c r="H96" s="8"/>
      <c r="I96" s="8"/>
      <c r="J96" s="8"/>
      <c r="K96" s="8"/>
    </row>
    <row r="97" ht="13.65" customHeight="1">
      <c r="A97" t="s" s="40">
        <v>213</v>
      </c>
      <c r="B97" s="37">
        <v>69</v>
      </c>
      <c r="C97" t="s" s="40">
        <v>199</v>
      </c>
      <c r="D97" t="s" s="41">
        <v>212</v>
      </c>
      <c r="E97" s="22"/>
      <c r="F97" s="145">
        <f>'Diagnosticar'!E98</f>
        <v>0</v>
      </c>
      <c r="G97" s="8"/>
      <c r="H97" s="8"/>
      <c r="I97" s="8"/>
      <c r="J97" s="8"/>
      <c r="K97" s="8"/>
    </row>
    <row r="98" ht="13.65" customHeight="1">
      <c r="A98" t="s" s="40">
        <v>215</v>
      </c>
      <c r="B98" s="37">
        <v>70</v>
      </c>
      <c r="C98" t="s" s="40">
        <v>199</v>
      </c>
      <c r="D98" t="s" s="41">
        <v>214</v>
      </c>
      <c r="E98" s="22"/>
      <c r="F98" s="145">
        <f>'Diagnosticar'!E99</f>
        <v>0</v>
      </c>
      <c r="G98" s="8"/>
      <c r="H98" s="8"/>
      <c r="I98" s="8"/>
      <c r="J98" s="8"/>
      <c r="K98" s="8"/>
    </row>
    <row r="99" ht="13.65" customHeight="1">
      <c r="A99" t="s" s="40">
        <v>217</v>
      </c>
      <c r="B99" s="37">
        <v>71</v>
      </c>
      <c r="C99" t="s" s="40">
        <v>199</v>
      </c>
      <c r="D99" t="s" s="41">
        <v>216</v>
      </c>
      <c r="E99" s="22"/>
      <c r="F99" s="145">
        <f>'Diagnosticar'!E100</f>
        <v>0</v>
      </c>
      <c r="G99" s="8"/>
      <c r="H99" s="8"/>
      <c r="I99" s="8"/>
      <c r="J99" s="8"/>
      <c r="K99" s="8"/>
    </row>
    <row r="100" ht="13.65" customHeight="1">
      <c r="A100" t="s" s="40">
        <v>219</v>
      </c>
      <c r="B100" s="37">
        <v>72</v>
      </c>
      <c r="C100" t="s" s="40">
        <v>199</v>
      </c>
      <c r="D100" t="s" s="41">
        <v>218</v>
      </c>
      <c r="E100" s="22"/>
      <c r="F100" s="145">
        <f>'Diagnosticar'!E101</f>
        <v>0</v>
      </c>
      <c r="G100" s="8"/>
      <c r="H100" s="8"/>
      <c r="I100" s="8"/>
      <c r="J100" s="8"/>
      <c r="K100" s="8"/>
    </row>
    <row r="101" ht="13.65" customHeight="1">
      <c r="A101" t="s" s="40">
        <v>221</v>
      </c>
      <c r="B101" s="37">
        <v>73</v>
      </c>
      <c r="C101" t="s" s="40">
        <v>199</v>
      </c>
      <c r="D101" t="s" s="41">
        <v>220</v>
      </c>
      <c r="E101" s="22"/>
      <c r="F101" s="145">
        <f>'Diagnosticar'!E102</f>
        <v>0</v>
      </c>
      <c r="G101" s="8"/>
      <c r="H101" s="8"/>
      <c r="I101" s="8"/>
      <c r="J101" s="8"/>
      <c r="K101" s="8"/>
    </row>
    <row r="102" ht="13.65" customHeight="1">
      <c r="A102" t="s" s="40">
        <v>223</v>
      </c>
      <c r="B102" s="37">
        <v>74</v>
      </c>
      <c r="C102" t="s" s="40">
        <v>199</v>
      </c>
      <c r="D102" t="s" s="41">
        <v>222</v>
      </c>
      <c r="E102" s="22"/>
      <c r="F102" s="145">
        <f>'Diagnosticar'!E103</f>
        <v>0</v>
      </c>
      <c r="G102" s="8"/>
      <c r="H102" s="8"/>
      <c r="I102" s="8"/>
      <c r="J102" s="8"/>
      <c r="K102" s="8"/>
    </row>
    <row r="103" ht="13.65" customHeight="1">
      <c r="A103" t="s" s="40">
        <v>225</v>
      </c>
      <c r="B103" s="37">
        <v>75</v>
      </c>
      <c r="C103" t="s" s="40">
        <v>199</v>
      </c>
      <c r="D103" t="s" s="41">
        <v>224</v>
      </c>
      <c r="E103" s="22"/>
      <c r="F103" s="145">
        <f>'Diagnosticar'!E104</f>
        <v>0</v>
      </c>
      <c r="G103" s="8"/>
      <c r="H103" s="8"/>
      <c r="I103" s="8"/>
      <c r="J103" s="8"/>
      <c r="K103" s="8"/>
    </row>
    <row r="104" ht="13.65" customHeight="1">
      <c r="A104" t="s" s="40">
        <v>227</v>
      </c>
      <c r="B104" s="37">
        <v>76</v>
      </c>
      <c r="C104" t="s" s="40">
        <v>199</v>
      </c>
      <c r="D104" t="s" s="41">
        <v>226</v>
      </c>
      <c r="E104" s="22"/>
      <c r="F104" s="145">
        <f>'Diagnosticar'!E105</f>
        <v>0</v>
      </c>
      <c r="G104" s="8"/>
      <c r="H104" s="8"/>
      <c r="I104" s="8"/>
      <c r="J104" s="8"/>
      <c r="K104" s="8"/>
    </row>
    <row r="105" ht="13.65" customHeight="1">
      <c r="A105" t="s" s="40">
        <v>229</v>
      </c>
      <c r="B105" s="37">
        <v>77</v>
      </c>
      <c r="C105" t="s" s="40">
        <v>199</v>
      </c>
      <c r="D105" t="s" s="41">
        <v>228</v>
      </c>
      <c r="E105" s="22"/>
      <c r="F105" s="145">
        <f>'Diagnosticar'!E106</f>
        <v>0</v>
      </c>
      <c r="G105" s="8"/>
      <c r="H105" s="8"/>
      <c r="I105" s="8"/>
      <c r="J105" s="8"/>
      <c r="K105" s="8"/>
    </row>
    <row r="106" ht="13.65" customHeight="1">
      <c r="A106" t="s" s="40">
        <v>231</v>
      </c>
      <c r="B106" s="37">
        <v>78</v>
      </c>
      <c r="C106" t="s" s="40">
        <v>199</v>
      </c>
      <c r="D106" t="s" s="41">
        <v>230</v>
      </c>
      <c r="E106" s="22"/>
      <c r="F106" s="145">
        <f>'Diagnosticar'!E107</f>
        <v>0</v>
      </c>
      <c r="G106" s="8"/>
      <c r="H106" s="8"/>
      <c r="I106" s="8"/>
      <c r="J106" s="8"/>
      <c r="K106" s="8"/>
    </row>
    <row r="107" ht="13.65" customHeight="1">
      <c r="A107" t="s" s="40">
        <v>233</v>
      </c>
      <c r="B107" s="37">
        <v>79</v>
      </c>
      <c r="C107" t="s" s="40">
        <v>199</v>
      </c>
      <c r="D107" t="s" s="41">
        <v>232</v>
      </c>
      <c r="E107" s="22"/>
      <c r="F107" s="145">
        <f>'Diagnosticar'!E108</f>
        <v>0</v>
      </c>
      <c r="G107" s="8"/>
      <c r="H107" s="8"/>
      <c r="I107" s="8"/>
      <c r="J107" s="8"/>
      <c r="K107" s="8"/>
    </row>
    <row r="108" ht="13.65" customHeight="1">
      <c r="A108" t="s" s="40">
        <v>235</v>
      </c>
      <c r="B108" s="37">
        <v>80</v>
      </c>
      <c r="C108" t="s" s="40">
        <v>199</v>
      </c>
      <c r="D108" t="s" s="41">
        <v>234</v>
      </c>
      <c r="E108" s="22"/>
      <c r="F108" s="145">
        <f>'Diagnosticar'!E109</f>
        <v>0</v>
      </c>
      <c r="G108" s="8"/>
      <c r="H108" s="8"/>
      <c r="I108" s="8"/>
      <c r="J108" s="8"/>
      <c r="K108" s="8"/>
    </row>
    <row r="109" ht="13.65" customHeight="1">
      <c r="A109" t="s" s="40">
        <v>237</v>
      </c>
      <c r="B109" s="37">
        <v>81</v>
      </c>
      <c r="C109" t="s" s="40">
        <v>199</v>
      </c>
      <c r="D109" t="s" s="41">
        <v>236</v>
      </c>
      <c r="E109" s="22"/>
      <c r="F109" s="145">
        <f>'Diagnosticar'!E110</f>
        <v>0</v>
      </c>
      <c r="G109" s="8"/>
      <c r="H109" s="8"/>
      <c r="I109" s="8"/>
      <c r="J109" s="8"/>
      <c r="K109" s="8"/>
    </row>
    <row r="110" ht="13.65" customHeight="1">
      <c r="A110" t="s" s="40">
        <v>239</v>
      </c>
      <c r="B110" s="37">
        <v>82</v>
      </c>
      <c r="C110" t="s" s="40">
        <v>199</v>
      </c>
      <c r="D110" t="s" s="41">
        <v>238</v>
      </c>
      <c r="E110" s="22"/>
      <c r="F110" s="145">
        <f>'Diagnosticar'!E111</f>
        <v>0</v>
      </c>
      <c r="G110" s="8"/>
      <c r="H110" s="8"/>
      <c r="I110" s="8"/>
      <c r="J110" s="8"/>
      <c r="K110" s="8"/>
    </row>
    <row r="111" ht="13.65" customHeight="1">
      <c r="A111" t="s" s="40">
        <v>241</v>
      </c>
      <c r="B111" s="37">
        <v>83</v>
      </c>
      <c r="C111" t="s" s="40">
        <v>199</v>
      </c>
      <c r="D111" t="s" s="41">
        <v>240</v>
      </c>
      <c r="E111" s="22"/>
      <c r="F111" s="145">
        <f>'Diagnosticar'!E112</f>
        <v>0</v>
      </c>
      <c r="G111" s="8"/>
      <c r="H111" s="8"/>
      <c r="I111" s="8"/>
      <c r="J111" s="8"/>
      <c r="K111" s="8"/>
    </row>
    <row r="112" ht="13.65" customHeight="1">
      <c r="A112" t="s" s="40">
        <v>243</v>
      </c>
      <c r="B112" s="37">
        <v>84</v>
      </c>
      <c r="C112" t="s" s="40">
        <v>199</v>
      </c>
      <c r="D112" t="s" s="41">
        <v>242</v>
      </c>
      <c r="E112" s="22"/>
      <c r="F112" s="145">
        <f>'Diagnosticar'!E113</f>
        <v>0</v>
      </c>
      <c r="G112" s="8"/>
      <c r="H112" s="8"/>
      <c r="I112" s="8"/>
      <c r="J112" s="8"/>
      <c r="K112" s="8"/>
    </row>
    <row r="113" ht="13.65" customHeight="1">
      <c r="A113" t="s" s="40">
        <v>245</v>
      </c>
      <c r="B113" s="37">
        <v>85</v>
      </c>
      <c r="C113" t="s" s="40">
        <v>199</v>
      </c>
      <c r="D113" t="s" s="41">
        <v>244</v>
      </c>
      <c r="E113" s="22"/>
      <c r="F113" s="145">
        <f>'Diagnosticar'!E114</f>
        <v>0</v>
      </c>
      <c r="G113" s="8"/>
      <c r="H113" s="8"/>
      <c r="I113" s="8"/>
      <c r="J113" s="8"/>
      <c r="K113" s="8"/>
    </row>
    <row r="114" ht="13.65" customHeight="1">
      <c r="A114" s="74"/>
      <c r="B114" s="74"/>
      <c r="C114" t="s" s="40">
        <v>199</v>
      </c>
      <c r="D114" t="s" s="38">
        <v>246</v>
      </c>
      <c r="E114" s="22"/>
      <c r="F114" s="145">
        <f>'Diagnosticar'!E115</f>
        <v>0</v>
      </c>
      <c r="G114" s="8"/>
      <c r="H114" s="8"/>
      <c r="I114" s="8"/>
      <c r="J114" s="8"/>
      <c r="K114" s="8"/>
    </row>
    <row r="115" ht="13.65" customHeight="1">
      <c r="A115" t="s" s="40">
        <v>247</v>
      </c>
      <c r="B115" s="37">
        <v>86</v>
      </c>
      <c r="C115" t="s" s="40">
        <v>199</v>
      </c>
      <c r="D115" t="s" s="41">
        <v>248</v>
      </c>
      <c r="E115" s="22"/>
      <c r="F115" s="145">
        <f>'Diagnosticar'!E116</f>
        <v>0</v>
      </c>
      <c r="G115" s="8"/>
      <c r="H115" s="8"/>
      <c r="I115" s="8"/>
      <c r="J115" s="8"/>
      <c r="K115" s="8"/>
    </row>
    <row r="116" ht="13.65" customHeight="1">
      <c r="A116" t="s" s="40">
        <v>249</v>
      </c>
      <c r="B116" s="37">
        <v>87</v>
      </c>
      <c r="C116" t="s" s="40">
        <v>199</v>
      </c>
      <c r="D116" t="s" s="41">
        <v>250</v>
      </c>
      <c r="E116" s="22"/>
      <c r="F116" s="145">
        <f>'Diagnosticar'!E117</f>
        <v>0</v>
      </c>
      <c r="G116" s="8"/>
      <c r="H116" s="8"/>
      <c r="I116" s="8"/>
      <c r="J116" s="8"/>
      <c r="K116" s="8"/>
    </row>
    <row r="117" ht="13.65" customHeight="1">
      <c r="A117" t="s" s="40">
        <v>251</v>
      </c>
      <c r="B117" s="37"/>
      <c r="C117" t="s" s="40">
        <v>199</v>
      </c>
      <c r="D117" s="27"/>
      <c r="E117" s="22"/>
      <c r="F117" s="145">
        <f>'Diagnosticar'!E118</f>
        <v>0</v>
      </c>
      <c r="G117" s="8"/>
      <c r="H117" s="8"/>
      <c r="I117" s="8"/>
      <c r="J117" s="8"/>
      <c r="K117" s="8"/>
    </row>
    <row r="118" ht="13.65" customHeight="1">
      <c r="A118" t="s" s="40">
        <v>252</v>
      </c>
      <c r="B118" s="37">
        <v>88</v>
      </c>
      <c r="C118" t="s" s="40">
        <v>199</v>
      </c>
      <c r="D118" t="s" s="41">
        <v>253</v>
      </c>
      <c r="E118" s="22"/>
      <c r="F118" s="145">
        <f>'Diagnosticar'!E119</f>
        <v>0</v>
      </c>
      <c r="G118" s="8"/>
      <c r="H118" s="8"/>
      <c r="I118" s="8"/>
      <c r="J118" s="8"/>
      <c r="K118" s="8"/>
    </row>
    <row r="119" ht="13.65" customHeight="1">
      <c r="A119" t="s" s="40">
        <v>254</v>
      </c>
      <c r="B119" s="37">
        <v>89</v>
      </c>
      <c r="C119" t="s" s="40">
        <v>199</v>
      </c>
      <c r="D119" t="s" s="41">
        <v>255</v>
      </c>
      <c r="E119" s="22"/>
      <c r="F119" s="145">
        <f>'Diagnosticar'!E120</f>
        <v>0</v>
      </c>
      <c r="G119" s="8"/>
      <c r="H119" s="8"/>
      <c r="I119" s="8"/>
      <c r="J119" s="8"/>
      <c r="K119" s="8"/>
    </row>
    <row r="120" ht="13.65" customHeight="1">
      <c r="A120" t="s" s="40">
        <v>256</v>
      </c>
      <c r="B120" s="37"/>
      <c r="C120" t="s" s="40">
        <v>199</v>
      </c>
      <c r="D120" t="s" s="41">
        <v>257</v>
      </c>
      <c r="E120" s="22"/>
      <c r="F120" s="145">
        <f>'Diagnosticar'!E121</f>
        <v>0</v>
      </c>
      <c r="G120" s="8"/>
      <c r="H120" s="8"/>
      <c r="I120" s="8"/>
      <c r="J120" s="8"/>
      <c r="K120" s="8"/>
    </row>
    <row r="121" ht="13.65" customHeight="1">
      <c r="A121" t="s" s="40">
        <v>258</v>
      </c>
      <c r="B121" s="37">
        <v>90</v>
      </c>
      <c r="C121" t="s" s="40">
        <v>199</v>
      </c>
      <c r="D121" t="s" s="41">
        <v>259</v>
      </c>
      <c r="E121" s="22"/>
      <c r="F121" s="145">
        <f>'Diagnosticar'!E122</f>
        <v>0</v>
      </c>
      <c r="G121" s="8"/>
      <c r="H121" s="8"/>
      <c r="I121" s="8"/>
      <c r="J121" s="8"/>
      <c r="K121" s="8"/>
    </row>
    <row r="122" ht="13.65" customHeight="1">
      <c r="A122" t="s" s="40">
        <v>260</v>
      </c>
      <c r="B122" s="37">
        <v>91</v>
      </c>
      <c r="C122" t="s" s="40">
        <v>261</v>
      </c>
      <c r="D122" t="s" s="41">
        <v>262</v>
      </c>
      <c r="E122" s="22"/>
      <c r="F122" s="145">
        <f>'Diagnosticar'!E123</f>
        <v>0</v>
      </c>
      <c r="G122" s="8"/>
      <c r="H122" s="8"/>
      <c r="I122" s="8"/>
      <c r="J122" s="8"/>
      <c r="K122" s="8"/>
    </row>
    <row r="123" ht="13.65" customHeight="1">
      <c r="A123" s="44"/>
      <c r="B123" s="44"/>
      <c r="C123" s="44"/>
      <c r="D123" s="96"/>
      <c r="E123" s="8"/>
      <c r="F123" s="145">
        <f>'Diagnosticar'!E124</f>
        <v>7</v>
      </c>
      <c r="G123" s="8"/>
      <c r="H123" s="8"/>
      <c r="I123" s="8"/>
      <c r="J123" s="8"/>
      <c r="K123" s="8"/>
    </row>
    <row r="124" ht="13.65" customHeight="1">
      <c r="A124" s="8"/>
      <c r="B124" s="8"/>
      <c r="C124" s="100"/>
      <c r="D124" t="s" s="99">
        <v>34</v>
      </c>
      <c r="E124" s="8"/>
      <c r="F124" s="145">
        <f>'Diagnosticar'!E125</f>
        <v>0</v>
      </c>
      <c r="G124" s="8"/>
      <c r="H124" s="8"/>
      <c r="I124" s="8"/>
      <c r="J124" s="8"/>
      <c r="K124" s="8"/>
    </row>
    <row r="125" ht="13.65" customHeight="1">
      <c r="A125" s="8"/>
      <c r="B125" s="8"/>
      <c r="C125" s="100"/>
      <c r="D125" t="s" s="103">
        <v>263</v>
      </c>
      <c r="E125" s="8"/>
      <c r="F125" s="145">
        <f>'Diagnosticar'!E126</f>
        <v>0</v>
      </c>
      <c r="G125" s="8"/>
      <c r="H125" s="8"/>
      <c r="I125" s="8"/>
      <c r="J125" s="8"/>
      <c r="K125" s="8"/>
    </row>
    <row r="126" ht="13.65" customHeight="1">
      <c r="A126" s="8"/>
      <c r="B126" s="8"/>
      <c r="C126" s="100"/>
      <c r="D126" t="s" s="103">
        <v>264</v>
      </c>
      <c r="E126" s="8"/>
      <c r="F126" s="145">
        <f>'Diagnosticar'!E127</f>
        <v>0</v>
      </c>
      <c r="G126" s="8"/>
      <c r="H126" s="8"/>
      <c r="I126" s="8"/>
      <c r="J126" s="8"/>
      <c r="K126" s="8"/>
    </row>
    <row r="127" ht="13.65" customHeight="1">
      <c r="A127" s="8"/>
      <c r="B127" s="8"/>
      <c r="C127" s="100"/>
      <c r="D127" t="s" s="103">
        <v>267</v>
      </c>
      <c r="E127" s="8"/>
      <c r="F127" s="145">
        <f>'Diagnosticar'!E128</f>
        <v>0</v>
      </c>
      <c r="G127" s="8"/>
      <c r="H127" s="8"/>
      <c r="I127" s="8"/>
      <c r="J127" s="8"/>
      <c r="K127" s="8"/>
    </row>
    <row r="128" ht="13.65" customHeight="1">
      <c r="A128" s="8"/>
      <c r="B128" s="8"/>
      <c r="C128" s="100"/>
      <c r="D128" t="s" s="103">
        <v>268</v>
      </c>
      <c r="E128" s="8"/>
      <c r="F128" s="145">
        <f>'Diagnosticar'!E129</f>
        <v>0</v>
      </c>
      <c r="G128" s="8"/>
      <c r="H128" s="8"/>
      <c r="I128" s="8"/>
      <c r="J128" s="8"/>
      <c r="K128" s="8"/>
    </row>
    <row r="129" ht="13.65" customHeight="1">
      <c r="A129" s="8"/>
      <c r="B129" s="8"/>
      <c r="C129" s="100"/>
      <c r="D129" t="s" s="103">
        <v>269</v>
      </c>
      <c r="E129" s="8"/>
      <c r="F129" s="145">
        <f>'Diagnosticar'!E130</f>
        <v>0</v>
      </c>
      <c r="G129" s="8"/>
      <c r="H129" s="8"/>
      <c r="I129" s="8"/>
      <c r="J129" s="8"/>
      <c r="K129" s="8"/>
    </row>
    <row r="130" ht="13.65" customHeight="1">
      <c r="A130" s="8"/>
      <c r="B130" s="8"/>
      <c r="C130" s="100"/>
      <c r="D130" t="s" s="103">
        <v>270</v>
      </c>
      <c r="E130" s="8"/>
      <c r="F130" s="145">
        <f>'Diagnosticar'!E131</f>
        <v>0</v>
      </c>
      <c r="G130" s="8"/>
      <c r="H130" s="8"/>
      <c r="I130" s="8"/>
      <c r="J130" s="8"/>
      <c r="K130" s="8"/>
    </row>
    <row r="131" ht="13.65" customHeight="1">
      <c r="A131" s="8"/>
      <c r="B131" s="8"/>
      <c r="C131" s="100"/>
      <c r="D131" t="s" s="103">
        <v>271</v>
      </c>
      <c r="E131" s="8"/>
      <c r="F131" s="145">
        <f>'Diagnosticar'!E132</f>
        <v>0</v>
      </c>
      <c r="G131" s="8"/>
      <c r="H131" s="8"/>
      <c r="I131" s="8"/>
      <c r="J131" s="8"/>
      <c r="K131" s="8"/>
    </row>
    <row r="132" ht="13.65" customHeight="1">
      <c r="A132" s="8"/>
      <c r="B132" s="8"/>
      <c r="C132" s="100"/>
      <c r="D132" t="s" s="103">
        <v>272</v>
      </c>
      <c r="E132" s="8"/>
      <c r="F132" s="145">
        <f>'Diagnosticar'!E133</f>
        <v>0</v>
      </c>
      <c r="G132" s="8"/>
      <c r="H132" s="8"/>
      <c r="I132" s="8"/>
      <c r="J132" s="8"/>
      <c r="K132" s="8"/>
    </row>
    <row r="133" ht="13.65" customHeight="1">
      <c r="A133" s="8"/>
      <c r="B133" s="8"/>
      <c r="C133" s="100"/>
      <c r="D133" t="s" s="103">
        <v>273</v>
      </c>
      <c r="E133" s="8"/>
      <c r="F133" s="145">
        <f>'Diagnosticar'!E134</f>
        <v>0</v>
      </c>
      <c r="G133" s="8"/>
      <c r="H133" s="8"/>
      <c r="I133" s="8"/>
      <c r="J133" s="8"/>
      <c r="K133" s="8"/>
    </row>
    <row r="134" ht="13.65" customHeight="1">
      <c r="A134" s="8"/>
      <c r="B134" s="8"/>
      <c r="C134" s="100"/>
      <c r="D134" t="s" s="103">
        <v>274</v>
      </c>
      <c r="E134" s="8"/>
      <c r="F134" s="145">
        <f>'Diagnosticar'!E135</f>
        <v>0</v>
      </c>
      <c r="G134" s="8"/>
      <c r="H134" s="8"/>
      <c r="I134" s="8"/>
      <c r="J134" s="8"/>
      <c r="K134" s="8"/>
    </row>
    <row r="135" ht="13.65" customHeight="1">
      <c r="A135" s="8"/>
      <c r="B135" s="8"/>
      <c r="C135" s="100"/>
      <c r="D135" t="s" s="103">
        <v>275</v>
      </c>
      <c r="E135" s="8"/>
      <c r="F135" s="145">
        <f>'Diagnosticar'!E136</f>
        <v>0</v>
      </c>
      <c r="G135" s="8"/>
      <c r="H135" s="8"/>
      <c r="I135" s="8"/>
      <c r="J135" s="8"/>
      <c r="K135" s="8"/>
    </row>
    <row r="136" ht="13.65" customHeight="1">
      <c r="A136" s="8"/>
      <c r="B136" s="8"/>
      <c r="C136" s="100"/>
      <c r="D136" t="s" s="103">
        <v>276</v>
      </c>
      <c r="E136" s="8"/>
      <c r="F136" s="145">
        <f>'Diagnosticar'!E137</f>
        <v>0</v>
      </c>
      <c r="G136" s="8"/>
      <c r="H136" s="8"/>
      <c r="I136" s="8"/>
      <c r="J136" s="8"/>
      <c r="K136" s="8"/>
    </row>
    <row r="137" ht="13.65" customHeight="1">
      <c r="A137" s="8"/>
      <c r="B137" s="8"/>
      <c r="C137" s="100"/>
      <c r="D137" s="100"/>
      <c r="E137" s="8"/>
      <c r="F137" s="145"/>
      <c r="G137" s="8"/>
      <c r="H137" s="8"/>
      <c r="I137" s="8"/>
      <c r="J137" s="8"/>
      <c r="K137" s="8"/>
    </row>
    <row r="138" ht="13.65" customHeight="1">
      <c r="A138" s="8"/>
      <c r="B138" s="8"/>
      <c r="C138" s="100"/>
      <c r="D138" s="100"/>
      <c r="E138" s="8"/>
      <c r="F138" s="145"/>
      <c r="G138" s="8"/>
      <c r="H138" s="8"/>
      <c r="I138" s="8"/>
      <c r="J138" s="8"/>
      <c r="K138" s="8"/>
    </row>
    <row r="139" ht="13.65" customHeight="1">
      <c r="A139" s="8"/>
      <c r="B139" s="8"/>
      <c r="C139" s="100"/>
      <c r="D139" s="100"/>
      <c r="E139" s="8"/>
      <c r="F139" s="145"/>
      <c r="G139" s="8"/>
      <c r="H139" s="8"/>
      <c r="I139" s="8"/>
      <c r="J139" s="8"/>
      <c r="K139" s="8"/>
    </row>
    <row r="140" ht="13.65" customHeight="1">
      <c r="A140" s="8"/>
      <c r="B140" s="8"/>
      <c r="C140" s="100"/>
      <c r="D140" s="100"/>
      <c r="E140" s="8"/>
      <c r="F140" s="145"/>
      <c r="G140" s="8"/>
      <c r="H140" s="8"/>
      <c r="I140" s="8"/>
      <c r="J140" s="8"/>
      <c r="K140" s="8"/>
    </row>
    <row r="141" ht="13.65" customHeight="1">
      <c r="A141" s="8"/>
      <c r="B141" s="8"/>
      <c r="C141" s="100"/>
      <c r="D141" s="100"/>
      <c r="E141" s="8"/>
      <c r="F141" s="145"/>
      <c r="G141" s="8"/>
      <c r="H141" s="8"/>
      <c r="I141" s="8"/>
      <c r="J141" s="8"/>
      <c r="K141" s="8"/>
    </row>
    <row r="142" ht="13.65" customHeight="1">
      <c r="A142" s="8"/>
      <c r="B142" s="8"/>
      <c r="C142" s="100"/>
      <c r="D142" s="100"/>
      <c r="E142" s="8"/>
      <c r="F142" s="145"/>
      <c r="G142" s="8"/>
      <c r="H142" s="8"/>
      <c r="I142" s="8"/>
      <c r="J142" s="8"/>
      <c r="K142" s="8"/>
    </row>
    <row r="143" ht="13.65" customHeight="1">
      <c r="A143" s="8"/>
      <c r="B143" s="8"/>
      <c r="C143" s="100"/>
      <c r="D143" s="100"/>
      <c r="E143" s="8"/>
      <c r="F143" s="145"/>
      <c r="G143" s="8"/>
      <c r="H143" s="8"/>
      <c r="I143" s="8"/>
      <c r="J143" s="8"/>
      <c r="K143" s="8"/>
    </row>
    <row r="144" ht="13.65" customHeight="1">
      <c r="A144" s="8"/>
      <c r="B144" s="8"/>
      <c r="C144" s="100"/>
      <c r="D144" s="100"/>
      <c r="E144" s="8"/>
      <c r="F144" s="145"/>
      <c r="G144" s="8"/>
      <c r="H144" s="8"/>
      <c r="I144" s="8"/>
      <c r="J144" s="8"/>
      <c r="K144" s="8"/>
    </row>
    <row r="145" ht="13.65" customHeight="1">
      <c r="A145" s="8"/>
      <c r="B145" s="8"/>
      <c r="C145" s="100"/>
      <c r="D145" s="100"/>
      <c r="E145" s="8"/>
      <c r="F145" s="145"/>
      <c r="G145" s="8"/>
      <c r="H145" s="8"/>
      <c r="I145" s="8"/>
      <c r="J145" s="8"/>
      <c r="K145" s="8"/>
    </row>
    <row r="146" ht="13.65" customHeight="1">
      <c r="A146" s="8"/>
      <c r="B146" s="8"/>
      <c r="C146" s="100"/>
      <c r="D146" s="100"/>
      <c r="E146" s="8"/>
      <c r="F146" s="145"/>
      <c r="G146" s="8"/>
      <c r="H146" s="8"/>
      <c r="I146" s="8"/>
      <c r="J146" s="8"/>
      <c r="K146" s="8"/>
    </row>
    <row r="147" ht="13.65" customHeight="1">
      <c r="A147" s="8"/>
      <c r="B147" s="8"/>
      <c r="C147" s="100"/>
      <c r="D147" s="100"/>
      <c r="E147" s="8"/>
      <c r="F147" s="145"/>
      <c r="G147" s="8"/>
      <c r="H147" s="8"/>
      <c r="I147" s="8"/>
      <c r="J147" s="8"/>
      <c r="K147" s="8"/>
    </row>
    <row r="148" ht="13.65" customHeight="1">
      <c r="A148" s="8"/>
      <c r="B148" s="8"/>
      <c r="C148" s="100"/>
      <c r="D148" s="100"/>
      <c r="E148" s="8"/>
      <c r="F148" s="145"/>
      <c r="G148" s="8"/>
      <c r="H148" s="8"/>
      <c r="I148" s="8"/>
      <c r="J148" s="8"/>
      <c r="K148" s="8"/>
    </row>
    <row r="149" ht="13.65" customHeight="1">
      <c r="A149" s="8"/>
      <c r="B149" s="8"/>
      <c r="C149" s="100"/>
      <c r="D149" s="100"/>
      <c r="E149" s="8"/>
      <c r="F149" s="145"/>
      <c r="G149" s="8"/>
      <c r="H149" s="8"/>
      <c r="I149" s="8"/>
      <c r="J149" s="8"/>
      <c r="K149" s="8"/>
    </row>
    <row r="150" ht="13.65" customHeight="1">
      <c r="A150" s="8"/>
      <c r="B150" s="8"/>
      <c r="C150" s="100"/>
      <c r="D150" s="100"/>
      <c r="E150" s="8"/>
      <c r="F150" s="145"/>
      <c r="G150" s="8"/>
      <c r="H150" s="8"/>
      <c r="I150" s="8"/>
      <c r="J150" s="8"/>
      <c r="K150" s="8"/>
    </row>
    <row r="151" ht="13.65" customHeight="1">
      <c r="A151" s="8"/>
      <c r="B151" s="8"/>
      <c r="C151" s="100"/>
      <c r="D151" s="100"/>
      <c r="E151" s="8"/>
      <c r="F151" s="145"/>
      <c r="G151" s="8"/>
      <c r="H151" s="8"/>
      <c r="I151" s="8"/>
      <c r="J151" s="8"/>
      <c r="K151" s="8"/>
    </row>
    <row r="152" ht="13.65" customHeight="1">
      <c r="A152" s="8"/>
      <c r="B152" s="8"/>
      <c r="C152" s="100"/>
      <c r="D152" s="100"/>
      <c r="E152" s="8"/>
      <c r="F152" s="145"/>
      <c r="G152" s="8"/>
      <c r="H152" s="8"/>
      <c r="I152" s="8"/>
      <c r="J152" s="8"/>
      <c r="K152" s="8"/>
    </row>
    <row r="153" ht="13.65" customHeight="1">
      <c r="A153" s="8"/>
      <c r="B153" s="8"/>
      <c r="C153" s="100"/>
      <c r="D153" s="100"/>
      <c r="E153" s="8"/>
      <c r="F153" s="145"/>
      <c r="G153" s="8"/>
      <c r="H153" s="8"/>
      <c r="I153" s="8"/>
      <c r="J153" s="8"/>
      <c r="K153" s="8"/>
    </row>
    <row r="154" ht="13.65" customHeight="1">
      <c r="A154" s="8"/>
      <c r="B154" s="8"/>
      <c r="C154" s="100"/>
      <c r="D154" s="100"/>
      <c r="E154" s="8"/>
      <c r="F154" s="145"/>
      <c r="G154" s="8"/>
      <c r="H154" s="8"/>
      <c r="I154" s="8"/>
      <c r="J154" s="8"/>
      <c r="K154" s="8"/>
    </row>
    <row r="155" ht="13.65" customHeight="1">
      <c r="A155" s="8"/>
      <c r="B155" s="8"/>
      <c r="C155" s="100"/>
      <c r="D155" s="100"/>
      <c r="E155" s="8"/>
      <c r="F155" s="145"/>
      <c r="G155" s="8"/>
      <c r="H155" s="8"/>
      <c r="I155" s="8"/>
      <c r="J155" s="8"/>
      <c r="K155" s="8"/>
    </row>
    <row r="156" ht="13.65" customHeight="1">
      <c r="A156" s="8"/>
      <c r="B156" s="8"/>
      <c r="C156" s="100"/>
      <c r="D156" s="100"/>
      <c r="E156" s="8"/>
      <c r="F156" s="145"/>
      <c r="G156" s="8"/>
      <c r="H156" s="8"/>
      <c r="I156" s="8"/>
      <c r="J156" s="8"/>
      <c r="K156" s="8"/>
    </row>
    <row r="157" ht="13.65" customHeight="1">
      <c r="A157" s="8"/>
      <c r="B157" s="8"/>
      <c r="C157" s="100"/>
      <c r="D157" s="100"/>
      <c r="E157" s="8"/>
      <c r="F157" s="145"/>
      <c r="G157" s="8"/>
      <c r="H157" s="8"/>
      <c r="I157" s="8"/>
      <c r="J157" s="8"/>
      <c r="K157" s="8"/>
    </row>
    <row r="158" ht="13.65" customHeight="1">
      <c r="A158" s="8"/>
      <c r="B158" s="8"/>
      <c r="C158" s="100"/>
      <c r="D158" s="100"/>
      <c r="E158" s="8"/>
      <c r="F158" s="145"/>
      <c r="G158" s="8"/>
      <c r="H158" s="8"/>
      <c r="I158" s="8"/>
      <c r="J158" s="8"/>
      <c r="K158" s="8"/>
    </row>
    <row r="159" ht="13.65" customHeight="1">
      <c r="A159" s="8"/>
      <c r="B159" s="8"/>
      <c r="C159" s="100"/>
      <c r="D159" s="100"/>
      <c r="E159" s="8"/>
      <c r="F159" s="145"/>
      <c r="G159" s="8"/>
      <c r="H159" s="8"/>
      <c r="I159" s="8"/>
      <c r="J159" s="8"/>
      <c r="K159" s="8"/>
    </row>
    <row r="160" ht="13.65" customHeight="1">
      <c r="A160" s="8"/>
      <c r="B160" s="8"/>
      <c r="C160" s="100"/>
      <c r="D160" s="100"/>
      <c r="E160" s="8"/>
      <c r="F160" s="145"/>
      <c r="G160" s="8"/>
      <c r="H160" s="8"/>
      <c r="I160" s="8"/>
      <c r="J160" s="8"/>
      <c r="K160" s="8"/>
    </row>
    <row r="161" ht="13.65" customHeight="1">
      <c r="A161" s="8"/>
      <c r="B161" s="8"/>
      <c r="C161" s="100"/>
      <c r="D161" s="100"/>
      <c r="E161" s="8"/>
      <c r="F161" s="145"/>
      <c r="G161" s="8"/>
      <c r="H161" s="8"/>
      <c r="I161" s="8"/>
      <c r="J161" s="8"/>
      <c r="K161" s="8"/>
    </row>
    <row r="162" ht="13.65" customHeight="1">
      <c r="A162" s="8"/>
      <c r="B162" s="8"/>
      <c r="C162" s="100"/>
      <c r="D162" s="100"/>
      <c r="E162" s="8"/>
      <c r="F162" s="145"/>
      <c r="G162" s="8"/>
      <c r="H162" s="8"/>
      <c r="I162" s="8"/>
      <c r="J162" s="8"/>
      <c r="K162" s="8"/>
    </row>
    <row r="163" ht="13.65" customHeight="1">
      <c r="A163" s="8"/>
      <c r="B163" s="8"/>
      <c r="C163" s="100"/>
      <c r="D163" s="100"/>
      <c r="E163" s="8"/>
      <c r="F163" s="145"/>
      <c r="G163" s="8"/>
      <c r="H163" s="8"/>
      <c r="I163" s="8"/>
      <c r="J163" s="8"/>
      <c r="K163" s="8"/>
    </row>
    <row r="164" ht="13.65" customHeight="1">
      <c r="A164" s="8"/>
      <c r="B164" s="8"/>
      <c r="C164" s="100"/>
      <c r="D164" s="100"/>
      <c r="E164" s="8"/>
      <c r="F164" s="145"/>
      <c r="G164" s="8"/>
      <c r="H164" s="8"/>
      <c r="I164" s="8"/>
      <c r="J164" s="8"/>
      <c r="K164" s="8"/>
    </row>
    <row r="165" ht="13.65" customHeight="1">
      <c r="A165" s="8"/>
      <c r="B165" s="8"/>
      <c r="C165" s="100"/>
      <c r="D165" s="100"/>
      <c r="E165" s="8"/>
      <c r="F165" s="145"/>
      <c r="G165" s="8"/>
      <c r="H165" s="8"/>
      <c r="I165" s="8"/>
      <c r="J165" s="8"/>
      <c r="K165" s="8"/>
    </row>
    <row r="166" ht="13.65" customHeight="1">
      <c r="A166" s="8"/>
      <c r="B166" s="8"/>
      <c r="C166" s="100"/>
      <c r="D166" s="100"/>
      <c r="E166" s="8"/>
      <c r="F166" s="145"/>
      <c r="G166" s="8"/>
      <c r="H166" s="8"/>
      <c r="I166" s="8"/>
      <c r="J166" s="8"/>
      <c r="K166" s="8"/>
    </row>
    <row r="167" ht="13.65" customHeight="1">
      <c r="A167" s="8"/>
      <c r="B167" s="8"/>
      <c r="C167" s="100"/>
      <c r="D167" s="100"/>
      <c r="E167" s="8"/>
      <c r="F167" s="145"/>
      <c r="G167" s="8"/>
      <c r="H167" s="8"/>
      <c r="I167" s="8"/>
      <c r="J167" s="8"/>
      <c r="K167" s="8"/>
    </row>
    <row r="168" ht="13.65" customHeight="1">
      <c r="A168" s="8"/>
      <c r="B168" s="8"/>
      <c r="C168" s="100"/>
      <c r="D168" s="100"/>
      <c r="E168" s="8"/>
      <c r="F168" s="145"/>
      <c r="G168" s="8"/>
      <c r="H168" s="8"/>
      <c r="I168" s="8"/>
      <c r="J168" s="8"/>
      <c r="K168" s="8"/>
    </row>
    <row r="169" ht="13.65" customHeight="1">
      <c r="A169" s="8"/>
      <c r="B169" s="8"/>
      <c r="C169" s="100"/>
      <c r="D169" s="100"/>
      <c r="E169" s="8"/>
      <c r="F169" s="145"/>
      <c r="G169" s="8"/>
      <c r="H169" s="8"/>
      <c r="I169" s="8"/>
      <c r="J169" s="8"/>
      <c r="K169" s="8"/>
    </row>
    <row r="170" ht="13.65" customHeight="1">
      <c r="A170" s="8"/>
      <c r="B170" s="8"/>
      <c r="C170" s="100"/>
      <c r="D170" s="100"/>
      <c r="E170" s="8"/>
      <c r="F170" s="145"/>
      <c r="G170" s="8"/>
      <c r="H170" s="8"/>
      <c r="I170" s="8"/>
      <c r="J170" s="8"/>
      <c r="K170" s="8"/>
    </row>
    <row r="171" ht="13.65" customHeight="1">
      <c r="A171" s="8"/>
      <c r="B171" s="8"/>
      <c r="C171" s="100"/>
      <c r="D171" s="100"/>
      <c r="E171" s="8"/>
      <c r="F171" s="145"/>
      <c r="G171" s="8"/>
      <c r="H171" s="8"/>
      <c r="I171" s="8"/>
      <c r="J171" s="8"/>
      <c r="K171" s="8"/>
    </row>
    <row r="172" ht="13.65" customHeight="1">
      <c r="A172" s="8"/>
      <c r="B172" s="8"/>
      <c r="C172" s="100"/>
      <c r="D172" s="100"/>
      <c r="E172" s="8"/>
      <c r="F172" s="145"/>
      <c r="G172" s="8"/>
      <c r="H172" s="8"/>
      <c r="I172" s="8"/>
      <c r="J172" s="8"/>
      <c r="K172" s="8"/>
    </row>
    <row r="173" ht="13.65" customHeight="1">
      <c r="A173" s="8"/>
      <c r="B173" s="8"/>
      <c r="C173" s="100"/>
      <c r="D173" s="100"/>
      <c r="E173" s="8"/>
      <c r="F173" s="145"/>
      <c r="G173" s="8"/>
      <c r="H173" s="8"/>
      <c r="I173" s="8"/>
      <c r="J173" s="8"/>
      <c r="K173" s="8"/>
    </row>
    <row r="174" ht="13.65" customHeight="1">
      <c r="A174" s="8"/>
      <c r="B174" s="8"/>
      <c r="C174" s="100"/>
      <c r="D174" s="100"/>
      <c r="E174" s="8"/>
      <c r="F174" s="145"/>
      <c r="G174" s="8"/>
      <c r="H174" s="8"/>
      <c r="I174" s="8"/>
      <c r="J174" s="8"/>
      <c r="K174" s="8"/>
    </row>
    <row r="175" ht="13.65" customHeight="1">
      <c r="A175" s="8"/>
      <c r="B175" s="8"/>
      <c r="C175" s="100"/>
      <c r="D175" s="100"/>
      <c r="E175" s="8"/>
      <c r="F175" s="145"/>
      <c r="G175" s="8"/>
      <c r="H175" s="8"/>
      <c r="I175" s="8"/>
      <c r="J175" s="8"/>
      <c r="K175" s="8"/>
    </row>
    <row r="176" ht="13.65" customHeight="1">
      <c r="A176" s="8"/>
      <c r="B176" s="8"/>
      <c r="C176" s="100"/>
      <c r="D176" s="100"/>
      <c r="E176" s="8"/>
      <c r="F176" s="145"/>
      <c r="G176" s="8"/>
      <c r="H176" s="8"/>
      <c r="I176" s="8"/>
      <c r="J176" s="8"/>
      <c r="K176" s="8"/>
    </row>
    <row r="177" ht="13.65" customHeight="1">
      <c r="A177" s="8"/>
      <c r="B177" s="8"/>
      <c r="C177" s="100"/>
      <c r="D177" s="100"/>
      <c r="E177" s="8"/>
      <c r="F177" s="145"/>
      <c r="G177" s="8"/>
      <c r="H177" s="8"/>
      <c r="I177" s="8"/>
      <c r="J177" s="8"/>
      <c r="K177" s="8"/>
    </row>
    <row r="178" ht="13.65" customHeight="1">
      <c r="A178" s="8"/>
      <c r="B178" s="8"/>
      <c r="C178" s="100"/>
      <c r="D178" s="100"/>
      <c r="E178" s="8"/>
      <c r="F178" s="145"/>
      <c r="G178" s="8"/>
      <c r="H178" s="8"/>
      <c r="I178" s="8"/>
      <c r="J178" s="8"/>
      <c r="K178" s="8"/>
    </row>
    <row r="179" ht="13.65" customHeight="1">
      <c r="A179" s="8"/>
      <c r="B179" s="8"/>
      <c r="C179" s="100"/>
      <c r="D179" s="100"/>
      <c r="E179" s="8"/>
      <c r="F179" s="145"/>
      <c r="G179" s="8"/>
      <c r="H179" s="8"/>
      <c r="I179" s="8"/>
      <c r="J179" s="8"/>
      <c r="K179" s="8"/>
    </row>
    <row r="180" ht="13.65" customHeight="1">
      <c r="A180" s="8"/>
      <c r="B180" s="8"/>
      <c r="C180" s="100"/>
      <c r="D180" s="100"/>
      <c r="E180" s="8"/>
      <c r="F180" s="145"/>
      <c r="G180" s="8"/>
      <c r="H180" s="8"/>
      <c r="I180" s="8"/>
      <c r="J180" s="8"/>
      <c r="K180" s="8"/>
    </row>
    <row r="181" ht="13.65" customHeight="1">
      <c r="A181" s="8"/>
      <c r="B181" s="8"/>
      <c r="C181" s="100"/>
      <c r="D181" s="100"/>
      <c r="E181" s="8"/>
      <c r="F181" s="145"/>
      <c r="G181" s="8"/>
      <c r="H181" s="8"/>
      <c r="I181" s="8"/>
      <c r="J181" s="8"/>
      <c r="K181" s="8"/>
    </row>
    <row r="182" ht="13.65" customHeight="1">
      <c r="A182" s="8"/>
      <c r="B182" s="8"/>
      <c r="C182" s="100"/>
      <c r="D182" s="100"/>
      <c r="E182" s="8"/>
      <c r="F182" s="145"/>
      <c r="G182" s="8"/>
      <c r="H182" s="8"/>
      <c r="I182" s="8"/>
      <c r="J182" s="8"/>
      <c r="K182" s="8"/>
    </row>
    <row r="183" ht="13.65" customHeight="1">
      <c r="A183" s="8"/>
      <c r="B183" s="8"/>
      <c r="C183" s="100"/>
      <c r="D183" s="100"/>
      <c r="E183" s="8"/>
      <c r="F183" s="145"/>
      <c r="G183" s="8"/>
      <c r="H183" s="8"/>
      <c r="I183" s="8"/>
      <c r="J183" s="8"/>
      <c r="K183" s="8"/>
    </row>
    <row r="184" ht="13.65" customHeight="1">
      <c r="A184" s="8"/>
      <c r="B184" s="8"/>
      <c r="C184" s="100"/>
      <c r="D184" s="100"/>
      <c r="E184" s="8"/>
      <c r="F184" s="145"/>
      <c r="G184" s="8"/>
      <c r="H184" s="8"/>
      <c r="I184" s="8"/>
      <c r="J184" s="8"/>
      <c r="K184" s="8"/>
    </row>
    <row r="185" ht="13.65" customHeight="1">
      <c r="A185" s="8"/>
      <c r="B185" s="8"/>
      <c r="C185" s="100"/>
      <c r="D185" s="100"/>
      <c r="E185" s="8"/>
      <c r="F185" s="145"/>
      <c r="G185" s="8"/>
      <c r="H185" s="8"/>
      <c r="I185" s="8"/>
      <c r="J185" s="8"/>
      <c r="K185" s="8"/>
    </row>
    <row r="186" ht="13.65" customHeight="1">
      <c r="A186" s="8"/>
      <c r="B186" s="8"/>
      <c r="C186" s="100"/>
      <c r="D186" s="100"/>
      <c r="E186" s="8"/>
      <c r="F186" s="145"/>
      <c r="G186" s="8"/>
      <c r="H186" s="8"/>
      <c r="I186" s="8"/>
      <c r="J186" s="8"/>
      <c r="K186" s="8"/>
    </row>
    <row r="187" ht="13.65" customHeight="1">
      <c r="A187" s="8"/>
      <c r="B187" s="8"/>
      <c r="C187" s="100"/>
      <c r="D187" s="100"/>
      <c r="E187" s="8"/>
      <c r="F187" s="145"/>
      <c r="G187" s="8"/>
      <c r="H187" s="8"/>
      <c r="I187" s="8"/>
      <c r="J187" s="8"/>
      <c r="K187" s="8"/>
    </row>
    <row r="188" ht="13.65" customHeight="1">
      <c r="A188" s="8"/>
      <c r="B188" s="8"/>
      <c r="C188" s="100"/>
      <c r="D188" s="100"/>
      <c r="E188" s="8"/>
      <c r="F188" s="145"/>
      <c r="G188" s="8"/>
      <c r="H188" s="8"/>
      <c r="I188" s="8"/>
      <c r="J188" s="8"/>
      <c r="K188" s="8"/>
    </row>
    <row r="189" ht="13.65" customHeight="1">
      <c r="A189" s="8"/>
      <c r="B189" s="8"/>
      <c r="C189" s="100"/>
      <c r="D189" s="100"/>
      <c r="E189" s="8"/>
      <c r="F189" s="145"/>
      <c r="G189" s="8"/>
      <c r="H189" s="8"/>
      <c r="I189" s="8"/>
      <c r="J189" s="8"/>
      <c r="K189" s="8"/>
    </row>
    <row r="190" ht="13.65" customHeight="1">
      <c r="A190" s="8"/>
      <c r="B190" s="8"/>
      <c r="C190" s="100"/>
      <c r="D190" s="100"/>
      <c r="E190" s="8"/>
      <c r="F190" s="2"/>
      <c r="G190" s="8"/>
      <c r="H190" s="8"/>
      <c r="I190" s="8"/>
      <c r="J190" s="8"/>
      <c r="K190" s="8"/>
    </row>
  </sheetData>
  <pageMargins left="0.787402" right="0.787402" top="0.984252" bottom="0.984252" header="0.492126" footer="0.492126"/>
  <pageSetup firstPageNumber="1" fitToHeight="1" fitToWidth="1" scale="100" useFirstPageNumber="0" orientation="landscape" pageOrder="downThenOver"/>
  <headerFooter>
    <oddFooter>&amp;C&amp;"Helvetica,Regular"&amp;12&amp;K000000&amp;P</oddFooter>
  </headerFooter>
  <drawing r:id="rId1"/>
  <legacyDrawing r:id="rId2"/>
</worksheet>
</file>

<file path=xl/worksheets/sheet5.xml><?xml version="1.0" encoding="utf-8"?>
<worksheet xmlns:r="http://schemas.openxmlformats.org/officeDocument/2006/relationships" xmlns="http://schemas.openxmlformats.org/spreadsheetml/2006/main">
  <dimension ref="A1:P17"/>
  <sheetViews>
    <sheetView workbookViewId="0" showGridLines="0" defaultGridColor="1"/>
  </sheetViews>
  <sheetFormatPr defaultColWidth="8.83333" defaultRowHeight="12.75" customHeight="1" outlineLevelRow="0" outlineLevelCol="0"/>
  <cols>
    <col min="1" max="1" width="9.17188" style="149" customWidth="1"/>
    <col min="2" max="2" width="9.17188" style="149" customWidth="1"/>
    <col min="3" max="3" width="62.8516" style="149" customWidth="1"/>
    <col min="4" max="4" width="8.85156" style="149" customWidth="1"/>
    <col min="5" max="5" width="8.85156" style="149" customWidth="1"/>
    <col min="6" max="6" width="8.85156" style="149" customWidth="1"/>
    <col min="7" max="7" width="8.85156" style="149" customWidth="1"/>
    <col min="8" max="8" width="8.85156" style="149" customWidth="1"/>
    <col min="9" max="9" width="8.85156" style="149" customWidth="1"/>
    <col min="10" max="10" width="8.85156" style="149" customWidth="1"/>
    <col min="11" max="11" width="8.85156" style="149" customWidth="1"/>
    <col min="12" max="12" width="8.85156" style="149" customWidth="1"/>
    <col min="13" max="13" width="8.85156" style="149" customWidth="1"/>
    <col min="14" max="14" width="8.85156" style="149" customWidth="1"/>
    <col min="15" max="15" width="8.85156" style="149" customWidth="1"/>
    <col min="16" max="16" width="8.85156" style="149" customWidth="1"/>
    <col min="17" max="256" width="8.85156" style="149" customWidth="1"/>
  </cols>
  <sheetData>
    <row r="1" ht="14.6" customHeight="1">
      <c r="A1" t="s" s="127">
        <v>297</v>
      </c>
      <c r="B1" s="150"/>
      <c r="C1" t="s" s="127">
        <v>298</v>
      </c>
      <c r="D1" t="s" s="151">
        <v>299</v>
      </c>
      <c r="E1" t="s" s="151">
        <v>300</v>
      </c>
      <c r="F1" t="s" s="151">
        <v>301</v>
      </c>
      <c r="G1" t="s" s="151">
        <v>302</v>
      </c>
      <c r="H1" t="s" s="151">
        <v>303</v>
      </c>
      <c r="I1" t="s" s="151">
        <v>304</v>
      </c>
      <c r="J1" t="s" s="151">
        <v>305</v>
      </c>
      <c r="K1" t="s" s="151">
        <v>306</v>
      </c>
      <c r="L1" t="s" s="151">
        <v>307</v>
      </c>
      <c r="M1" t="s" s="151">
        <v>308</v>
      </c>
      <c r="N1" t="s" s="151">
        <v>309</v>
      </c>
      <c r="O1" t="s" s="151">
        <v>310</v>
      </c>
      <c r="P1" t="s" s="152">
        <v>295</v>
      </c>
    </row>
    <row r="2" ht="14.25" customHeight="1">
      <c r="A2" s="153"/>
      <c r="B2" s="153"/>
      <c r="C2" s="154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ht="14.25" customHeight="1">
      <c r="A3" s="153"/>
      <c r="B3" s="153"/>
      <c r="C3" s="15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ht="27" customHeight="1">
      <c r="A4" s="153"/>
      <c r="B4" s="153"/>
      <c r="C4" s="154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ht="18" customHeight="1">
      <c r="A5" s="153"/>
      <c r="B5" s="153"/>
      <c r="C5" s="154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ht="45.75" customHeight="1">
      <c r="A6" s="153"/>
      <c r="B6" s="153"/>
      <c r="C6" s="154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ht="37.5" customHeight="1">
      <c r="A7" s="153"/>
      <c r="B7" s="153"/>
      <c r="C7" s="154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ht="26.25" customHeight="1">
      <c r="A8" s="153"/>
      <c r="B8" s="153"/>
      <c r="C8" s="154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ht="53.25" customHeight="1">
      <c r="A9" s="153"/>
      <c r="B9" s="153"/>
      <c r="C9" s="15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ht="45.75" customHeight="1">
      <c r="A10" s="153"/>
      <c r="B10" s="153"/>
      <c r="C10" s="154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ht="55.5" customHeight="1">
      <c r="A11" s="153"/>
      <c r="B11" s="153"/>
      <c r="C11" s="154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ht="35.25" customHeight="1">
      <c r="A12" s="153"/>
      <c r="B12" s="153"/>
      <c r="C12" s="154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ht="43.5" customHeight="1">
      <c r="A13" s="153"/>
      <c r="B13" s="153"/>
      <c r="C13" s="154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ht="26.25" customHeight="1">
      <c r="A14" s="153"/>
      <c r="B14" s="153"/>
      <c r="C14" s="154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ht="36.75" customHeight="1">
      <c r="A15" s="153"/>
      <c r="B15" s="153"/>
      <c r="C15" s="154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ht="24.75" customHeight="1">
      <c r="A16" s="153"/>
      <c r="B16" s="153"/>
      <c r="C16" s="154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ht="23.25" customHeight="1">
      <c r="A17" s="153"/>
      <c r="B17" s="153"/>
      <c r="C17" s="154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</sheetData>
  <pageMargins left="0.787402" right="0.787402" top="0.984252" bottom="0.984252" header="0.492126" footer="0.492126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Q68"/>
  <sheetViews>
    <sheetView workbookViewId="0" showGridLines="0" defaultGridColor="1"/>
  </sheetViews>
  <sheetFormatPr defaultColWidth="8.83333" defaultRowHeight="15" customHeight="1" outlineLevelRow="0" outlineLevelCol="0"/>
  <cols>
    <col min="1" max="1" width="12.5" style="156" customWidth="1"/>
    <col min="2" max="2" width="4.67188" style="156" customWidth="1"/>
    <col min="3" max="3" width="69.1719" style="156" customWidth="1"/>
    <col min="4" max="4" width="9.17188" style="156" customWidth="1"/>
    <col min="5" max="5" width="8.85156" style="156" customWidth="1"/>
    <col min="6" max="6" width="8.85156" style="156" customWidth="1"/>
    <col min="7" max="7" width="8.85156" style="156" customWidth="1"/>
    <col min="8" max="8" width="8.85156" style="156" customWidth="1"/>
    <col min="9" max="9" width="8.85156" style="156" customWidth="1"/>
    <col min="10" max="10" width="8.85156" style="156" customWidth="1"/>
    <col min="11" max="11" width="8.85156" style="156" customWidth="1"/>
    <col min="12" max="12" width="8.85156" style="156" customWidth="1"/>
    <col min="13" max="13" width="8.85156" style="156" customWidth="1"/>
    <col min="14" max="14" width="8.85156" style="156" customWidth="1"/>
    <col min="15" max="15" width="8.85156" style="156" customWidth="1"/>
    <col min="16" max="16" width="8.85156" style="156" customWidth="1"/>
    <col min="17" max="17" width="8.85156" style="156" customWidth="1"/>
    <col min="18" max="256" width="8.85156" style="156" customWidth="1"/>
  </cols>
  <sheetData>
    <row r="1" ht="14.6" customHeight="1">
      <c r="A1" t="s" s="157">
        <v>297</v>
      </c>
      <c r="B1" s="150"/>
      <c r="C1" t="s" s="158">
        <v>311</v>
      </c>
      <c r="D1" t="s" s="159">
        <v>288</v>
      </c>
      <c r="E1" t="s" s="151">
        <v>299</v>
      </c>
      <c r="F1" t="s" s="151">
        <v>300</v>
      </c>
      <c r="G1" t="s" s="151">
        <v>301</v>
      </c>
      <c r="H1" t="s" s="151">
        <v>302</v>
      </c>
      <c r="I1" t="s" s="151">
        <v>303</v>
      </c>
      <c r="J1" t="s" s="151">
        <v>304</v>
      </c>
      <c r="K1" t="s" s="151">
        <v>305</v>
      </c>
      <c r="L1" t="s" s="151">
        <v>306</v>
      </c>
      <c r="M1" t="s" s="151">
        <v>307</v>
      </c>
      <c r="N1" t="s" s="151">
        <v>308</v>
      </c>
      <c r="O1" t="s" s="151">
        <v>309</v>
      </c>
      <c r="P1" t="s" s="151">
        <v>310</v>
      </c>
      <c r="Q1" t="s" s="160">
        <v>295</v>
      </c>
    </row>
    <row r="2" ht="14.6" customHeight="1">
      <c r="A2" s="134">
        <v>2</v>
      </c>
      <c r="B2" s="150">
        <v>1</v>
      </c>
      <c r="C2" s="161"/>
      <c r="D2" s="162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ht="14.6" customHeight="1">
      <c r="A3" s="134">
        <v>3</v>
      </c>
      <c r="B3" s="150">
        <v>2</v>
      </c>
      <c r="C3" s="161"/>
      <c r="D3" s="162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ht="14.6" customHeight="1">
      <c r="A4" s="134">
        <v>3</v>
      </c>
      <c r="B4" s="150">
        <v>3</v>
      </c>
      <c r="C4" s="161"/>
      <c r="D4" s="162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ht="14.6" customHeight="1">
      <c r="A5" s="134">
        <v>3</v>
      </c>
      <c r="B5" s="150">
        <v>4</v>
      </c>
      <c r="C5" s="161"/>
      <c r="D5" s="162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ht="14.6" customHeight="1">
      <c r="A6" s="134">
        <v>4</v>
      </c>
      <c r="B6" s="150">
        <v>5</v>
      </c>
      <c r="C6" s="161"/>
      <c r="D6" s="162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ht="14.6" customHeight="1">
      <c r="A7" s="134">
        <v>5</v>
      </c>
      <c r="B7" s="150">
        <v>6</v>
      </c>
      <c r="C7" s="161"/>
      <c r="D7" s="162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ht="14.6" customHeight="1">
      <c r="A8" s="134">
        <v>5</v>
      </c>
      <c r="B8" s="150">
        <v>7</v>
      </c>
      <c r="C8" s="161"/>
      <c r="D8" s="162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ht="14.6" customHeight="1">
      <c r="A9" s="134">
        <v>6</v>
      </c>
      <c r="B9" s="150">
        <v>8</v>
      </c>
      <c r="C9" s="161"/>
      <c r="D9" s="162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ht="14.6" customHeight="1">
      <c r="A10" s="134">
        <v>6</v>
      </c>
      <c r="B10" s="150">
        <v>9</v>
      </c>
      <c r="C10" s="161"/>
      <c r="D10" s="162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ht="14.6" customHeight="1">
      <c r="A11" s="134">
        <v>6</v>
      </c>
      <c r="B11" s="150">
        <v>10</v>
      </c>
      <c r="C11" s="161"/>
      <c r="D11" s="162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ht="14.6" customHeight="1">
      <c r="A12" s="134">
        <v>6</v>
      </c>
      <c r="B12" s="150">
        <v>11</v>
      </c>
      <c r="C12" s="161"/>
      <c r="D12" s="162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ht="14.6" customHeight="1">
      <c r="A13" s="134">
        <v>7</v>
      </c>
      <c r="B13" s="150">
        <v>12</v>
      </c>
      <c r="C13" s="161"/>
      <c r="D13" s="162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ht="14.6" customHeight="1">
      <c r="A14" s="134">
        <v>8</v>
      </c>
      <c r="B14" s="150">
        <v>13</v>
      </c>
      <c r="C14" s="161"/>
      <c r="D14" s="162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ht="14.6" customHeight="1">
      <c r="A15" s="134">
        <v>8</v>
      </c>
      <c r="B15" s="150">
        <v>14</v>
      </c>
      <c r="C15" s="161"/>
      <c r="D15" s="162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ht="14.6" customHeight="1">
      <c r="A16" s="134">
        <v>8</v>
      </c>
      <c r="B16" s="150">
        <v>15</v>
      </c>
      <c r="C16" s="161"/>
      <c r="D16" s="16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ht="14.6" customHeight="1">
      <c r="A17" s="134">
        <v>9</v>
      </c>
      <c r="B17" s="150">
        <v>16</v>
      </c>
      <c r="C17" s="161"/>
      <c r="D17" s="162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ht="14.6" customHeight="1">
      <c r="A18" s="134">
        <v>9</v>
      </c>
      <c r="B18" s="150">
        <v>17</v>
      </c>
      <c r="C18" s="161"/>
      <c r="D18" s="162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ht="14.6" customHeight="1">
      <c r="A19" s="134">
        <v>9</v>
      </c>
      <c r="B19" s="150">
        <v>18</v>
      </c>
      <c r="C19" s="161"/>
      <c r="D19" s="162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ht="14.6" customHeight="1">
      <c r="A20" s="134">
        <v>10</v>
      </c>
      <c r="B20" s="150">
        <v>19</v>
      </c>
      <c r="C20" s="161"/>
      <c r="D20" s="162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ht="14.6" customHeight="1">
      <c r="A21" s="134">
        <v>10</v>
      </c>
      <c r="B21" s="150">
        <v>20</v>
      </c>
      <c r="C21" s="161"/>
      <c r="D21" s="162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ht="14.6" customHeight="1">
      <c r="A22" s="134">
        <v>10</v>
      </c>
      <c r="B22" s="150">
        <v>21</v>
      </c>
      <c r="C22" s="161"/>
      <c r="D22" s="162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ht="14.6" customHeight="1">
      <c r="A23" s="134">
        <v>10</v>
      </c>
      <c r="B23" s="150">
        <v>22</v>
      </c>
      <c r="C23" s="161"/>
      <c r="D23" s="162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ht="14.6" customHeight="1">
      <c r="A24" s="134">
        <v>10</v>
      </c>
      <c r="B24" s="150">
        <v>23</v>
      </c>
      <c r="C24" s="161"/>
      <c r="D24" s="162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ht="14.6" customHeight="1">
      <c r="A25" s="134">
        <v>10</v>
      </c>
      <c r="B25" s="150">
        <v>24</v>
      </c>
      <c r="C25" s="161"/>
      <c r="D25" s="162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ht="14.6" customHeight="1">
      <c r="A26" s="134">
        <v>10</v>
      </c>
      <c r="B26" s="150">
        <v>25</v>
      </c>
      <c r="C26" s="161"/>
      <c r="D26" s="162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ht="14.6" customHeight="1">
      <c r="A27" s="134">
        <v>10</v>
      </c>
      <c r="B27" s="150">
        <v>26</v>
      </c>
      <c r="C27" s="161"/>
      <c r="D27" s="162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ht="14.6" customHeight="1">
      <c r="A28" s="134">
        <v>10</v>
      </c>
      <c r="B28" s="150">
        <v>27</v>
      </c>
      <c r="C28" s="161"/>
      <c r="D28" s="162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ht="14.6" customHeight="1">
      <c r="A29" s="163"/>
      <c r="B29" s="164"/>
      <c r="C29" s="95"/>
      <c r="D29" s="9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</row>
    <row r="30" ht="14.6" customHeight="1">
      <c r="A30" s="163"/>
      <c r="B30" s="163"/>
      <c r="C30" s="2"/>
      <c r="D30" s="2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ht="14.6" customHeight="1">
      <c r="A31" s="163"/>
      <c r="B31" s="163"/>
      <c r="C31" s="2"/>
      <c r="D31" s="2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ht="14.6" customHeight="1">
      <c r="A32" s="163"/>
      <c r="B32" s="163"/>
      <c r="C32" s="2"/>
      <c r="D32" s="2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ht="14.6" customHeight="1">
      <c r="A33" s="163"/>
      <c r="B33" s="163"/>
      <c r="C33" s="2"/>
      <c r="D33" s="2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ht="14.6" customHeight="1">
      <c r="A34" s="163"/>
      <c r="B34" s="163"/>
      <c r="C34" s="2"/>
      <c r="D34" s="2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ht="14.6" customHeight="1">
      <c r="A35" s="163"/>
      <c r="B35" s="163"/>
      <c r="C35" s="2"/>
      <c r="D35" s="2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ht="14.6" customHeight="1">
      <c r="A36" s="163"/>
      <c r="B36" s="163"/>
      <c r="C36" s="2"/>
      <c r="D36" s="2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ht="14.6" customHeight="1">
      <c r="A37" s="163"/>
      <c r="B37" s="163"/>
      <c r="C37" s="2"/>
      <c r="D37" s="2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ht="14.6" customHeight="1">
      <c r="A38" s="163"/>
      <c r="B38" s="163"/>
      <c r="C38" s="2"/>
      <c r="D38" s="2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ht="14.6" customHeight="1">
      <c r="A39" s="163"/>
      <c r="B39" s="163"/>
      <c r="C39" s="2"/>
      <c r="D39" s="2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ht="14.6" customHeight="1">
      <c r="A40" s="163"/>
      <c r="B40" s="163"/>
      <c r="C40" s="2"/>
      <c r="D40" s="2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ht="14.6" customHeight="1">
      <c r="A41" s="163"/>
      <c r="B41" s="163"/>
      <c r="C41" s="2"/>
      <c r="D41" s="2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ht="14.6" customHeight="1">
      <c r="A42" s="163"/>
      <c r="B42" s="163"/>
      <c r="C42" s="2"/>
      <c r="D42" s="2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ht="14.6" customHeight="1">
      <c r="A43" s="163"/>
      <c r="B43" s="163"/>
      <c r="C43" s="2"/>
      <c r="D43" s="2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ht="14.6" customHeight="1">
      <c r="A44" s="163"/>
      <c r="B44" s="163"/>
      <c r="C44" s="2"/>
      <c r="D44" s="2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ht="14.6" customHeight="1">
      <c r="A45" s="163"/>
      <c r="B45" s="163"/>
      <c r="C45" s="2"/>
      <c r="D45" s="2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ht="14.6" customHeight="1">
      <c r="A46" s="163"/>
      <c r="B46" s="163"/>
      <c r="C46" s="2"/>
      <c r="D46" s="2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ht="14.6" customHeight="1">
      <c r="A47" s="163"/>
      <c r="B47" s="163"/>
      <c r="C47" s="2"/>
      <c r="D47" s="2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ht="14.6" customHeight="1">
      <c r="A48" s="163"/>
      <c r="B48" s="163"/>
      <c r="C48" s="2"/>
      <c r="D48" s="2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ht="14.6" customHeight="1">
      <c r="A49" s="163"/>
      <c r="B49" s="163"/>
      <c r="C49" s="2"/>
      <c r="D49" s="2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ht="14.6" customHeight="1">
      <c r="A50" s="163"/>
      <c r="B50" s="163"/>
      <c r="C50" s="2"/>
      <c r="D50" s="2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ht="14.6" customHeight="1">
      <c r="A51" s="163"/>
      <c r="B51" s="163"/>
      <c r="C51" s="2"/>
      <c r="D51" s="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ht="14.6" customHeight="1">
      <c r="A52" s="163"/>
      <c r="B52" s="163"/>
      <c r="C52" s="2"/>
      <c r="D52" s="2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ht="14.6" customHeight="1">
      <c r="A53" s="163"/>
      <c r="B53" s="163"/>
      <c r="C53" s="2"/>
      <c r="D53" s="2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ht="14.6" customHeight="1">
      <c r="A54" s="163"/>
      <c r="B54" s="163"/>
      <c r="C54" s="2"/>
      <c r="D54" s="2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ht="14.6" customHeight="1">
      <c r="A55" s="163"/>
      <c r="B55" s="163"/>
      <c r="C55" s="2"/>
      <c r="D55" s="2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ht="14.6" customHeight="1">
      <c r="A56" s="163"/>
      <c r="B56" s="163"/>
      <c r="C56" s="2"/>
      <c r="D56" s="2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ht="14.6" customHeight="1">
      <c r="A57" s="163"/>
      <c r="B57" s="163"/>
      <c r="C57" s="2"/>
      <c r="D57" s="2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ht="14.6" customHeight="1">
      <c r="A58" s="163"/>
      <c r="B58" s="163"/>
      <c r="C58" s="2"/>
      <c r="D58" s="2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ht="14.6" customHeight="1">
      <c r="A59" t="s" s="166">
        <v>312</v>
      </c>
      <c r="B59" s="163"/>
      <c r="C59" s="2"/>
      <c r="D59" s="2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ht="14.6" customHeight="1">
      <c r="A60" t="s" s="166">
        <v>313</v>
      </c>
      <c r="B60" s="163"/>
      <c r="C60" s="2"/>
      <c r="D60" s="2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ht="14.6" customHeight="1">
      <c r="A61" t="s" s="166">
        <v>314</v>
      </c>
      <c r="B61" s="163"/>
      <c r="C61" s="2"/>
      <c r="D61" s="2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ht="14.6" customHeight="1">
      <c r="A62" t="s" s="166">
        <v>315</v>
      </c>
      <c r="B62" s="163"/>
      <c r="C62" s="2"/>
      <c r="D62" s="2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ht="14.6" customHeight="1">
      <c r="A63" t="s" s="166">
        <v>316</v>
      </c>
      <c r="B63" s="163"/>
      <c r="C63" s="2"/>
      <c r="D63" s="2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ht="14.6" customHeight="1">
      <c r="A64" t="s" s="166">
        <v>317</v>
      </c>
      <c r="B64" s="163"/>
      <c r="C64" s="2"/>
      <c r="D64" s="2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ht="14.6" customHeight="1">
      <c r="A65" t="s" s="166">
        <v>318</v>
      </c>
      <c r="B65" s="163"/>
      <c r="C65" s="2"/>
      <c r="D65" s="2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ht="14.6" customHeight="1">
      <c r="A66" t="s" s="166">
        <v>319</v>
      </c>
      <c r="B66" s="163"/>
      <c r="C66" s="2"/>
      <c r="D66" s="2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ht="14.6" customHeight="1">
      <c r="A67" t="s" s="166">
        <v>320</v>
      </c>
      <c r="B67" s="163"/>
      <c r="C67" s="2"/>
      <c r="D67" s="2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ht="14.6" customHeight="1">
      <c r="A68" t="s" s="166">
        <v>321</v>
      </c>
      <c r="B68" s="163"/>
      <c r="C68" s="2"/>
      <c r="D68" s="2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</sheetData>
  <pageMargins left="0.787402" right="0.787402" top="0.984252" bottom="0.984252" header="0.492126" footer="0.492126"/>
  <pageSetup firstPageNumber="1" fitToHeight="1" fitToWidth="1" scale="100" useFirstPageNumber="0" orientation="landscape" pageOrder="downThenOver"/>
  <headerFooter>
    <oddFooter>&amp;C&amp;"Helvetica,Regular"&amp;12&amp;K000000&amp;P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F10"/>
  <sheetViews>
    <sheetView workbookViewId="0" showGridLines="0" defaultGridColor="1"/>
  </sheetViews>
  <sheetFormatPr defaultColWidth="8.83333" defaultRowHeight="12.75" customHeight="1" outlineLevelRow="0" outlineLevelCol="0"/>
  <cols>
    <col min="1" max="1" width="40.0469" style="167" customWidth="1"/>
    <col min="2" max="2" width="8.85156" style="167" customWidth="1"/>
    <col min="3" max="3" width="8.85156" style="167" customWidth="1"/>
    <col min="4" max="4" width="8.85156" style="167" customWidth="1"/>
    <col min="5" max="5" width="8.85156" style="167" customWidth="1"/>
    <col min="6" max="6" width="8.85156" style="167" customWidth="1"/>
    <col min="7" max="256" width="8.85156" style="167" customWidth="1"/>
  </cols>
  <sheetData>
    <row r="1" ht="13.65" customHeight="1">
      <c r="A1" t="s" s="168">
        <v>322</v>
      </c>
      <c r="B1" t="s" s="169">
        <v>323</v>
      </c>
      <c r="C1" s="8"/>
      <c r="D1" s="8"/>
      <c r="E1" s="8"/>
      <c r="F1" s="8"/>
    </row>
    <row r="2" ht="13.65" customHeight="1">
      <c r="A2" s="8"/>
      <c r="B2" s="8"/>
      <c r="C2" s="8"/>
      <c r="D2" s="8"/>
      <c r="E2" s="8"/>
      <c r="F2" s="8"/>
    </row>
    <row r="3" ht="13.65" customHeight="1">
      <c r="A3" s="8"/>
      <c r="B3" s="8"/>
      <c r="C3" s="8"/>
      <c r="D3" s="8"/>
      <c r="E3" s="8"/>
      <c r="F3" s="8"/>
    </row>
    <row r="4" ht="13.65" customHeight="1">
      <c r="A4" s="8"/>
      <c r="B4" s="8"/>
      <c r="C4" s="8"/>
      <c r="D4" s="8"/>
      <c r="E4" s="8"/>
      <c r="F4" s="8"/>
    </row>
    <row r="5" ht="13.65" customHeight="1">
      <c r="A5" s="8"/>
      <c r="B5" s="8"/>
      <c r="C5" s="8"/>
      <c r="D5" s="8"/>
      <c r="E5" s="8"/>
      <c r="F5" s="8"/>
    </row>
    <row r="6" ht="13.65" customHeight="1">
      <c r="A6" s="8"/>
      <c r="B6" s="8"/>
      <c r="C6" s="8"/>
      <c r="D6" s="8"/>
      <c r="E6" s="8"/>
      <c r="F6" s="8"/>
    </row>
    <row r="7" ht="13.65" customHeight="1">
      <c r="A7" s="8"/>
      <c r="B7" s="8"/>
      <c r="C7" s="8"/>
      <c r="D7" s="8"/>
      <c r="E7" s="8"/>
      <c r="F7" s="8"/>
    </row>
    <row r="8" ht="13.65" customHeight="1">
      <c r="A8" s="8"/>
      <c r="B8" s="8"/>
      <c r="C8" s="8"/>
      <c r="D8" s="8"/>
      <c r="E8" s="8"/>
      <c r="F8" s="8"/>
    </row>
    <row r="9" ht="13.65" customHeight="1">
      <c r="A9" s="8"/>
      <c r="B9" s="8"/>
      <c r="C9" s="8"/>
      <c r="D9" s="8"/>
      <c r="E9" s="8"/>
      <c r="F9" s="8"/>
    </row>
    <row r="10" ht="13.65" customHeight="1">
      <c r="A10" s="8"/>
      <c r="B10" s="8"/>
      <c r="C10" s="8"/>
      <c r="D10" s="8"/>
      <c r="E10" s="8"/>
      <c r="F10" s="8"/>
    </row>
  </sheetData>
  <pageMargins left="0.787402" right="0.787402" top="0.984252" bottom="0.984252" header="0.492126" footer="0.492126"/>
  <pageSetup firstPageNumber="1" fitToHeight="1" fitToWidth="1" scale="100" useFirstPageNumber="0" orientation="landscape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