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STÃO OPERACIONAL" sheetId="1" r:id="rId4"/>
  </sheets>
  <definedNames/>
  <calcPr/>
  <extLst>
    <ext uri="GoogleSheetsCustomDataVersion2">
      <go:sheetsCustomData xmlns:go="http://customooxmlschemas.google.com/" r:id="rId5" roundtripDataChecksum="MkjqGRD0RHbTJYjiZjEy1WzGG5r62rwRUu5KOSxNFeA="/>
    </ext>
  </extLst>
</workbook>
</file>

<file path=xl/sharedStrings.xml><?xml version="1.0" encoding="utf-8"?>
<sst xmlns="http://schemas.openxmlformats.org/spreadsheetml/2006/main" count="94" uniqueCount="40">
  <si>
    <t>PLANILHA DE GESTÃO OPERACIONAL</t>
  </si>
  <si>
    <t>Mesa</t>
  </si>
  <si>
    <t>Meta</t>
  </si>
  <si>
    <t>DD</t>
  </si>
  <si>
    <t>Resultados Parciais</t>
  </si>
  <si>
    <t>Dia</t>
  </si>
  <si>
    <t>Hora</t>
  </si>
  <si>
    <t>%</t>
  </si>
  <si>
    <t>Drawdown total</t>
  </si>
  <si>
    <t>Lançamentos Diários</t>
  </si>
  <si>
    <t>MICRO S&amp;P500</t>
  </si>
  <si>
    <t>MICRO NASDAQ</t>
  </si>
  <si>
    <t xml:space="preserve">Quantidade de Operações                              </t>
  </si>
  <si>
    <t>MICRO</t>
  </si>
  <si>
    <t>Custos Operacionais</t>
  </si>
  <si>
    <t>Vencedoras</t>
  </si>
  <si>
    <t>Perdedoras</t>
  </si>
  <si>
    <t xml:space="preserve"> Zeradas</t>
  </si>
  <si>
    <t xml:space="preserve">Total de Operações </t>
  </si>
  <si>
    <t>Resultado Financeiro Bruto</t>
  </si>
  <si>
    <t>Pontos Stop</t>
  </si>
  <si>
    <t>Position size</t>
  </si>
  <si>
    <t>Financeiro</t>
  </si>
  <si>
    <t>Dias Operados</t>
  </si>
  <si>
    <t>Operações Realizadas</t>
  </si>
  <si>
    <t>Dias Restantes</t>
  </si>
  <si>
    <t>Drawdown Diário</t>
  </si>
  <si>
    <t>Lucro necessário por dias restantes</t>
  </si>
  <si>
    <t>Drawdown diário</t>
  </si>
  <si>
    <t>% da Meta Atingida</t>
  </si>
  <si>
    <t>Quantidade de Stops</t>
  </si>
  <si>
    <t>3</t>
  </si>
  <si>
    <t>Valor Atingido</t>
  </si>
  <si>
    <t>Valor de cada Stop</t>
  </si>
  <si>
    <t>Valor a Concluir</t>
  </si>
  <si>
    <t>Saldo em conta</t>
  </si>
  <si>
    <t>Total $ das operações realizadas</t>
  </si>
  <si>
    <t>INSTRUÇÕES BÁSICAS DE PREENCHIMENTO</t>
  </si>
  <si>
    <r>
      <rPr>
        <rFont val="Calibri"/>
        <color theme="1"/>
        <sz val="20.0"/>
      </rPr>
      <t xml:space="preserve">1 - Preencha seus parâmetros operacionais nos campos </t>
    </r>
    <r>
      <rPr>
        <rFont val="Calibri"/>
        <b/>
        <color theme="1"/>
        <sz val="20.0"/>
      </rPr>
      <t>“meta”, "mesa"</t>
    </r>
    <r>
      <rPr>
        <rFont val="Calibri"/>
        <color theme="1"/>
        <sz val="20.0"/>
      </rPr>
      <t xml:space="preserve"> e </t>
    </r>
    <r>
      <rPr>
        <rFont val="Calibri"/>
        <b/>
        <color theme="1"/>
        <sz val="20.0"/>
      </rPr>
      <t>“drawdown”</t>
    </r>
    <r>
      <rPr>
        <rFont val="Calibri"/>
        <color theme="1"/>
        <sz val="20.0"/>
      </rPr>
      <t xml:space="preserve"> que definiu no seu plano de trading;
2 - Estabeleça o percentual de </t>
    </r>
    <r>
      <rPr>
        <rFont val="Calibri"/>
        <b/>
        <color theme="1"/>
        <sz val="20.0"/>
      </rPr>
      <t>“drawdown diário”</t>
    </r>
    <r>
      <rPr>
        <rFont val="Calibri"/>
        <color theme="1"/>
        <sz val="20.0"/>
      </rPr>
      <t xml:space="preserve"> em conformidade com seu planejamento operacional;
3 - Antes de iniciar suas operações do dia, preencha o campo </t>
    </r>
    <r>
      <rPr>
        <rFont val="Calibri"/>
        <b/>
        <color theme="1"/>
        <sz val="20.0"/>
      </rPr>
      <t xml:space="preserve">“dias operados” </t>
    </r>
    <r>
      <rPr>
        <rFont val="Calibri"/>
        <color theme="1"/>
        <sz val="20.0"/>
      </rPr>
      <t xml:space="preserve">conforme o sequencial dos seus dias já trabalhados;
4 - Ao lançar valores negativos em células de valores financeiros, </t>
    </r>
    <r>
      <rPr>
        <rFont val="Calibri"/>
        <b/>
        <color theme="1"/>
        <sz val="20.0"/>
      </rPr>
      <t>SEMPRE</t>
    </r>
    <r>
      <rPr>
        <rFont val="Calibri"/>
        <color theme="1"/>
        <sz val="20.0"/>
      </rPr>
      <t xml:space="preserve"> coloque o sinal matemático de subtração </t>
    </r>
    <r>
      <rPr>
        <rFont val="Calibri"/>
        <b/>
        <color theme="1"/>
        <sz val="20.0"/>
      </rPr>
      <t>( - ) ANTES</t>
    </r>
    <r>
      <rPr>
        <rFont val="Calibri"/>
        <color theme="1"/>
        <sz val="20.0"/>
      </rPr>
      <t xml:space="preserve"> dos valores;
5 - </t>
    </r>
    <r>
      <rPr>
        <rFont val="Calibri"/>
        <b/>
        <color theme="1"/>
        <sz val="20.0"/>
      </rPr>
      <t>LEMBRE-SE:</t>
    </r>
    <r>
      <rPr>
        <rFont val="Calibri"/>
        <color theme="1"/>
        <sz val="20.0"/>
      </rPr>
      <t xml:space="preserve"> A eficiência da planilha </t>
    </r>
    <r>
      <rPr>
        <rFont val="Calibri"/>
        <b/>
        <color theme="1"/>
        <sz val="20.0"/>
      </rPr>
      <t>DEPENDE</t>
    </r>
    <r>
      <rPr>
        <rFont val="Calibri"/>
        <color theme="1"/>
        <sz val="20.0"/>
      </rPr>
      <t xml:space="preserve"> da correta inserção das informações nas células correspondentes.</t>
    </r>
  </si>
  <si>
    <t>SE FOSSE PARA FAZER BEM FEITO, COMO VOCÊ FARIA?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</si>
</sst>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&quot;:&quot;mm"/>
    <numFmt numFmtId="165" formatCode="_-[$$-409]* #,##0.00_ ;_-[$$-409]* \-#,##0.00\ ;_-[$$-409]* &quot;-&quot;??_ ;_-@_ "/>
    <numFmt numFmtId="166" formatCode="_-&quot;R$&quot;\ * #,##0.00_-;\-&quot;R$&quot;\ * #,##0.00_-;_-&quot;R$&quot;\ * &quot;-&quot;??_-;_-@"/>
  </numFmts>
  <fonts count="29">
    <font>
      <sz val="11.0"/>
      <color theme="1"/>
      <name val="Arial"/>
      <scheme val="minor"/>
    </font>
    <font>
      <b/>
      <sz val="48.0"/>
      <color theme="1"/>
      <name val="Calibri"/>
    </font>
    <font/>
    <font>
      <color theme="1"/>
      <name val="Arial"/>
    </font>
    <font>
      <b/>
      <sz val="36.0"/>
      <color theme="1"/>
      <name val="Calibri"/>
    </font>
    <font>
      <b/>
      <sz val="26.0"/>
      <color theme="0"/>
      <name val="Calibri"/>
    </font>
    <font>
      <b/>
      <sz val="48.0"/>
      <color theme="0"/>
      <name val="Calibri"/>
    </font>
    <font>
      <b/>
      <sz val="48.0"/>
      <color rgb="FFFFFFFF"/>
      <name val="Calibri"/>
    </font>
    <font>
      <b/>
      <sz val="26.0"/>
      <color theme="1"/>
      <name val="Calibri"/>
    </font>
    <font>
      <b/>
      <sz val="22.0"/>
      <color theme="0"/>
      <name val="Calibri"/>
    </font>
    <font>
      <b/>
      <sz val="20.0"/>
      <color theme="0"/>
      <name val="Calibri"/>
    </font>
    <font>
      <sz val="18.0"/>
      <color theme="0"/>
      <name val="Calibri"/>
    </font>
    <font>
      <b/>
      <sz val="24.0"/>
      <color theme="1"/>
      <name val="Calibri"/>
    </font>
    <font>
      <sz val="24.0"/>
      <color theme="1"/>
      <name val="Calibri"/>
    </font>
    <font>
      <b/>
      <sz val="24.0"/>
      <color rgb="FF000000"/>
      <name val="Calibri"/>
    </font>
    <font>
      <sz val="24.0"/>
      <color rgb="FF000000"/>
      <name val="Calibri"/>
    </font>
    <font>
      <b/>
      <sz val="22.0"/>
      <color theme="1"/>
      <name val="Calibri"/>
    </font>
    <font>
      <sz val="18.0"/>
      <color theme="1"/>
      <name val="Calibri"/>
    </font>
    <font>
      <b/>
      <sz val="48.0"/>
      <color rgb="FF000000"/>
      <name val="Calibri"/>
    </font>
    <font>
      <b/>
      <sz val="26.0"/>
      <color rgb="FF000000"/>
      <name val="Calibri"/>
    </font>
    <font>
      <b/>
      <sz val="28.0"/>
      <color theme="1"/>
      <name val="Calibri"/>
    </font>
    <font>
      <b/>
      <sz val="26.0"/>
      <color rgb="FFFF0000"/>
      <name val="Calibri"/>
    </font>
    <font>
      <b/>
      <sz val="26.0"/>
      <color rgb="FF006100"/>
      <name val="Calibri"/>
    </font>
    <font>
      <b/>
      <sz val="36.0"/>
      <color rgb="FFFF0000"/>
      <name val="Calibri"/>
    </font>
    <font>
      <color rgb="FF000000"/>
      <name val="Arial"/>
    </font>
    <font>
      <b/>
      <sz val="36.0"/>
      <color rgb="FFFA7D00"/>
      <name val="Calibri"/>
    </font>
    <font>
      <b/>
      <sz val="36.0"/>
      <color theme="0"/>
      <name val="Calibri"/>
    </font>
    <font>
      <sz val="20.0"/>
      <color theme="1"/>
      <name val="Calibri"/>
    </font>
    <font>
      <b/>
      <sz val="32.0"/>
      <color theme="0"/>
      <name val="Calibri"/>
    </font>
  </fonts>
  <fills count="29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E598"/>
        <bgColor rgb="FFFFE598"/>
      </patternFill>
    </fill>
    <fill>
      <patternFill patternType="solid">
        <fgColor rgb="FF0C0C0C"/>
        <bgColor rgb="FF0C0C0C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385623"/>
        <bgColor rgb="FF385623"/>
      </patternFill>
    </fill>
    <fill>
      <patternFill patternType="solid">
        <fgColor rgb="FFA61C00"/>
        <bgColor rgb="FFA61C00"/>
      </patternFill>
    </fill>
    <fill>
      <patternFill patternType="solid">
        <fgColor rgb="FFC5E0B3"/>
        <bgColor rgb="FFC5E0B3"/>
      </patternFill>
    </fill>
    <fill>
      <patternFill patternType="solid">
        <fgColor rgb="FFCC0000"/>
        <bgColor rgb="FFCC0000"/>
      </patternFill>
    </fill>
    <fill>
      <patternFill patternType="solid">
        <fgColor rgb="FFBDD6EE"/>
        <bgColor rgb="FFBDD6EE"/>
      </patternFill>
    </fill>
    <fill>
      <patternFill patternType="solid">
        <fgColor rgb="FFF4CCCC"/>
        <bgColor rgb="FFF4CCCC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9"/>
        <bgColor theme="9"/>
      </patternFill>
    </fill>
    <fill>
      <patternFill patternType="solid">
        <fgColor rgb="FFDD7E6B"/>
        <bgColor rgb="FFDD7E6B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FFC7CE"/>
        <bgColor rgb="FFFFC7CE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C6EFCE"/>
        <bgColor rgb="FFC6EFCE"/>
      </patternFill>
    </fill>
    <fill>
      <patternFill patternType="solid">
        <fgColor theme="1"/>
        <bgColor theme="1"/>
      </patternFill>
    </fill>
    <fill>
      <patternFill patternType="solid">
        <fgColor rgb="FFFFD966"/>
        <bgColor rgb="FFFFD966"/>
      </patternFill>
    </fill>
    <fill>
      <patternFill patternType="solid">
        <fgColor rgb="FFFFE400"/>
        <bgColor rgb="FFFFE400"/>
      </patternFill>
    </fill>
    <fill>
      <patternFill patternType="solid">
        <fgColor rgb="FF002060"/>
        <bgColor rgb="FF002060"/>
      </patternFill>
    </fill>
  </fills>
  <borders count="6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3" numFmtId="164" xfId="0" applyFont="1" applyNumberFormat="1"/>
    <xf borderId="9" fillId="3" fontId="4" numFmtId="0" xfId="0" applyAlignment="1" applyBorder="1" applyFill="1" applyFont="1">
      <alignment horizontal="center" vertical="center"/>
    </xf>
    <xf borderId="10" fillId="0" fontId="2" numFmtId="0" xfId="0" applyBorder="1" applyFont="1"/>
    <xf borderId="11" fillId="4" fontId="5" numFmtId="0" xfId="0" applyAlignment="1" applyBorder="1" applyFill="1" applyFont="1">
      <alignment horizontal="center" shrinkToFit="0" wrapText="1"/>
    </xf>
    <xf borderId="11" fillId="5" fontId="4" numFmtId="0" xfId="0" applyAlignment="1" applyBorder="1" applyFill="1" applyFont="1">
      <alignment horizontal="center" shrinkToFit="0" vertical="center" wrapText="1"/>
    </xf>
    <xf borderId="11" fillId="5" fontId="4" numFmtId="164" xfId="0" applyAlignment="1" applyBorder="1" applyFont="1" applyNumberFormat="1">
      <alignment horizontal="center" shrinkToFit="0" vertical="center" wrapText="1"/>
    </xf>
    <xf borderId="12" fillId="5" fontId="1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2" fillId="3" fontId="4" numFmtId="0" xfId="0" applyAlignment="1" applyBorder="1" applyFont="1">
      <alignment horizontal="center" vertical="center"/>
    </xf>
    <xf borderId="14" fillId="0" fontId="2" numFmtId="0" xfId="0" applyBorder="1" applyFont="1"/>
    <xf borderId="1" fillId="6" fontId="1" numFmtId="0" xfId="0" applyAlignment="1" applyBorder="1" applyFill="1" applyFont="1">
      <alignment horizontal="center" shrinkToFit="0" vertical="center" wrapText="1"/>
    </xf>
    <xf borderId="1" fillId="7" fontId="6" numFmtId="0" xfId="0" applyAlignment="1" applyBorder="1" applyFill="1" applyFont="1">
      <alignment horizontal="center" vertical="center"/>
    </xf>
    <xf borderId="1" fillId="8" fontId="7" numFmtId="0" xfId="0" applyAlignment="1" applyBorder="1" applyFill="1" applyFont="1">
      <alignment horizontal="center" vertical="center"/>
    </xf>
    <xf borderId="15" fillId="3" fontId="4" numFmtId="0" xfId="0" applyAlignment="1" applyBorder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12" fillId="6" fontId="4" numFmtId="165" xfId="0" applyAlignment="1" applyBorder="1" applyFont="1" applyNumberFormat="1">
      <alignment horizontal="center" readingOrder="0" vertical="center"/>
    </xf>
    <xf borderId="12" fillId="6" fontId="4" numFmtId="165" xfId="0" applyAlignment="1" applyBorder="1" applyFont="1" applyNumberFormat="1">
      <alignment horizontal="center" vertical="center"/>
    </xf>
    <xf borderId="22" fillId="4" fontId="5" numFmtId="0" xfId="0" applyAlignment="1" applyBorder="1" applyFont="1">
      <alignment horizontal="center" shrinkToFit="0" wrapText="1"/>
    </xf>
    <xf borderId="23" fillId="9" fontId="8" numFmtId="0" xfId="0" applyAlignment="1" applyBorder="1" applyFill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3" fillId="9" fontId="4" numFmtId="0" xfId="0" applyAlignment="1" applyBorder="1" applyFont="1">
      <alignment horizontal="center" shrinkToFit="0" vertical="center" wrapText="1"/>
    </xf>
    <xf borderId="3" fillId="10" fontId="9" numFmtId="0" xfId="0" applyAlignment="1" applyBorder="1" applyFill="1" applyFont="1">
      <alignment horizontal="center" shrinkToFit="0" wrapText="1"/>
    </xf>
    <xf borderId="26" fillId="0" fontId="2" numFmtId="0" xfId="0" applyBorder="1" applyFont="1"/>
    <xf borderId="27" fillId="0" fontId="2" numFmtId="0" xfId="0" applyBorder="1" applyFont="1"/>
    <xf borderId="28" fillId="7" fontId="10" numFmtId="0" xfId="0" applyAlignment="1" applyBorder="1" applyFont="1">
      <alignment horizontal="center" shrinkToFit="0" vertical="center" wrapText="1"/>
    </xf>
    <xf borderId="29" fillId="7" fontId="10" numFmtId="0" xfId="0" applyAlignment="1" applyBorder="1" applyFont="1">
      <alignment horizontal="center" shrinkToFit="0" vertical="center" wrapText="1"/>
    </xf>
    <xf borderId="30" fillId="7" fontId="9" numFmtId="0" xfId="0" applyAlignment="1" applyBorder="1" applyFont="1">
      <alignment horizontal="center" shrinkToFit="0" vertical="center" wrapText="1"/>
    </xf>
    <xf borderId="31" fillId="7" fontId="11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33" fillId="7" fontId="9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11" fontId="12" numFmtId="0" xfId="0" applyAlignment="1" applyBorder="1" applyFill="1" applyFont="1">
      <alignment horizontal="center" vertical="center"/>
    </xf>
    <xf borderId="36" fillId="6" fontId="12" numFmtId="0" xfId="0" applyAlignment="1" applyBorder="1" applyFont="1">
      <alignment horizontal="center" vertical="center"/>
    </xf>
    <xf borderId="37" fillId="11" fontId="12" numFmtId="0" xfId="0" applyAlignment="1" applyBorder="1" applyFont="1">
      <alignment horizontal="center" vertical="center"/>
    </xf>
    <xf borderId="0" fillId="0" fontId="13" numFmtId="0" xfId="0" applyFont="1"/>
    <xf borderId="35" fillId="11" fontId="14" numFmtId="0" xfId="0" applyAlignment="1" applyBorder="1" applyFont="1">
      <alignment horizontal="center" vertical="center"/>
    </xf>
    <xf borderId="36" fillId="12" fontId="14" numFmtId="0" xfId="0" applyAlignment="1" applyBorder="1" applyFill="1" applyFont="1">
      <alignment horizontal="center" vertical="center"/>
    </xf>
    <xf borderId="37" fillId="11" fontId="14" numFmtId="0" xfId="0" applyAlignment="1" applyBorder="1" applyFont="1">
      <alignment horizontal="center" vertical="center"/>
    </xf>
    <xf borderId="0" fillId="0" fontId="15" numFmtId="0" xfId="0" applyFont="1"/>
    <xf borderId="12" fillId="3" fontId="12" numFmtId="0" xfId="0" applyAlignment="1" applyBorder="1" applyFont="1">
      <alignment horizontal="center" vertical="center"/>
    </xf>
    <xf borderId="15" fillId="13" fontId="16" numFmtId="0" xfId="0" applyAlignment="1" applyBorder="1" applyFill="1" applyFont="1">
      <alignment horizontal="center" vertical="center"/>
    </xf>
    <xf borderId="15" fillId="0" fontId="8" numFmtId="165" xfId="0" applyAlignment="1" applyBorder="1" applyFont="1" applyNumberFormat="1">
      <alignment vertical="center"/>
    </xf>
    <xf borderId="15" fillId="14" fontId="12" numFmtId="16" xfId="0" applyAlignment="1" applyBorder="1" applyFill="1" applyFont="1" applyNumberFormat="1">
      <alignment horizontal="center"/>
    </xf>
    <xf borderId="15" fillId="14" fontId="12" numFmtId="164" xfId="0" applyAlignment="1" applyBorder="1" applyFont="1" applyNumberFormat="1">
      <alignment horizontal="center"/>
    </xf>
    <xf borderId="9" fillId="0" fontId="12" numFmtId="10" xfId="0" applyAlignment="1" applyBorder="1" applyFont="1" applyNumberFormat="1">
      <alignment horizontal="center" vertical="center"/>
    </xf>
    <xf borderId="12" fillId="3" fontId="12" numFmtId="0" xfId="0" applyAlignment="1" applyBorder="1" applyFont="1">
      <alignment horizontal="center" shrinkToFit="0" vertical="center" wrapText="1"/>
    </xf>
    <xf borderId="38" fillId="13" fontId="12" numFmtId="0" xfId="0" applyAlignment="1" applyBorder="1" applyFont="1">
      <alignment horizontal="center" vertical="center"/>
    </xf>
    <xf borderId="39" fillId="3" fontId="8" numFmtId="0" xfId="0" applyAlignment="1" applyBorder="1" applyFont="1">
      <alignment horizontal="center" vertical="center"/>
    </xf>
    <xf borderId="40" fillId="3" fontId="8" numFmtId="0" xfId="0" applyAlignment="1" applyBorder="1" applyFont="1">
      <alignment horizontal="center" vertical="center"/>
    </xf>
    <xf borderId="41" fillId="3" fontId="8" numFmtId="0" xfId="0" applyAlignment="1" applyBorder="1" applyFont="1">
      <alignment horizontal="center" vertical="center"/>
    </xf>
    <xf borderId="1" fillId="3" fontId="8" numFmtId="3" xfId="0" applyAlignment="1" applyBorder="1" applyFont="1" applyNumberFormat="1">
      <alignment horizontal="center" vertical="center"/>
    </xf>
    <xf borderId="42" fillId="0" fontId="2" numFmtId="0" xfId="0" applyBorder="1" applyFont="1"/>
    <xf borderId="43" fillId="0" fontId="8" numFmtId="165" xfId="0" applyAlignment="1" applyBorder="1" applyFont="1" applyNumberFormat="1">
      <alignment horizontal="center" vertical="center"/>
    </xf>
    <xf borderId="44" fillId="0" fontId="2" numFmtId="0" xfId="0" applyBorder="1" applyFont="1"/>
    <xf borderId="45" fillId="0" fontId="8" numFmtId="165" xfId="0" applyAlignment="1" applyBorder="1" applyFont="1" applyNumberFormat="1">
      <alignment horizontal="right" vertical="center"/>
    </xf>
    <xf borderId="46" fillId="15" fontId="1" numFmtId="0" xfId="0" applyAlignment="1" applyBorder="1" applyFill="1" applyFont="1">
      <alignment horizontal="center" vertical="center"/>
    </xf>
    <xf borderId="47" fillId="0" fontId="12" numFmtId="0" xfId="0" applyAlignment="1" applyBorder="1" applyFont="1">
      <alignment horizontal="center" vertical="center"/>
    </xf>
    <xf borderId="47" fillId="16" fontId="12" numFmtId="0" xfId="0" applyAlignment="1" applyBorder="1" applyFill="1" applyFont="1">
      <alignment horizontal="center" vertical="center"/>
    </xf>
    <xf borderId="0" fillId="0" fontId="17" numFmtId="0" xfId="0" applyFont="1"/>
    <xf borderId="46" fillId="15" fontId="18" numFmtId="0" xfId="0" applyAlignment="1" applyBorder="1" applyFont="1">
      <alignment horizontal="center" vertical="center"/>
    </xf>
    <xf borderId="47" fillId="0" fontId="14" numFmtId="0" xfId="0" applyAlignment="1" applyBorder="1" applyFont="1">
      <alignment horizontal="center" vertical="center"/>
    </xf>
    <xf borderId="45" fillId="17" fontId="19" numFmtId="165" xfId="0" applyAlignment="1" applyBorder="1" applyFill="1" applyFont="1" applyNumberFormat="1">
      <alignment horizontal="right" vertical="center"/>
    </xf>
    <xf borderId="47" fillId="18" fontId="14" numFmtId="0" xfId="0" applyAlignment="1" applyBorder="1" applyFill="1" applyFont="1">
      <alignment horizontal="center" vertical="center"/>
    </xf>
    <xf borderId="45" fillId="19" fontId="19" numFmtId="165" xfId="0" applyAlignment="1" applyBorder="1" applyFill="1" applyFont="1" applyNumberFormat="1">
      <alignment horizontal="right" vertical="center"/>
    </xf>
    <xf borderId="48" fillId="13" fontId="12" numFmtId="0" xfId="0" applyAlignment="1" applyBorder="1" applyFont="1">
      <alignment horizontal="center" vertical="center"/>
    </xf>
    <xf borderId="48" fillId="0" fontId="8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center" vertical="center"/>
    </xf>
    <xf borderId="45" fillId="0" fontId="8" numFmtId="0" xfId="0" applyAlignment="1" applyBorder="1" applyFont="1">
      <alignment horizontal="center" vertical="center"/>
    </xf>
    <xf borderId="1" fillId="0" fontId="8" numFmtId="3" xfId="0" applyAlignment="1" applyBorder="1" applyFont="1" applyNumberFormat="1">
      <alignment horizontal="center" vertical="center"/>
    </xf>
    <xf borderId="20" fillId="0" fontId="8" numFmtId="165" xfId="0" applyAlignment="1" applyBorder="1" applyFont="1" applyNumberFormat="1">
      <alignment horizontal="center" vertical="center"/>
    </xf>
    <xf borderId="49" fillId="0" fontId="2" numFmtId="0" xfId="0" applyBorder="1" applyFont="1"/>
    <xf borderId="45" fillId="20" fontId="19" numFmtId="165" xfId="0" applyAlignment="1" applyBorder="1" applyFill="1" applyFont="1" applyNumberFormat="1">
      <alignment horizontal="right" vertical="center"/>
    </xf>
    <xf borderId="12" fillId="21" fontId="4" numFmtId="0" xfId="0" applyAlignment="1" applyBorder="1" applyFill="1" applyFont="1">
      <alignment horizontal="center" vertical="center"/>
    </xf>
    <xf borderId="12" fillId="22" fontId="20" numFmtId="0" xfId="0" applyAlignment="1" applyBorder="1" applyFill="1" applyFont="1">
      <alignment horizontal="center" vertical="center"/>
    </xf>
    <xf borderId="48" fillId="3" fontId="8" numFmtId="0" xfId="0" applyAlignment="1" applyBorder="1" applyFont="1">
      <alignment horizontal="center" vertical="center"/>
    </xf>
    <xf borderId="15" fillId="3" fontId="8" numFmtId="0" xfId="0" applyAlignment="1" applyBorder="1" applyFont="1">
      <alignment horizontal="center" vertical="center"/>
    </xf>
    <xf borderId="45" fillId="3" fontId="8" numFmtId="0" xfId="0" applyAlignment="1" applyBorder="1" applyFont="1">
      <alignment horizontal="center" vertical="center"/>
    </xf>
    <xf borderId="50" fillId="0" fontId="2" numFmtId="0" xfId="0" applyBorder="1" applyFont="1"/>
    <xf borderId="47" fillId="23" fontId="12" numFmtId="0" xfId="0" applyAlignment="1" applyBorder="1" applyFill="1" applyFont="1">
      <alignment horizontal="center" vertical="center"/>
    </xf>
    <xf borderId="45" fillId="16" fontId="21" numFmtId="165" xfId="0" applyAlignment="1" applyBorder="1" applyFont="1" applyNumberFormat="1">
      <alignment horizontal="right" vertical="center"/>
    </xf>
    <xf borderId="47" fillId="23" fontId="14" numFmtId="0" xfId="0" applyAlignment="1" applyBorder="1" applyFont="1">
      <alignment horizontal="center" vertical="center"/>
    </xf>
    <xf borderId="12" fillId="22" fontId="20" numFmtId="10" xfId="0" applyAlignment="1" applyBorder="1" applyFont="1" applyNumberFormat="1">
      <alignment horizontal="center" vertical="center"/>
    </xf>
    <xf borderId="51" fillId="11" fontId="12" numFmtId="0" xfId="0" applyAlignment="1" applyBorder="1" applyFont="1">
      <alignment horizontal="center" vertical="center"/>
    </xf>
    <xf borderId="47" fillId="6" fontId="12" numFmtId="0" xfId="0" applyAlignment="1" applyBorder="1" applyFont="1">
      <alignment horizontal="center" vertical="center"/>
    </xf>
    <xf borderId="52" fillId="11" fontId="12" numFmtId="165" xfId="0" applyAlignment="1" applyBorder="1" applyFont="1" applyNumberFormat="1">
      <alignment horizontal="center" vertical="center"/>
    </xf>
    <xf borderId="51" fillId="11" fontId="14" numFmtId="0" xfId="0" applyAlignment="1" applyBorder="1" applyFont="1">
      <alignment horizontal="center" vertical="center"/>
    </xf>
    <xf borderId="47" fillId="12" fontId="14" numFmtId="0" xfId="0" applyAlignment="1" applyBorder="1" applyFont="1">
      <alignment horizontal="center" vertical="center"/>
    </xf>
    <xf borderId="52" fillId="11" fontId="14" numFmtId="165" xfId="0" applyAlignment="1" applyBorder="1" applyFont="1" applyNumberFormat="1">
      <alignment horizontal="center" vertical="center"/>
    </xf>
    <xf borderId="12" fillId="24" fontId="22" numFmtId="165" xfId="0" applyAlignment="1" applyBorder="1" applyFill="1" applyFont="1" applyNumberFormat="1">
      <alignment horizontal="center" vertical="center"/>
    </xf>
    <xf borderId="12" fillId="22" fontId="23" numFmtId="165" xfId="0" applyAlignment="1" applyBorder="1" applyFont="1" applyNumberFormat="1">
      <alignment horizontal="center" vertical="center"/>
    </xf>
    <xf borderId="45" fillId="16" fontId="8" numFmtId="165" xfId="0" applyAlignment="1" applyBorder="1" applyFont="1" applyNumberFormat="1">
      <alignment horizontal="right" vertical="center"/>
    </xf>
    <xf borderId="12" fillId="0" fontId="4" numFmtId="10" xfId="0" applyAlignment="1" applyBorder="1" applyFont="1" applyNumberFormat="1">
      <alignment horizontal="center" vertical="center"/>
    </xf>
    <xf borderId="12" fillId="22" fontId="23" numFmtId="49" xfId="0" applyAlignment="1" applyBorder="1" applyFont="1" applyNumberFormat="1">
      <alignment horizontal="center" readingOrder="0" vertical="center"/>
    </xf>
    <xf borderId="12" fillId="3" fontId="12" numFmtId="166" xfId="0" applyAlignment="1" applyBorder="1" applyFont="1" applyNumberFormat="1">
      <alignment horizontal="center" vertical="center"/>
    </xf>
    <xf borderId="12" fillId="0" fontId="4" numFmtId="165" xfId="0" applyAlignment="1" applyBorder="1" applyFont="1" applyNumberFormat="1">
      <alignment horizontal="center" vertical="center"/>
    </xf>
    <xf borderId="12" fillId="3" fontId="4" numFmtId="166" xfId="0" applyAlignment="1" applyBorder="1" applyFont="1" applyNumberFormat="1">
      <alignment horizontal="center" vertical="center"/>
    </xf>
    <xf borderId="0" fillId="0" fontId="24" numFmtId="0" xfId="0" applyFont="1"/>
    <xf borderId="12" fillId="25" fontId="25" numFmtId="165" xfId="0" applyAlignment="1" applyBorder="1" applyFill="1" applyFont="1" applyNumberFormat="1">
      <alignment horizontal="center" vertical="center"/>
    </xf>
    <xf borderId="53" fillId="13" fontId="12" numFmtId="0" xfId="0" applyAlignment="1" applyBorder="1" applyFont="1">
      <alignment horizontal="center" vertical="center"/>
    </xf>
    <xf borderId="54" fillId="26" fontId="8" numFmtId="0" xfId="0" applyAlignment="1" applyBorder="1" applyFill="1" applyFont="1">
      <alignment horizontal="center" vertical="center"/>
    </xf>
    <xf borderId="55" fillId="0" fontId="2" numFmtId="0" xfId="0" applyBorder="1" applyFont="1"/>
    <xf borderId="12" fillId="26" fontId="8" numFmtId="49" xfId="0" applyAlignment="1" applyBorder="1" applyFont="1" applyNumberFormat="1">
      <alignment horizontal="center" vertical="center"/>
    </xf>
    <xf borderId="12" fillId="26" fontId="8" numFmtId="165" xfId="0" applyAlignment="1" applyBorder="1" applyFont="1" applyNumberFormat="1">
      <alignment horizontal="center" vertical="center"/>
    </xf>
    <xf borderId="56" fillId="12" fontId="8" numFmtId="165" xfId="0" applyAlignment="1" applyBorder="1" applyFont="1" applyNumberFormat="1">
      <alignment horizontal="right" vertical="center"/>
    </xf>
    <xf borderId="57" fillId="0" fontId="2" numFmtId="0" xfId="0" applyBorder="1" applyFont="1"/>
    <xf borderId="43" fillId="0" fontId="2" numFmtId="0" xfId="0" applyBorder="1" applyFont="1"/>
    <xf borderId="58" fillId="0" fontId="2" numFmtId="0" xfId="0" applyBorder="1" applyFont="1"/>
    <xf borderId="1" fillId="7" fontId="26" numFmtId="0" xfId="0" applyAlignment="1" applyBorder="1" applyFont="1">
      <alignment horizontal="center" shrinkToFit="0" vertical="center" wrapText="1"/>
    </xf>
    <xf borderId="59" fillId="0" fontId="2" numFmtId="0" xfId="0" applyBorder="1" applyFont="1"/>
    <xf borderId="54" fillId="27" fontId="27" numFmtId="0" xfId="0" applyAlignment="1" applyBorder="1" applyFill="1" applyFont="1">
      <alignment horizontal="left" shrinkToFit="0" vertical="center" wrapText="1"/>
    </xf>
    <xf borderId="45" fillId="24" fontId="8" numFmtId="165" xfId="0" applyAlignment="1" applyBorder="1" applyFont="1" applyNumberFormat="1">
      <alignment horizontal="right" vertical="center"/>
    </xf>
    <xf borderId="60" fillId="28" fontId="28" numFmtId="0" xfId="0" applyAlignment="1" applyBorder="1" applyFill="1" applyFont="1">
      <alignment horizontal="center" shrinkToFit="0" vertical="center" wrapText="1"/>
    </xf>
    <xf borderId="61" fillId="0" fontId="2" numFmtId="0" xfId="0" applyBorder="1" applyFont="1"/>
    <xf borderId="62" fillId="0" fontId="2" numFmtId="0" xfId="0" applyBorder="1" applyFont="1"/>
  </cellXfs>
  <cellStyles count="1">
    <cellStyle xfId="0" name="Normal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000000"/>
      </font>
      <fill>
        <patternFill patternType="solid">
          <fgColor rgb="FFE6B8AF"/>
          <bgColor rgb="FFE6B8AF"/>
        </patternFill>
      </fill>
      <border/>
    </dxf>
    <dxf>
      <font>
        <color rgb="FF000000"/>
      </font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color rgb="FF000000"/>
      </font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 fitToPage="1"/>
  </sheetPr>
  <sheetViews>
    <sheetView showGridLines="0" workbookViewId="0"/>
  </sheetViews>
  <sheetFormatPr customHeight="1" defaultColWidth="12.63" defaultRowHeight="15.0"/>
  <cols>
    <col customWidth="1" min="1" max="1" width="11.63"/>
    <col customWidth="1" min="2" max="2" width="20.88"/>
    <col customWidth="1" min="3" max="3" width="11.13"/>
    <col customWidth="1" min="4" max="4" width="21.38"/>
    <col customWidth="1" min="5" max="5" width="7.63"/>
    <col customWidth="1" min="6" max="6" width="31.25"/>
    <col customWidth="1" min="7" max="8" width="18.88"/>
    <col customWidth="1" min="9" max="9" width="7.63"/>
    <col customWidth="1" min="10" max="10" width="11.13"/>
    <col customWidth="1" min="11" max="13" width="9.38"/>
    <col customWidth="1" min="14" max="14" width="26.38"/>
    <col customWidth="1" min="15" max="15" width="3.25"/>
    <col customWidth="1" min="16" max="16" width="8.88"/>
    <col customWidth="1" min="17" max="19" width="19.0"/>
    <col customWidth="1" min="20" max="20" width="21.13"/>
    <col customWidth="1" min="21" max="21" width="3.38"/>
    <col customWidth="1" min="22" max="22" width="31.75"/>
    <col customWidth="1" min="23" max="23" width="19.0"/>
    <col customWidth="1" min="24" max="24" width="22.5"/>
    <col customWidth="1" min="25" max="25" width="3.25"/>
    <col customWidth="1" min="26" max="26" width="26.88"/>
    <col customWidth="1" min="27" max="27" width="23.25"/>
    <col customWidth="1" min="28" max="28" width="28.25"/>
    <col customWidth="1" min="29" max="29" width="3.25"/>
    <col customWidth="1" min="30" max="30" width="26.88"/>
    <col customWidth="1" min="31" max="31" width="23.25"/>
    <col customWidth="1" min="32" max="32" width="27.0"/>
    <col customWidth="1" min="33" max="33" width="2.88"/>
    <col customWidth="1" min="34" max="34" width="26.88"/>
    <col customWidth="1" min="35" max="35" width="23.25"/>
    <col customWidth="1" min="36" max="36" width="28.25"/>
    <col customWidth="1" min="37" max="37" width="3.25"/>
    <col customWidth="1" min="38" max="38" width="26.88"/>
    <col customWidth="1" min="39" max="39" width="23.25"/>
    <col customWidth="1" min="40" max="40" width="27.0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ht="15.0" customHeight="1">
      <c r="A2" s="4"/>
      <c r="AN2" s="5"/>
    </row>
    <row r="3" ht="15.0" customHeight="1">
      <c r="A3" s="4"/>
      <c r="AN3" s="5"/>
    </row>
    <row r="4" ht="15.0" customHeight="1">
      <c r="A4" s="4"/>
      <c r="AN4" s="5"/>
    </row>
    <row r="5" ht="15.0" customHeight="1">
      <c r="A5" s="4"/>
      <c r="AN5" s="5"/>
    </row>
    <row r="6" ht="15.0" customHeight="1">
      <c r="A6" s="4"/>
      <c r="AN6" s="5"/>
    </row>
    <row r="7" ht="15.75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8"/>
    </row>
    <row r="8" ht="33.75" customHeight="1">
      <c r="H8" s="9"/>
    </row>
    <row r="9" ht="54.0" customHeight="1">
      <c r="A9" s="10" t="s">
        <v>1</v>
      </c>
      <c r="B9" s="11"/>
      <c r="C9" s="10" t="s">
        <v>2</v>
      </c>
      <c r="D9" s="11"/>
      <c r="E9" s="12" t="s">
        <v>3</v>
      </c>
      <c r="F9" s="13" t="s">
        <v>4</v>
      </c>
      <c r="G9" s="13" t="s">
        <v>5</v>
      </c>
      <c r="H9" s="14" t="s">
        <v>6</v>
      </c>
      <c r="I9" s="15" t="s">
        <v>7</v>
      </c>
      <c r="J9" s="16"/>
      <c r="K9" s="17" t="s">
        <v>8</v>
      </c>
      <c r="L9" s="18"/>
      <c r="M9" s="18"/>
      <c r="N9" s="16"/>
      <c r="P9" s="19" t="s">
        <v>9</v>
      </c>
      <c r="Q9" s="2"/>
      <c r="R9" s="2"/>
      <c r="S9" s="2"/>
      <c r="T9" s="2"/>
      <c r="U9" s="2"/>
      <c r="V9" s="2"/>
      <c r="W9" s="2"/>
      <c r="X9" s="3"/>
      <c r="Z9" s="20" t="s">
        <v>10</v>
      </c>
      <c r="AA9" s="2"/>
      <c r="AB9" s="2"/>
      <c r="AC9" s="2"/>
      <c r="AD9" s="2"/>
      <c r="AE9" s="2"/>
      <c r="AF9" s="3"/>
      <c r="AH9" s="21" t="s">
        <v>11</v>
      </c>
      <c r="AI9" s="2"/>
      <c r="AJ9" s="2"/>
      <c r="AK9" s="2"/>
      <c r="AL9" s="2"/>
      <c r="AM9" s="2"/>
      <c r="AN9" s="3"/>
    </row>
    <row r="10" ht="14.25" hidden="1" customHeight="1">
      <c r="A10" s="22"/>
      <c r="B10" s="22"/>
      <c r="C10" s="22"/>
      <c r="D10" s="22"/>
      <c r="E10" s="23"/>
      <c r="F10" s="23"/>
      <c r="G10" s="23"/>
      <c r="H10" s="23"/>
      <c r="I10" s="24"/>
      <c r="J10" s="25"/>
      <c r="K10" s="26"/>
      <c r="L10" s="27"/>
      <c r="M10" s="27"/>
      <c r="N10" s="28"/>
      <c r="P10" s="4"/>
      <c r="X10" s="5"/>
      <c r="Z10" s="4"/>
      <c r="AF10" s="5"/>
      <c r="AH10" s="4"/>
      <c r="AN10" s="5"/>
    </row>
    <row r="11" ht="15.0" customHeight="1">
      <c r="A11" s="29">
        <v>50000.0</v>
      </c>
      <c r="B11" s="16"/>
      <c r="C11" s="29">
        <v>3000.0</v>
      </c>
      <c r="D11" s="16"/>
      <c r="E11" s="23"/>
      <c r="F11" s="23"/>
      <c r="G11" s="23"/>
      <c r="H11" s="23"/>
      <c r="I11" s="24"/>
      <c r="J11" s="25"/>
      <c r="K11" s="30">
        <v>2500.0</v>
      </c>
      <c r="L11" s="18"/>
      <c r="M11" s="18"/>
      <c r="N11" s="16"/>
      <c r="P11" s="6"/>
      <c r="Q11" s="7"/>
      <c r="R11" s="7"/>
      <c r="S11" s="7"/>
      <c r="T11" s="7"/>
      <c r="U11" s="7"/>
      <c r="V11" s="7"/>
      <c r="W11" s="7"/>
      <c r="X11" s="8"/>
      <c r="Z11" s="4"/>
      <c r="AF11" s="5"/>
      <c r="AH11" s="4"/>
      <c r="AN11" s="5"/>
    </row>
    <row r="12" ht="62.25" customHeight="1">
      <c r="A12" s="24"/>
      <c r="B12" s="25"/>
      <c r="C12" s="24"/>
      <c r="D12" s="25"/>
      <c r="E12" s="23"/>
      <c r="F12" s="23"/>
      <c r="G12" s="23"/>
      <c r="H12" s="23"/>
      <c r="I12" s="24"/>
      <c r="J12" s="25"/>
      <c r="K12" s="24"/>
      <c r="N12" s="25"/>
      <c r="P12" s="31" t="s">
        <v>3</v>
      </c>
      <c r="Q12" s="32" t="s">
        <v>12</v>
      </c>
      <c r="R12" s="33"/>
      <c r="S12" s="34"/>
      <c r="T12" s="35" t="s">
        <v>13</v>
      </c>
      <c r="U12" s="33"/>
      <c r="V12" s="33"/>
      <c r="W12" s="34"/>
      <c r="X12" s="36" t="s">
        <v>14</v>
      </c>
      <c r="Z12" s="6"/>
      <c r="AA12" s="7"/>
      <c r="AB12" s="7"/>
      <c r="AC12" s="7"/>
      <c r="AD12" s="7"/>
      <c r="AE12" s="7"/>
      <c r="AF12" s="8"/>
      <c r="AH12" s="6"/>
      <c r="AI12" s="7"/>
      <c r="AJ12" s="7"/>
      <c r="AK12" s="7"/>
      <c r="AL12" s="7"/>
      <c r="AM12" s="7"/>
      <c r="AN12" s="8"/>
    </row>
    <row r="13" ht="66.0" customHeight="1">
      <c r="A13" s="26"/>
      <c r="B13" s="28"/>
      <c r="C13" s="26"/>
      <c r="D13" s="28"/>
      <c r="E13" s="37"/>
      <c r="F13" s="37"/>
      <c r="G13" s="37"/>
      <c r="H13" s="37"/>
      <c r="I13" s="26"/>
      <c r="J13" s="28"/>
      <c r="K13" s="26"/>
      <c r="L13" s="27"/>
      <c r="M13" s="27"/>
      <c r="N13" s="28"/>
      <c r="P13" s="38"/>
      <c r="Q13" s="39" t="s">
        <v>15</v>
      </c>
      <c r="R13" s="40" t="s">
        <v>16</v>
      </c>
      <c r="S13" s="41" t="s">
        <v>17</v>
      </c>
      <c r="T13" s="42" t="s">
        <v>18</v>
      </c>
      <c r="U13" s="43"/>
      <c r="V13" s="44" t="s">
        <v>19</v>
      </c>
      <c r="W13" s="45"/>
      <c r="X13" s="8"/>
      <c r="Z13" s="46" t="s">
        <v>20</v>
      </c>
      <c r="AA13" s="47" t="s">
        <v>21</v>
      </c>
      <c r="AB13" s="48" t="s">
        <v>22</v>
      </c>
      <c r="AC13" s="49"/>
      <c r="AD13" s="46" t="s">
        <v>20</v>
      </c>
      <c r="AE13" s="47" t="s">
        <v>21</v>
      </c>
      <c r="AF13" s="48" t="s">
        <v>22</v>
      </c>
      <c r="AH13" s="50" t="s">
        <v>20</v>
      </c>
      <c r="AI13" s="51" t="s">
        <v>21</v>
      </c>
      <c r="AJ13" s="52" t="s">
        <v>22</v>
      </c>
      <c r="AK13" s="53"/>
      <c r="AL13" s="50" t="s">
        <v>20</v>
      </c>
      <c r="AM13" s="51" t="s">
        <v>21</v>
      </c>
      <c r="AN13" s="52" t="s">
        <v>22</v>
      </c>
    </row>
    <row r="14" ht="33.75" customHeight="1">
      <c r="A14" s="54" t="s">
        <v>23</v>
      </c>
      <c r="B14" s="18"/>
      <c r="C14" s="18"/>
      <c r="D14" s="16"/>
      <c r="E14" s="55">
        <v>1.0</v>
      </c>
      <c r="F14" s="56">
        <v>0.0</v>
      </c>
      <c r="G14" s="57">
        <v>44865.0</v>
      </c>
      <c r="H14" s="58">
        <v>0.05555555555555555</v>
      </c>
      <c r="I14" s="59">
        <f t="shared" ref="I14:I63" si="1">F14/$A$11</f>
        <v>0</v>
      </c>
      <c r="J14" s="11"/>
      <c r="K14" s="60" t="s">
        <v>24</v>
      </c>
      <c r="L14" s="18"/>
      <c r="M14" s="18"/>
      <c r="N14" s="16"/>
      <c r="P14" s="61">
        <v>1.0</v>
      </c>
      <c r="Q14" s="62">
        <v>2.0</v>
      </c>
      <c r="R14" s="63">
        <v>1.0</v>
      </c>
      <c r="S14" s="64">
        <v>0.0</v>
      </c>
      <c r="T14" s="65">
        <f t="shared" ref="T14:T36" si="2">Q14+R14+S14</f>
        <v>3</v>
      </c>
      <c r="U14" s="66"/>
      <c r="V14" s="67">
        <v>0.0</v>
      </c>
      <c r="W14" s="68"/>
      <c r="X14" s="69">
        <v>3.0</v>
      </c>
      <c r="Z14" s="70">
        <v>1.0</v>
      </c>
      <c r="AA14" s="71">
        <v>1.0</v>
      </c>
      <c r="AB14" s="69">
        <f t="shared" ref="AB14:AB19" si="3">$Z$14*AA14*5*1</f>
        <v>5</v>
      </c>
      <c r="AC14" s="49"/>
      <c r="AD14" s="70">
        <v>6.0</v>
      </c>
      <c r="AE14" s="72">
        <v>1.0</v>
      </c>
      <c r="AF14" s="69">
        <f t="shared" ref="AF14:AF19" si="4">$AD$14*AE14*5*1</f>
        <v>30</v>
      </c>
      <c r="AG14" s="73"/>
      <c r="AH14" s="74">
        <v>1.0</v>
      </c>
      <c r="AI14" s="75">
        <v>1.0</v>
      </c>
      <c r="AJ14" s="76">
        <f t="shared" ref="AJ14:AJ19" si="5">$Z$14*AI14*2*1</f>
        <v>2</v>
      </c>
      <c r="AK14" s="53"/>
      <c r="AL14" s="74">
        <v>6.0</v>
      </c>
      <c r="AM14" s="77">
        <v>1.0</v>
      </c>
      <c r="AN14" s="78">
        <f t="shared" ref="AN14:AN19" si="6">$AD$14*AM14*2*1</f>
        <v>12</v>
      </c>
    </row>
    <row r="15" ht="33.75" customHeight="1">
      <c r="A15" s="26"/>
      <c r="B15" s="27"/>
      <c r="C15" s="27"/>
      <c r="D15" s="28"/>
      <c r="E15" s="55">
        <v>2.0</v>
      </c>
      <c r="F15" s="56">
        <v>0.0</v>
      </c>
      <c r="G15" s="57">
        <v>44866.0</v>
      </c>
      <c r="H15" s="58">
        <v>0.09722222222222222</v>
      </c>
      <c r="I15" s="59">
        <f t="shared" si="1"/>
        <v>0</v>
      </c>
      <c r="J15" s="11"/>
      <c r="K15" s="26"/>
      <c r="L15" s="27"/>
      <c r="M15" s="27"/>
      <c r="N15" s="28"/>
      <c r="P15" s="79">
        <v>2.0</v>
      </c>
      <c r="Q15" s="80">
        <v>2.0</v>
      </c>
      <c r="R15" s="81">
        <v>2.0</v>
      </c>
      <c r="S15" s="82">
        <v>0.0</v>
      </c>
      <c r="T15" s="83">
        <f t="shared" si="2"/>
        <v>4</v>
      </c>
      <c r="U15" s="66"/>
      <c r="V15" s="84">
        <v>0.0</v>
      </c>
      <c r="W15" s="68"/>
      <c r="X15" s="69">
        <v>5.0</v>
      </c>
      <c r="Z15" s="85"/>
      <c r="AA15" s="71">
        <v>2.0</v>
      </c>
      <c r="AB15" s="69">
        <f t="shared" si="3"/>
        <v>10</v>
      </c>
      <c r="AC15" s="49"/>
      <c r="AD15" s="85"/>
      <c r="AE15" s="71">
        <v>2.0</v>
      </c>
      <c r="AF15" s="69">
        <f t="shared" si="4"/>
        <v>60</v>
      </c>
      <c r="AG15" s="73"/>
      <c r="AH15" s="85"/>
      <c r="AI15" s="75">
        <v>2.0</v>
      </c>
      <c r="AJ15" s="86">
        <f t="shared" si="5"/>
        <v>4</v>
      </c>
      <c r="AK15" s="53"/>
      <c r="AL15" s="85"/>
      <c r="AM15" s="75">
        <v>2.0</v>
      </c>
      <c r="AN15" s="78">
        <f t="shared" si="6"/>
        <v>24</v>
      </c>
    </row>
    <row r="16" ht="33.75" customHeight="1">
      <c r="A16" s="87">
        <v>1.0</v>
      </c>
      <c r="B16" s="18"/>
      <c r="C16" s="18"/>
      <c r="D16" s="16"/>
      <c r="E16" s="55">
        <v>3.0</v>
      </c>
      <c r="F16" s="56">
        <v>0.0</v>
      </c>
      <c r="G16" s="57">
        <v>44867.0</v>
      </c>
      <c r="H16" s="58">
        <v>0.1388888888888889</v>
      </c>
      <c r="I16" s="59">
        <f t="shared" si="1"/>
        <v>0</v>
      </c>
      <c r="J16" s="11"/>
      <c r="K16" s="88">
        <v>0.0</v>
      </c>
      <c r="L16" s="18"/>
      <c r="M16" s="18"/>
      <c r="N16" s="16"/>
      <c r="P16" s="79">
        <v>3.0</v>
      </c>
      <c r="Q16" s="89">
        <v>1.0</v>
      </c>
      <c r="R16" s="90">
        <v>1.0</v>
      </c>
      <c r="S16" s="91">
        <v>1.0</v>
      </c>
      <c r="T16" s="65">
        <f t="shared" si="2"/>
        <v>3</v>
      </c>
      <c r="U16" s="66"/>
      <c r="V16" s="84">
        <v>0.0</v>
      </c>
      <c r="W16" s="68"/>
      <c r="X16" s="69">
        <v>10.0</v>
      </c>
      <c r="Z16" s="85"/>
      <c r="AA16" s="71">
        <v>3.0</v>
      </c>
      <c r="AB16" s="69">
        <f t="shared" si="3"/>
        <v>15</v>
      </c>
      <c r="AC16" s="49"/>
      <c r="AD16" s="85"/>
      <c r="AE16" s="71">
        <v>3.0</v>
      </c>
      <c r="AF16" s="69">
        <f t="shared" si="4"/>
        <v>90</v>
      </c>
      <c r="AG16" s="73"/>
      <c r="AH16" s="85"/>
      <c r="AI16" s="75">
        <v>3.0</v>
      </c>
      <c r="AJ16" s="86">
        <f t="shared" si="5"/>
        <v>6</v>
      </c>
      <c r="AK16" s="53"/>
      <c r="AL16" s="85"/>
      <c r="AM16" s="75">
        <v>3.0</v>
      </c>
      <c r="AN16" s="78">
        <f t="shared" si="6"/>
        <v>36</v>
      </c>
    </row>
    <row r="17" ht="33.75" customHeight="1">
      <c r="A17" s="26"/>
      <c r="B17" s="27"/>
      <c r="C17" s="27"/>
      <c r="D17" s="28"/>
      <c r="E17" s="55">
        <v>4.0</v>
      </c>
      <c r="F17" s="56">
        <v>0.0</v>
      </c>
      <c r="G17" s="57">
        <v>44868.0</v>
      </c>
      <c r="H17" s="58">
        <v>0.18055555555555555</v>
      </c>
      <c r="I17" s="59">
        <f t="shared" si="1"/>
        <v>0</v>
      </c>
      <c r="J17" s="11"/>
      <c r="K17" s="26"/>
      <c r="L17" s="27"/>
      <c r="M17" s="27"/>
      <c r="N17" s="28"/>
      <c r="P17" s="79">
        <v>4.0</v>
      </c>
      <c r="Q17" s="80">
        <v>4.0</v>
      </c>
      <c r="R17" s="81">
        <v>0.0</v>
      </c>
      <c r="S17" s="82">
        <v>0.0</v>
      </c>
      <c r="T17" s="83">
        <f t="shared" si="2"/>
        <v>4</v>
      </c>
      <c r="U17" s="66"/>
      <c r="V17" s="84">
        <v>0.0</v>
      </c>
      <c r="W17" s="68"/>
      <c r="X17" s="69">
        <v>3.0</v>
      </c>
      <c r="Z17" s="85"/>
      <c r="AA17" s="71">
        <v>5.0</v>
      </c>
      <c r="AB17" s="69">
        <f t="shared" si="3"/>
        <v>25</v>
      </c>
      <c r="AC17" s="49"/>
      <c r="AD17" s="85"/>
      <c r="AE17" s="71">
        <v>5.0</v>
      </c>
      <c r="AF17" s="69">
        <f t="shared" si="4"/>
        <v>150</v>
      </c>
      <c r="AH17" s="85"/>
      <c r="AI17" s="75">
        <v>5.0</v>
      </c>
      <c r="AJ17" s="86">
        <f t="shared" si="5"/>
        <v>10</v>
      </c>
      <c r="AK17" s="53"/>
      <c r="AL17" s="85"/>
      <c r="AM17" s="75">
        <v>5.0</v>
      </c>
      <c r="AN17" s="78">
        <f t="shared" si="6"/>
        <v>60</v>
      </c>
    </row>
    <row r="18" ht="33.75" customHeight="1">
      <c r="A18" s="54" t="s">
        <v>25</v>
      </c>
      <c r="B18" s="18"/>
      <c r="C18" s="18"/>
      <c r="D18" s="16"/>
      <c r="E18" s="55">
        <v>5.0</v>
      </c>
      <c r="F18" s="56">
        <v>0.0</v>
      </c>
      <c r="G18" s="57">
        <v>44869.0</v>
      </c>
      <c r="H18" s="58">
        <v>0.2222222222222222</v>
      </c>
      <c r="I18" s="59">
        <f t="shared" si="1"/>
        <v>0</v>
      </c>
      <c r="J18" s="11"/>
      <c r="K18" s="60" t="s">
        <v>26</v>
      </c>
      <c r="L18" s="18"/>
      <c r="M18" s="18"/>
      <c r="N18" s="16"/>
      <c r="P18" s="79">
        <v>5.0</v>
      </c>
      <c r="Q18" s="89">
        <v>0.0</v>
      </c>
      <c r="R18" s="90">
        <v>0.0</v>
      </c>
      <c r="S18" s="91">
        <v>0.0</v>
      </c>
      <c r="T18" s="65">
        <f t="shared" si="2"/>
        <v>0</v>
      </c>
      <c r="U18" s="66"/>
      <c r="V18" s="84">
        <v>0.0</v>
      </c>
      <c r="W18" s="68"/>
      <c r="X18" s="69">
        <v>0.0</v>
      </c>
      <c r="Z18" s="85"/>
      <c r="AA18" s="71">
        <v>7.0</v>
      </c>
      <c r="AB18" s="69">
        <f t="shared" si="3"/>
        <v>35</v>
      </c>
      <c r="AC18" s="49"/>
      <c r="AD18" s="85"/>
      <c r="AE18" s="71">
        <v>7.0</v>
      </c>
      <c r="AF18" s="69">
        <f t="shared" si="4"/>
        <v>210</v>
      </c>
      <c r="AH18" s="85"/>
      <c r="AI18" s="75">
        <v>7.0</v>
      </c>
      <c r="AJ18" s="86">
        <f t="shared" si="5"/>
        <v>14</v>
      </c>
      <c r="AK18" s="53"/>
      <c r="AL18" s="85"/>
      <c r="AM18" s="75">
        <v>7.0</v>
      </c>
      <c r="AN18" s="78">
        <f t="shared" si="6"/>
        <v>84</v>
      </c>
    </row>
    <row r="19" ht="34.5" customHeight="1">
      <c r="A19" s="26"/>
      <c r="B19" s="27"/>
      <c r="C19" s="27"/>
      <c r="D19" s="28"/>
      <c r="E19" s="55">
        <v>6.0</v>
      </c>
      <c r="F19" s="56">
        <v>0.0</v>
      </c>
      <c r="G19" s="57">
        <v>44872.0</v>
      </c>
      <c r="H19" s="58">
        <v>0.2638888888888889</v>
      </c>
      <c r="I19" s="59">
        <f t="shared" si="1"/>
        <v>0</v>
      </c>
      <c r="J19" s="11"/>
      <c r="K19" s="26"/>
      <c r="L19" s="27"/>
      <c r="M19" s="27"/>
      <c r="N19" s="28"/>
      <c r="P19" s="79">
        <v>6.0</v>
      </c>
      <c r="Q19" s="80">
        <v>0.0</v>
      </c>
      <c r="R19" s="81">
        <v>0.0</v>
      </c>
      <c r="S19" s="82">
        <v>0.0</v>
      </c>
      <c r="T19" s="83">
        <f t="shared" si="2"/>
        <v>0</v>
      </c>
      <c r="U19" s="66"/>
      <c r="V19" s="84">
        <v>150.0</v>
      </c>
      <c r="W19" s="68"/>
      <c r="X19" s="69">
        <v>5.0</v>
      </c>
      <c r="Z19" s="92"/>
      <c r="AA19" s="72">
        <v>10.0</v>
      </c>
      <c r="AB19" s="69">
        <f t="shared" si="3"/>
        <v>50</v>
      </c>
      <c r="AC19" s="49"/>
      <c r="AD19" s="92"/>
      <c r="AE19" s="93">
        <v>10.0</v>
      </c>
      <c r="AF19" s="94">
        <f t="shared" si="4"/>
        <v>300</v>
      </c>
      <c r="AH19" s="92"/>
      <c r="AI19" s="77">
        <v>10.0</v>
      </c>
      <c r="AJ19" s="86">
        <f t="shared" si="5"/>
        <v>20</v>
      </c>
      <c r="AK19" s="53"/>
      <c r="AL19" s="92"/>
      <c r="AM19" s="95">
        <v>10.0</v>
      </c>
      <c r="AN19" s="78">
        <f t="shared" si="6"/>
        <v>120</v>
      </c>
    </row>
    <row r="20">
      <c r="A20" s="87">
        <v>22.0</v>
      </c>
      <c r="B20" s="18"/>
      <c r="C20" s="18"/>
      <c r="D20" s="16"/>
      <c r="E20" s="55">
        <v>7.0</v>
      </c>
      <c r="F20" s="56">
        <v>0.0</v>
      </c>
      <c r="G20" s="57">
        <v>44873.0</v>
      </c>
      <c r="H20" s="58">
        <v>0.3055555555555556</v>
      </c>
      <c r="I20" s="59">
        <f t="shared" si="1"/>
        <v>0</v>
      </c>
      <c r="J20" s="11"/>
      <c r="K20" s="96">
        <v>0.1</v>
      </c>
      <c r="L20" s="18"/>
      <c r="M20" s="18"/>
      <c r="N20" s="16"/>
      <c r="P20" s="79">
        <v>7.0</v>
      </c>
      <c r="Q20" s="89">
        <v>0.0</v>
      </c>
      <c r="R20" s="90">
        <v>0.0</v>
      </c>
      <c r="S20" s="91">
        <v>0.0</v>
      </c>
      <c r="T20" s="65">
        <f t="shared" si="2"/>
        <v>0</v>
      </c>
      <c r="U20" s="66"/>
      <c r="V20" s="84">
        <v>100.0</v>
      </c>
      <c r="W20" s="68"/>
      <c r="X20" s="69">
        <v>2.0</v>
      </c>
      <c r="Z20" s="97" t="str">
        <f>Z13</f>
        <v>Pontos Stop</v>
      </c>
      <c r="AA20" s="98" t="s">
        <v>21</v>
      </c>
      <c r="AB20" s="99" t="s">
        <v>22</v>
      </c>
      <c r="AC20" s="49"/>
      <c r="AD20" s="97" t="str">
        <f>AD13</f>
        <v>Pontos Stop</v>
      </c>
      <c r="AE20" s="98" t="s">
        <v>21</v>
      </c>
      <c r="AF20" s="99" t="s">
        <v>22</v>
      </c>
      <c r="AH20" s="100" t="str">
        <f>AH13</f>
        <v>Pontos Stop</v>
      </c>
      <c r="AI20" s="101" t="s">
        <v>21</v>
      </c>
      <c r="AJ20" s="102" t="s">
        <v>22</v>
      </c>
      <c r="AK20" s="53"/>
      <c r="AL20" s="100" t="str">
        <f>AL13</f>
        <v>Pontos Stop</v>
      </c>
      <c r="AM20" s="101" t="s">
        <v>21</v>
      </c>
      <c r="AN20" s="102" t="s">
        <v>22</v>
      </c>
    </row>
    <row r="21" ht="33.75" customHeight="1">
      <c r="A21" s="26"/>
      <c r="B21" s="27"/>
      <c r="C21" s="27"/>
      <c r="D21" s="28"/>
      <c r="E21" s="55">
        <v>8.0</v>
      </c>
      <c r="F21" s="56">
        <v>0.0</v>
      </c>
      <c r="G21" s="57">
        <v>44874.0</v>
      </c>
      <c r="H21" s="58">
        <v>0.3472222222222222</v>
      </c>
      <c r="I21" s="59">
        <f t="shared" si="1"/>
        <v>0</v>
      </c>
      <c r="J21" s="11"/>
      <c r="K21" s="26"/>
      <c r="L21" s="27"/>
      <c r="M21" s="27"/>
      <c r="N21" s="28"/>
      <c r="P21" s="79">
        <v>8.0</v>
      </c>
      <c r="Q21" s="80">
        <v>0.0</v>
      </c>
      <c r="R21" s="81">
        <v>0.0</v>
      </c>
      <c r="S21" s="82">
        <v>0.0</v>
      </c>
      <c r="T21" s="83">
        <f t="shared" si="2"/>
        <v>0</v>
      </c>
      <c r="U21" s="66"/>
      <c r="V21" s="84">
        <v>0.0</v>
      </c>
      <c r="W21" s="68"/>
      <c r="X21" s="69">
        <v>0.0</v>
      </c>
      <c r="Z21" s="70">
        <v>2.0</v>
      </c>
      <c r="AA21" s="71">
        <v>1.0</v>
      </c>
      <c r="AB21" s="69">
        <f t="shared" ref="AB21:AB26" si="7">$Z$21*AA21*5*1</f>
        <v>10</v>
      </c>
      <c r="AC21" s="49"/>
      <c r="AD21" s="70">
        <v>7.0</v>
      </c>
      <c r="AE21" s="72">
        <v>1.0</v>
      </c>
      <c r="AF21" s="69">
        <f t="shared" ref="AF21:AF26" si="8">$AD$21*AE21*5*1</f>
        <v>35</v>
      </c>
      <c r="AH21" s="74">
        <v>2.0</v>
      </c>
      <c r="AI21" s="75">
        <v>1.0</v>
      </c>
      <c r="AJ21" s="78">
        <f t="shared" ref="AJ21:AJ26" si="9">$Z$21*AI21*2*1</f>
        <v>4</v>
      </c>
      <c r="AK21" s="53"/>
      <c r="AL21" s="74">
        <v>7.0</v>
      </c>
      <c r="AM21" s="77">
        <v>1.0</v>
      </c>
      <c r="AN21" s="78">
        <f t="shared" ref="AN21:AN26" si="10">$AD$21*AM21*2*1</f>
        <v>14</v>
      </c>
    </row>
    <row r="22" ht="33.75" customHeight="1">
      <c r="A22" s="60" t="s">
        <v>27</v>
      </c>
      <c r="B22" s="18"/>
      <c r="C22" s="18"/>
      <c r="D22" s="16"/>
      <c r="E22" s="55">
        <v>9.0</v>
      </c>
      <c r="F22" s="56">
        <v>0.0</v>
      </c>
      <c r="G22" s="57">
        <v>44875.0</v>
      </c>
      <c r="H22" s="58">
        <v>0.3888888888888889</v>
      </c>
      <c r="I22" s="59">
        <f t="shared" si="1"/>
        <v>0</v>
      </c>
      <c r="J22" s="11"/>
      <c r="K22" s="54" t="s">
        <v>28</v>
      </c>
      <c r="L22" s="18"/>
      <c r="M22" s="18"/>
      <c r="N22" s="16"/>
      <c r="P22" s="79">
        <v>9.0</v>
      </c>
      <c r="Q22" s="89">
        <v>0.0</v>
      </c>
      <c r="R22" s="90">
        <v>0.0</v>
      </c>
      <c r="S22" s="91">
        <v>0.0</v>
      </c>
      <c r="T22" s="65">
        <f t="shared" si="2"/>
        <v>0</v>
      </c>
      <c r="U22" s="66"/>
      <c r="V22" s="84">
        <v>0.0</v>
      </c>
      <c r="W22" s="68"/>
      <c r="X22" s="69">
        <v>0.0</v>
      </c>
      <c r="Z22" s="85"/>
      <c r="AA22" s="71">
        <v>2.0</v>
      </c>
      <c r="AB22" s="69">
        <f t="shared" si="7"/>
        <v>20</v>
      </c>
      <c r="AC22" s="49"/>
      <c r="AD22" s="85"/>
      <c r="AE22" s="71">
        <v>2.0</v>
      </c>
      <c r="AF22" s="69">
        <f t="shared" si="8"/>
        <v>70</v>
      </c>
      <c r="AH22" s="85"/>
      <c r="AI22" s="75">
        <v>2.0</v>
      </c>
      <c r="AJ22" s="78">
        <f t="shared" si="9"/>
        <v>8</v>
      </c>
      <c r="AK22" s="53"/>
      <c r="AL22" s="85"/>
      <c r="AM22" s="75">
        <v>2.0</v>
      </c>
      <c r="AN22" s="78">
        <f t="shared" si="10"/>
        <v>28</v>
      </c>
    </row>
    <row r="23" ht="33.75" customHeight="1">
      <c r="A23" s="26"/>
      <c r="B23" s="27"/>
      <c r="C23" s="27"/>
      <c r="D23" s="28"/>
      <c r="E23" s="55">
        <v>10.0</v>
      </c>
      <c r="F23" s="56">
        <v>0.0</v>
      </c>
      <c r="G23" s="57">
        <v>44876.0</v>
      </c>
      <c r="H23" s="58">
        <v>0.4305555555555556</v>
      </c>
      <c r="I23" s="59">
        <f t="shared" si="1"/>
        <v>0</v>
      </c>
      <c r="J23" s="11"/>
      <c r="K23" s="26"/>
      <c r="L23" s="27"/>
      <c r="M23" s="27"/>
      <c r="N23" s="28"/>
      <c r="P23" s="79">
        <v>10.0</v>
      </c>
      <c r="Q23" s="80">
        <v>0.0</v>
      </c>
      <c r="R23" s="81">
        <v>0.0</v>
      </c>
      <c r="S23" s="82">
        <v>0.0</v>
      </c>
      <c r="T23" s="83">
        <f t="shared" si="2"/>
        <v>0</v>
      </c>
      <c r="U23" s="66"/>
      <c r="V23" s="84">
        <v>0.0</v>
      </c>
      <c r="W23" s="68"/>
      <c r="X23" s="69">
        <v>0.0</v>
      </c>
      <c r="Z23" s="85"/>
      <c r="AA23" s="71">
        <v>3.0</v>
      </c>
      <c r="AB23" s="69">
        <f t="shared" si="7"/>
        <v>30</v>
      </c>
      <c r="AC23" s="49"/>
      <c r="AD23" s="85"/>
      <c r="AE23" s="71">
        <v>3.0</v>
      </c>
      <c r="AF23" s="69">
        <f t="shared" si="8"/>
        <v>105</v>
      </c>
      <c r="AH23" s="85"/>
      <c r="AI23" s="75">
        <v>3.0</v>
      </c>
      <c r="AJ23" s="78">
        <f t="shared" si="9"/>
        <v>12</v>
      </c>
      <c r="AK23" s="53"/>
      <c r="AL23" s="85"/>
      <c r="AM23" s="75">
        <v>3.0</v>
      </c>
      <c r="AN23" s="78">
        <f t="shared" si="10"/>
        <v>42</v>
      </c>
    </row>
    <row r="24" ht="33.75" customHeight="1">
      <c r="A24" s="103">
        <f>A36/A20</f>
        <v>126.2727273</v>
      </c>
      <c r="B24" s="18"/>
      <c r="C24" s="18"/>
      <c r="D24" s="16"/>
      <c r="E24" s="55">
        <v>11.0</v>
      </c>
      <c r="F24" s="56">
        <v>0.0</v>
      </c>
      <c r="G24" s="57">
        <v>44877.0</v>
      </c>
      <c r="H24" s="58">
        <v>0.4722222222222222</v>
      </c>
      <c r="I24" s="59">
        <f t="shared" si="1"/>
        <v>0</v>
      </c>
      <c r="J24" s="11"/>
      <c r="K24" s="104">
        <f>K11*K20</f>
        <v>250</v>
      </c>
      <c r="L24" s="18"/>
      <c r="M24" s="18"/>
      <c r="N24" s="16"/>
      <c r="P24" s="79">
        <v>11.0</v>
      </c>
      <c r="Q24" s="89">
        <v>0.0</v>
      </c>
      <c r="R24" s="90">
        <v>0.0</v>
      </c>
      <c r="S24" s="91">
        <v>0.0</v>
      </c>
      <c r="T24" s="65">
        <f t="shared" si="2"/>
        <v>0</v>
      </c>
      <c r="U24" s="66"/>
      <c r="V24" s="84">
        <v>0.0</v>
      </c>
      <c r="W24" s="68"/>
      <c r="X24" s="69">
        <v>0.0</v>
      </c>
      <c r="Z24" s="85"/>
      <c r="AA24" s="72">
        <v>5.0</v>
      </c>
      <c r="AB24" s="69">
        <f t="shared" si="7"/>
        <v>50</v>
      </c>
      <c r="AC24" s="49"/>
      <c r="AD24" s="85"/>
      <c r="AE24" s="93">
        <v>5.0</v>
      </c>
      <c r="AF24" s="105">
        <f t="shared" si="8"/>
        <v>175</v>
      </c>
      <c r="AH24" s="85"/>
      <c r="AI24" s="77">
        <v>5.0</v>
      </c>
      <c r="AJ24" s="78">
        <f t="shared" si="9"/>
        <v>20</v>
      </c>
      <c r="AK24" s="53"/>
      <c r="AL24" s="85"/>
      <c r="AM24" s="95">
        <v>5.0</v>
      </c>
      <c r="AN24" s="78">
        <f t="shared" si="10"/>
        <v>70</v>
      </c>
    </row>
    <row r="25" ht="33.75" customHeight="1">
      <c r="A25" s="26"/>
      <c r="B25" s="27"/>
      <c r="C25" s="27"/>
      <c r="D25" s="28"/>
      <c r="E25" s="55">
        <v>12.0</v>
      </c>
      <c r="F25" s="56">
        <v>0.0</v>
      </c>
      <c r="G25" s="57">
        <v>44878.0</v>
      </c>
      <c r="H25" s="58">
        <v>0.5138888888888888</v>
      </c>
      <c r="I25" s="59">
        <f t="shared" si="1"/>
        <v>0</v>
      </c>
      <c r="J25" s="11"/>
      <c r="K25" s="26"/>
      <c r="L25" s="27"/>
      <c r="M25" s="27"/>
      <c r="N25" s="28"/>
      <c r="P25" s="79">
        <v>12.0</v>
      </c>
      <c r="Q25" s="80">
        <v>0.0</v>
      </c>
      <c r="R25" s="81">
        <v>0.0</v>
      </c>
      <c r="S25" s="82">
        <v>0.0</v>
      </c>
      <c r="T25" s="83">
        <f t="shared" si="2"/>
        <v>0</v>
      </c>
      <c r="U25" s="66"/>
      <c r="V25" s="84">
        <v>0.0</v>
      </c>
      <c r="W25" s="68"/>
      <c r="X25" s="69">
        <v>0.0</v>
      </c>
      <c r="Z25" s="85"/>
      <c r="AA25" s="71">
        <v>7.0</v>
      </c>
      <c r="AB25" s="69">
        <f t="shared" si="7"/>
        <v>70</v>
      </c>
      <c r="AC25" s="49"/>
      <c r="AD25" s="85"/>
      <c r="AE25" s="71">
        <v>7.0</v>
      </c>
      <c r="AF25" s="69">
        <f t="shared" si="8"/>
        <v>245</v>
      </c>
      <c r="AH25" s="85"/>
      <c r="AI25" s="75">
        <v>7.0</v>
      </c>
      <c r="AJ25" s="78">
        <f t="shared" si="9"/>
        <v>28</v>
      </c>
      <c r="AK25" s="53"/>
      <c r="AL25" s="85"/>
      <c r="AM25" s="75">
        <v>7.0</v>
      </c>
      <c r="AN25" s="78">
        <f t="shared" si="10"/>
        <v>98</v>
      </c>
    </row>
    <row r="26" ht="34.5" customHeight="1">
      <c r="A26" s="54" t="s">
        <v>29</v>
      </c>
      <c r="B26" s="18"/>
      <c r="C26" s="18"/>
      <c r="D26" s="16"/>
      <c r="E26" s="55">
        <v>13.0</v>
      </c>
      <c r="F26" s="56">
        <v>0.0</v>
      </c>
      <c r="G26" s="57">
        <v>44879.0</v>
      </c>
      <c r="H26" s="58">
        <v>0.5555555555555556</v>
      </c>
      <c r="I26" s="59">
        <f t="shared" si="1"/>
        <v>0</v>
      </c>
      <c r="J26" s="11"/>
      <c r="K26" s="54" t="s">
        <v>30</v>
      </c>
      <c r="L26" s="18"/>
      <c r="M26" s="18"/>
      <c r="N26" s="16"/>
      <c r="P26" s="79">
        <v>13.0</v>
      </c>
      <c r="Q26" s="89">
        <v>0.0</v>
      </c>
      <c r="R26" s="90">
        <v>0.0</v>
      </c>
      <c r="S26" s="91">
        <v>0.0</v>
      </c>
      <c r="T26" s="65">
        <f t="shared" si="2"/>
        <v>0</v>
      </c>
      <c r="U26" s="66"/>
      <c r="V26" s="84">
        <v>0.0</v>
      </c>
      <c r="W26" s="68"/>
      <c r="X26" s="69">
        <v>0.0</v>
      </c>
      <c r="Z26" s="92"/>
      <c r="AA26" s="71">
        <v>10.0</v>
      </c>
      <c r="AB26" s="69">
        <f t="shared" si="7"/>
        <v>100</v>
      </c>
      <c r="AC26" s="49"/>
      <c r="AD26" s="92"/>
      <c r="AE26" s="71">
        <v>10.0</v>
      </c>
      <c r="AF26" s="69">
        <f t="shared" si="8"/>
        <v>350</v>
      </c>
      <c r="AH26" s="92"/>
      <c r="AI26" s="75">
        <v>10.0</v>
      </c>
      <c r="AJ26" s="78">
        <f t="shared" si="9"/>
        <v>40</v>
      </c>
      <c r="AK26" s="53"/>
      <c r="AL26" s="92"/>
      <c r="AM26" s="75">
        <v>10.0</v>
      </c>
      <c r="AN26" s="78">
        <f t="shared" si="10"/>
        <v>140</v>
      </c>
    </row>
    <row r="27">
      <c r="A27" s="26"/>
      <c r="B27" s="27"/>
      <c r="C27" s="27"/>
      <c r="D27" s="28"/>
      <c r="E27" s="55">
        <v>14.0</v>
      </c>
      <c r="F27" s="56">
        <v>0.0</v>
      </c>
      <c r="G27" s="57">
        <v>44880.0</v>
      </c>
      <c r="H27" s="58">
        <v>0.5972222222222222</v>
      </c>
      <c r="I27" s="59">
        <f t="shared" si="1"/>
        <v>0</v>
      </c>
      <c r="J27" s="11"/>
      <c r="K27" s="26"/>
      <c r="L27" s="27"/>
      <c r="M27" s="27"/>
      <c r="N27" s="28"/>
      <c r="P27" s="79">
        <v>14.0</v>
      </c>
      <c r="Q27" s="80">
        <v>0.0</v>
      </c>
      <c r="R27" s="81">
        <v>0.0</v>
      </c>
      <c r="S27" s="82">
        <v>0.0</v>
      </c>
      <c r="T27" s="83">
        <f t="shared" si="2"/>
        <v>0</v>
      </c>
      <c r="U27" s="66"/>
      <c r="V27" s="84">
        <v>0.0</v>
      </c>
      <c r="W27" s="68"/>
      <c r="X27" s="69">
        <v>0.0</v>
      </c>
      <c r="Z27" s="46" t="s">
        <v>20</v>
      </c>
      <c r="AA27" s="98" t="s">
        <v>21</v>
      </c>
      <c r="AB27" s="99" t="s">
        <v>22</v>
      </c>
      <c r="AC27" s="49"/>
      <c r="AD27" s="46" t="s">
        <v>20</v>
      </c>
      <c r="AE27" s="98" t="s">
        <v>21</v>
      </c>
      <c r="AF27" s="99" t="s">
        <v>22</v>
      </c>
      <c r="AH27" s="50" t="s">
        <v>20</v>
      </c>
      <c r="AI27" s="101" t="s">
        <v>21</v>
      </c>
      <c r="AJ27" s="102" t="s">
        <v>22</v>
      </c>
      <c r="AK27" s="53"/>
      <c r="AL27" s="50" t="s">
        <v>20</v>
      </c>
      <c r="AM27" s="101" t="s">
        <v>21</v>
      </c>
      <c r="AN27" s="102" t="s">
        <v>22</v>
      </c>
    </row>
    <row r="28" ht="33.75" customHeight="1">
      <c r="A28" s="106">
        <f>A32/C11</f>
        <v>0.08333333333</v>
      </c>
      <c r="B28" s="18"/>
      <c r="C28" s="18"/>
      <c r="D28" s="16"/>
      <c r="E28" s="55">
        <v>15.0</v>
      </c>
      <c r="F28" s="56">
        <v>0.0</v>
      </c>
      <c r="G28" s="57">
        <v>44881.0</v>
      </c>
      <c r="H28" s="58">
        <v>0.6388888888888888</v>
      </c>
      <c r="I28" s="59">
        <f t="shared" si="1"/>
        <v>0</v>
      </c>
      <c r="J28" s="11"/>
      <c r="K28" s="107" t="s">
        <v>31</v>
      </c>
      <c r="L28" s="18"/>
      <c r="M28" s="18"/>
      <c r="N28" s="16"/>
      <c r="P28" s="79">
        <v>15.0</v>
      </c>
      <c r="Q28" s="89">
        <v>0.0</v>
      </c>
      <c r="R28" s="90">
        <v>0.0</v>
      </c>
      <c r="S28" s="91">
        <v>0.0</v>
      </c>
      <c r="T28" s="65">
        <f t="shared" si="2"/>
        <v>0</v>
      </c>
      <c r="U28" s="66"/>
      <c r="V28" s="84">
        <v>0.0</v>
      </c>
      <c r="W28" s="68"/>
      <c r="X28" s="69">
        <v>0.0</v>
      </c>
      <c r="Z28" s="70">
        <v>3.0</v>
      </c>
      <c r="AA28" s="71">
        <v>1.0</v>
      </c>
      <c r="AB28" s="69">
        <f t="shared" ref="AB28:AB33" si="11">$Z$28*AA28*5*1</f>
        <v>15</v>
      </c>
      <c r="AC28" s="49"/>
      <c r="AD28" s="70">
        <v>8.0</v>
      </c>
      <c r="AE28" s="72">
        <v>1.0</v>
      </c>
      <c r="AF28" s="69">
        <f t="shared" ref="AF28:AF33" si="12">$AD$28*AE28*5*1</f>
        <v>40</v>
      </c>
      <c r="AH28" s="74">
        <v>3.0</v>
      </c>
      <c r="AI28" s="75">
        <v>1.0</v>
      </c>
      <c r="AJ28" s="78">
        <f t="shared" ref="AJ28:AJ33" si="13">$Z$28*AI28*2*1</f>
        <v>6</v>
      </c>
      <c r="AK28" s="53"/>
      <c r="AL28" s="74">
        <v>8.0</v>
      </c>
      <c r="AM28" s="77">
        <v>1.0</v>
      </c>
      <c r="AN28" s="78">
        <f t="shared" ref="AN28:AN33" si="14">$AD$28*AM28*2*1</f>
        <v>16</v>
      </c>
    </row>
    <row r="29" ht="33.75" customHeight="1">
      <c r="A29" s="26"/>
      <c r="B29" s="27"/>
      <c r="C29" s="27"/>
      <c r="D29" s="28"/>
      <c r="E29" s="55">
        <v>16.0</v>
      </c>
      <c r="F29" s="56">
        <v>0.0</v>
      </c>
      <c r="G29" s="57">
        <v>44882.0</v>
      </c>
      <c r="H29" s="58">
        <v>0.6805555555555556</v>
      </c>
      <c r="I29" s="59">
        <f t="shared" si="1"/>
        <v>0</v>
      </c>
      <c r="J29" s="11"/>
      <c r="K29" s="26"/>
      <c r="L29" s="27"/>
      <c r="M29" s="27"/>
      <c r="N29" s="28"/>
      <c r="P29" s="79">
        <v>16.0</v>
      </c>
      <c r="Q29" s="80">
        <v>0.0</v>
      </c>
      <c r="R29" s="81">
        <v>0.0</v>
      </c>
      <c r="S29" s="82">
        <v>0.0</v>
      </c>
      <c r="T29" s="83">
        <f t="shared" si="2"/>
        <v>0</v>
      </c>
      <c r="U29" s="66"/>
      <c r="V29" s="84">
        <v>0.0</v>
      </c>
      <c r="W29" s="68"/>
      <c r="X29" s="69">
        <v>0.0</v>
      </c>
      <c r="Z29" s="85"/>
      <c r="AA29" s="71">
        <v>2.0</v>
      </c>
      <c r="AB29" s="69">
        <f t="shared" si="11"/>
        <v>30</v>
      </c>
      <c r="AC29" s="49"/>
      <c r="AD29" s="85"/>
      <c r="AE29" s="71">
        <v>2.0</v>
      </c>
      <c r="AF29" s="69">
        <f t="shared" si="12"/>
        <v>80</v>
      </c>
      <c r="AH29" s="85"/>
      <c r="AI29" s="75">
        <v>2.0</v>
      </c>
      <c r="AJ29" s="78">
        <f t="shared" si="13"/>
        <v>12</v>
      </c>
      <c r="AK29" s="53"/>
      <c r="AL29" s="85"/>
      <c r="AM29" s="75">
        <v>2.0</v>
      </c>
      <c r="AN29" s="78">
        <f t="shared" si="14"/>
        <v>32</v>
      </c>
    </row>
    <row r="30" ht="33.75" customHeight="1">
      <c r="A30" s="108" t="s">
        <v>32</v>
      </c>
      <c r="B30" s="18"/>
      <c r="C30" s="18"/>
      <c r="D30" s="16"/>
      <c r="E30" s="55">
        <v>17.0</v>
      </c>
      <c r="F30" s="56">
        <v>0.0</v>
      </c>
      <c r="G30" s="57">
        <v>44883.0</v>
      </c>
      <c r="H30" s="58">
        <v>0.7222222222222222</v>
      </c>
      <c r="I30" s="59">
        <f t="shared" si="1"/>
        <v>0</v>
      </c>
      <c r="J30" s="11"/>
      <c r="K30" s="54" t="s">
        <v>33</v>
      </c>
      <c r="L30" s="18"/>
      <c r="M30" s="18"/>
      <c r="N30" s="16"/>
      <c r="P30" s="79">
        <v>17.0</v>
      </c>
      <c r="Q30" s="89">
        <v>0.0</v>
      </c>
      <c r="R30" s="90">
        <v>0.0</v>
      </c>
      <c r="S30" s="91">
        <v>0.0</v>
      </c>
      <c r="T30" s="65">
        <f t="shared" si="2"/>
        <v>0</v>
      </c>
      <c r="U30" s="66"/>
      <c r="V30" s="84">
        <v>0.0</v>
      </c>
      <c r="W30" s="68"/>
      <c r="X30" s="69">
        <v>0.0</v>
      </c>
      <c r="Z30" s="85"/>
      <c r="AA30" s="72">
        <v>3.0</v>
      </c>
      <c r="AB30" s="69">
        <f t="shared" si="11"/>
        <v>45</v>
      </c>
      <c r="AC30" s="49"/>
      <c r="AD30" s="85"/>
      <c r="AE30" s="93">
        <v>3.0</v>
      </c>
      <c r="AF30" s="105">
        <f t="shared" si="12"/>
        <v>120</v>
      </c>
      <c r="AH30" s="85"/>
      <c r="AI30" s="77">
        <v>3.0</v>
      </c>
      <c r="AJ30" s="78">
        <f t="shared" si="13"/>
        <v>18</v>
      </c>
      <c r="AK30" s="53"/>
      <c r="AL30" s="85"/>
      <c r="AM30" s="95">
        <v>3.0</v>
      </c>
      <c r="AN30" s="78">
        <f t="shared" si="14"/>
        <v>48</v>
      </c>
    </row>
    <row r="31" ht="33.75" customHeight="1">
      <c r="A31" s="26"/>
      <c r="B31" s="27"/>
      <c r="C31" s="27"/>
      <c r="D31" s="28"/>
      <c r="E31" s="55">
        <v>18.0</v>
      </c>
      <c r="F31" s="56">
        <v>0.0</v>
      </c>
      <c r="G31" s="57">
        <v>44884.0</v>
      </c>
      <c r="H31" s="58">
        <v>0.7638888888888888</v>
      </c>
      <c r="I31" s="59">
        <f t="shared" si="1"/>
        <v>0</v>
      </c>
      <c r="J31" s="11"/>
      <c r="K31" s="26"/>
      <c r="L31" s="27"/>
      <c r="M31" s="27"/>
      <c r="N31" s="28"/>
      <c r="P31" s="79">
        <v>18.0</v>
      </c>
      <c r="Q31" s="80">
        <v>0.0</v>
      </c>
      <c r="R31" s="81">
        <v>0.0</v>
      </c>
      <c r="S31" s="82">
        <v>0.0</v>
      </c>
      <c r="T31" s="83">
        <f t="shared" si="2"/>
        <v>0</v>
      </c>
      <c r="U31" s="66"/>
      <c r="V31" s="84">
        <v>0.0</v>
      </c>
      <c r="W31" s="68"/>
      <c r="X31" s="69">
        <v>0.0</v>
      </c>
      <c r="Z31" s="85"/>
      <c r="AA31" s="71">
        <v>5.0</v>
      </c>
      <c r="AB31" s="69">
        <f t="shared" si="11"/>
        <v>75</v>
      </c>
      <c r="AC31" s="49"/>
      <c r="AD31" s="85"/>
      <c r="AE31" s="71">
        <v>5.0</v>
      </c>
      <c r="AF31" s="69">
        <f t="shared" si="12"/>
        <v>200</v>
      </c>
      <c r="AH31" s="85"/>
      <c r="AI31" s="75">
        <v>5.0</v>
      </c>
      <c r="AJ31" s="78">
        <f t="shared" si="13"/>
        <v>30</v>
      </c>
      <c r="AK31" s="53"/>
      <c r="AL31" s="85"/>
      <c r="AM31" s="75">
        <v>5.0</v>
      </c>
      <c r="AN31" s="78">
        <f t="shared" si="14"/>
        <v>80</v>
      </c>
    </row>
    <row r="32" ht="33.75" customHeight="1">
      <c r="A32" s="109">
        <f>V37</f>
        <v>250</v>
      </c>
      <c r="B32" s="18"/>
      <c r="C32" s="18"/>
      <c r="D32" s="16"/>
      <c r="E32" s="55">
        <v>19.0</v>
      </c>
      <c r="F32" s="56">
        <v>0.0</v>
      </c>
      <c r="G32" s="57">
        <v>44885.0</v>
      </c>
      <c r="H32" s="58">
        <v>0.8055555555555556</v>
      </c>
      <c r="I32" s="59">
        <f t="shared" si="1"/>
        <v>0</v>
      </c>
      <c r="J32" s="11"/>
      <c r="K32" s="104">
        <f>K24/K28</f>
        <v>83.33333333</v>
      </c>
      <c r="L32" s="18"/>
      <c r="M32" s="18"/>
      <c r="N32" s="16"/>
      <c r="P32" s="79">
        <v>19.0</v>
      </c>
      <c r="Q32" s="89">
        <v>0.0</v>
      </c>
      <c r="R32" s="90">
        <v>0.0</v>
      </c>
      <c r="S32" s="91">
        <v>0.0</v>
      </c>
      <c r="T32" s="65">
        <f t="shared" si="2"/>
        <v>0</v>
      </c>
      <c r="U32" s="66"/>
      <c r="V32" s="84">
        <v>0.0</v>
      </c>
      <c r="W32" s="68"/>
      <c r="X32" s="69">
        <v>0.0</v>
      </c>
      <c r="Z32" s="85"/>
      <c r="AA32" s="71">
        <v>7.0</v>
      </c>
      <c r="AB32" s="69">
        <f t="shared" si="11"/>
        <v>105</v>
      </c>
      <c r="AC32" s="49"/>
      <c r="AD32" s="85"/>
      <c r="AE32" s="71">
        <v>7.0</v>
      </c>
      <c r="AF32" s="69">
        <f t="shared" si="12"/>
        <v>280</v>
      </c>
      <c r="AH32" s="85"/>
      <c r="AI32" s="75">
        <v>7.0</v>
      </c>
      <c r="AJ32" s="78">
        <f t="shared" si="13"/>
        <v>42</v>
      </c>
      <c r="AK32" s="53"/>
      <c r="AL32" s="85"/>
      <c r="AM32" s="75">
        <v>7.0</v>
      </c>
      <c r="AN32" s="78">
        <f t="shared" si="14"/>
        <v>112</v>
      </c>
    </row>
    <row r="33" ht="33.75" customHeight="1">
      <c r="A33" s="26"/>
      <c r="B33" s="27"/>
      <c r="C33" s="27"/>
      <c r="D33" s="28"/>
      <c r="E33" s="55">
        <v>20.0</v>
      </c>
      <c r="F33" s="56">
        <v>0.0</v>
      </c>
      <c r="G33" s="57">
        <v>44886.0</v>
      </c>
      <c r="H33" s="58">
        <v>0.8472222222222222</v>
      </c>
      <c r="I33" s="59">
        <f t="shared" si="1"/>
        <v>0</v>
      </c>
      <c r="J33" s="11"/>
      <c r="K33" s="26"/>
      <c r="L33" s="27"/>
      <c r="M33" s="27"/>
      <c r="N33" s="28"/>
      <c r="P33" s="79">
        <v>20.0</v>
      </c>
      <c r="Q33" s="80">
        <v>0.0</v>
      </c>
      <c r="R33" s="81">
        <v>0.0</v>
      </c>
      <c r="S33" s="82">
        <v>0.0</v>
      </c>
      <c r="T33" s="83">
        <f t="shared" si="2"/>
        <v>0</v>
      </c>
      <c r="U33" s="66"/>
      <c r="V33" s="84">
        <v>0.0</v>
      </c>
      <c r="W33" s="68"/>
      <c r="X33" s="69">
        <v>0.0</v>
      </c>
      <c r="Z33" s="92"/>
      <c r="AA33" s="71">
        <v>10.0</v>
      </c>
      <c r="AB33" s="69">
        <f t="shared" si="11"/>
        <v>150</v>
      </c>
      <c r="AC33" s="49"/>
      <c r="AD33" s="92"/>
      <c r="AE33" s="71">
        <v>10.0</v>
      </c>
      <c r="AF33" s="69">
        <f t="shared" si="12"/>
        <v>400</v>
      </c>
      <c r="AH33" s="92"/>
      <c r="AI33" s="75">
        <v>10.0</v>
      </c>
      <c r="AJ33" s="78">
        <f t="shared" si="13"/>
        <v>60</v>
      </c>
      <c r="AK33" s="53"/>
      <c r="AL33" s="92"/>
      <c r="AM33" s="75">
        <v>10.0</v>
      </c>
      <c r="AN33" s="78">
        <f t="shared" si="14"/>
        <v>160</v>
      </c>
    </row>
    <row r="34" ht="33.75" customHeight="1">
      <c r="A34" s="108" t="s">
        <v>34</v>
      </c>
      <c r="B34" s="18"/>
      <c r="C34" s="18"/>
      <c r="D34" s="16"/>
      <c r="E34" s="55">
        <v>21.0</v>
      </c>
      <c r="F34" s="56">
        <v>0.0</v>
      </c>
      <c r="G34" s="57">
        <v>44887.0</v>
      </c>
      <c r="H34" s="58">
        <v>0.8888888888888888</v>
      </c>
      <c r="I34" s="59">
        <f t="shared" si="1"/>
        <v>0</v>
      </c>
      <c r="J34" s="11"/>
      <c r="K34" s="110" t="s">
        <v>35</v>
      </c>
      <c r="L34" s="18"/>
      <c r="M34" s="18"/>
      <c r="N34" s="16"/>
      <c r="P34" s="79">
        <v>21.0</v>
      </c>
      <c r="Q34" s="89">
        <v>0.0</v>
      </c>
      <c r="R34" s="90">
        <v>0.0</v>
      </c>
      <c r="S34" s="91">
        <v>0.0</v>
      </c>
      <c r="T34" s="65">
        <f t="shared" si="2"/>
        <v>0</v>
      </c>
      <c r="U34" s="66"/>
      <c r="V34" s="84">
        <v>0.0</v>
      </c>
      <c r="W34" s="68"/>
      <c r="X34" s="69">
        <v>0.0</v>
      </c>
      <c r="Z34" s="46" t="s">
        <v>20</v>
      </c>
      <c r="AA34" s="98" t="s">
        <v>21</v>
      </c>
      <c r="AB34" s="99" t="s">
        <v>22</v>
      </c>
      <c r="AC34" s="49"/>
      <c r="AD34" s="46" t="s">
        <v>20</v>
      </c>
      <c r="AE34" s="98" t="s">
        <v>21</v>
      </c>
      <c r="AF34" s="99" t="s">
        <v>22</v>
      </c>
      <c r="AH34" s="50" t="s">
        <v>20</v>
      </c>
      <c r="AI34" s="101" t="s">
        <v>21</v>
      </c>
      <c r="AJ34" s="102" t="s">
        <v>22</v>
      </c>
      <c r="AK34" s="53"/>
      <c r="AL34" s="50" t="s">
        <v>20</v>
      </c>
      <c r="AM34" s="101" t="s">
        <v>21</v>
      </c>
      <c r="AN34" s="102" t="s">
        <v>22</v>
      </c>
    </row>
    <row r="35" ht="33.75" customHeight="1">
      <c r="A35" s="26"/>
      <c r="B35" s="27"/>
      <c r="C35" s="27"/>
      <c r="D35" s="28"/>
      <c r="E35" s="55">
        <v>22.0</v>
      </c>
      <c r="F35" s="56">
        <v>0.0</v>
      </c>
      <c r="G35" s="57">
        <v>44888.0</v>
      </c>
      <c r="H35" s="58">
        <v>0.9305555555555556</v>
      </c>
      <c r="I35" s="59">
        <f t="shared" si="1"/>
        <v>0</v>
      </c>
      <c r="J35" s="11"/>
      <c r="K35" s="26"/>
      <c r="L35" s="27"/>
      <c r="M35" s="27"/>
      <c r="N35" s="28"/>
      <c r="P35" s="79">
        <v>22.0</v>
      </c>
      <c r="Q35" s="80">
        <v>0.0</v>
      </c>
      <c r="R35" s="81">
        <v>0.0</v>
      </c>
      <c r="S35" s="82">
        <v>0.0</v>
      </c>
      <c r="T35" s="83">
        <f t="shared" si="2"/>
        <v>0</v>
      </c>
      <c r="U35" s="66"/>
      <c r="V35" s="84">
        <v>0.0</v>
      </c>
      <c r="W35" s="68"/>
      <c r="X35" s="69">
        <v>0.0</v>
      </c>
      <c r="Z35" s="70">
        <v>4.0</v>
      </c>
      <c r="AA35" s="71">
        <v>1.0</v>
      </c>
      <c r="AB35" s="69">
        <f t="shared" ref="AB35:AB40" si="15">$Z$35*AA35*5*1</f>
        <v>20</v>
      </c>
      <c r="AD35" s="70">
        <v>9.0</v>
      </c>
      <c r="AE35" s="72">
        <v>1.0</v>
      </c>
      <c r="AF35" s="69">
        <f t="shared" ref="AF35:AF40" si="16">$AD$35*AE35*5*1</f>
        <v>45</v>
      </c>
      <c r="AH35" s="74">
        <v>4.0</v>
      </c>
      <c r="AI35" s="75">
        <v>1.0</v>
      </c>
      <c r="AJ35" s="78">
        <f t="shared" ref="AJ35:AJ40" si="17">$Z$35*AI35*2*1</f>
        <v>8</v>
      </c>
      <c r="AK35" s="111"/>
      <c r="AL35" s="74">
        <v>9.0</v>
      </c>
      <c r="AM35" s="77">
        <v>1.0</v>
      </c>
      <c r="AN35" s="78">
        <f t="shared" ref="AN35:AN40" si="18">$AD$35*AM35*2*1</f>
        <v>18</v>
      </c>
    </row>
    <row r="36" ht="33.75" customHeight="1">
      <c r="A36" s="109">
        <f>C11-(V37-X37)</f>
        <v>2778</v>
      </c>
      <c r="B36" s="18"/>
      <c r="C36" s="18"/>
      <c r="D36" s="16"/>
      <c r="E36" s="55">
        <v>23.0</v>
      </c>
      <c r="F36" s="56">
        <v>0.0</v>
      </c>
      <c r="G36" s="57">
        <v>44889.0</v>
      </c>
      <c r="H36" s="58">
        <v>0.9722222222222222</v>
      </c>
      <c r="I36" s="59">
        <f t="shared" si="1"/>
        <v>0</v>
      </c>
      <c r="J36" s="11"/>
      <c r="K36" s="112">
        <f>A11+V37-X37</f>
        <v>50222</v>
      </c>
      <c r="L36" s="18"/>
      <c r="M36" s="18"/>
      <c r="N36" s="16"/>
      <c r="P36" s="79">
        <v>23.0</v>
      </c>
      <c r="Q36" s="89">
        <v>0.0</v>
      </c>
      <c r="R36" s="90">
        <v>0.0</v>
      </c>
      <c r="S36" s="91">
        <v>0.0</v>
      </c>
      <c r="T36" s="65">
        <f t="shared" si="2"/>
        <v>0</v>
      </c>
      <c r="U36" s="66"/>
      <c r="V36" s="84">
        <v>0.0</v>
      </c>
      <c r="W36" s="68"/>
      <c r="X36" s="69">
        <v>0.0</v>
      </c>
      <c r="Z36" s="85"/>
      <c r="AA36" s="72">
        <v>2.0</v>
      </c>
      <c r="AB36" s="69">
        <f t="shared" si="15"/>
        <v>40</v>
      </c>
      <c r="AD36" s="85"/>
      <c r="AE36" s="93">
        <v>2.0</v>
      </c>
      <c r="AF36" s="105">
        <f t="shared" si="16"/>
        <v>90</v>
      </c>
      <c r="AH36" s="85"/>
      <c r="AI36" s="77">
        <v>2.0</v>
      </c>
      <c r="AJ36" s="78">
        <f t="shared" si="17"/>
        <v>16</v>
      </c>
      <c r="AK36" s="111"/>
      <c r="AL36" s="85"/>
      <c r="AM36" s="95">
        <v>2.0</v>
      </c>
      <c r="AN36" s="78">
        <f t="shared" si="18"/>
        <v>36</v>
      </c>
    </row>
    <row r="37" ht="33.75" customHeight="1">
      <c r="A37" s="24"/>
      <c r="D37" s="25"/>
      <c r="E37" s="55">
        <v>24.0</v>
      </c>
      <c r="F37" s="56">
        <v>0.0</v>
      </c>
      <c r="G37" s="57">
        <v>44890.0</v>
      </c>
      <c r="H37" s="58">
        <v>1.0138888888888888</v>
      </c>
      <c r="I37" s="59">
        <f t="shared" si="1"/>
        <v>0</v>
      </c>
      <c r="J37" s="11"/>
      <c r="K37" s="24"/>
      <c r="N37" s="25"/>
      <c r="P37" s="113"/>
      <c r="Q37" s="114" t="s">
        <v>36</v>
      </c>
      <c r="R37" s="18"/>
      <c r="S37" s="115"/>
      <c r="T37" s="116">
        <f>SUM(T14:U36)</f>
        <v>14</v>
      </c>
      <c r="U37" s="115"/>
      <c r="V37" s="117">
        <f>SUM(V14:W36)</f>
        <v>250</v>
      </c>
      <c r="W37" s="115"/>
      <c r="X37" s="118">
        <f>SUM(X14:X36)</f>
        <v>28</v>
      </c>
      <c r="Z37" s="85"/>
      <c r="AA37" s="71">
        <v>3.0</v>
      </c>
      <c r="AB37" s="69">
        <f t="shared" si="15"/>
        <v>60</v>
      </c>
      <c r="AD37" s="85"/>
      <c r="AE37" s="71">
        <v>3.0</v>
      </c>
      <c r="AF37" s="69">
        <f t="shared" si="16"/>
        <v>135</v>
      </c>
      <c r="AH37" s="85"/>
      <c r="AI37" s="75">
        <v>3.0</v>
      </c>
      <c r="AJ37" s="78">
        <f t="shared" si="17"/>
        <v>24</v>
      </c>
      <c r="AK37" s="111"/>
      <c r="AL37" s="85"/>
      <c r="AM37" s="75">
        <v>3.0</v>
      </c>
      <c r="AN37" s="78">
        <f t="shared" si="18"/>
        <v>54</v>
      </c>
    </row>
    <row r="38" ht="33.75" customHeight="1">
      <c r="A38" s="24"/>
      <c r="D38" s="25"/>
      <c r="E38" s="55">
        <v>25.0</v>
      </c>
      <c r="F38" s="56">
        <v>0.0</v>
      </c>
      <c r="G38" s="57">
        <v>44891.0</v>
      </c>
      <c r="H38" s="58">
        <v>1.0555555555555556</v>
      </c>
      <c r="I38" s="59">
        <f t="shared" si="1"/>
        <v>0</v>
      </c>
      <c r="J38" s="11"/>
      <c r="K38" s="24"/>
      <c r="N38" s="25"/>
      <c r="P38" s="119"/>
      <c r="Q38" s="120"/>
      <c r="R38" s="27"/>
      <c r="S38" s="68"/>
      <c r="T38" s="26"/>
      <c r="U38" s="68"/>
      <c r="V38" s="26"/>
      <c r="W38" s="68"/>
      <c r="X38" s="121"/>
      <c r="Z38" s="85"/>
      <c r="AA38" s="71">
        <v>5.0</v>
      </c>
      <c r="AB38" s="69">
        <f t="shared" si="15"/>
        <v>100</v>
      </c>
      <c r="AD38" s="85"/>
      <c r="AE38" s="71">
        <v>5.0</v>
      </c>
      <c r="AF38" s="69">
        <f t="shared" si="16"/>
        <v>225</v>
      </c>
      <c r="AH38" s="85"/>
      <c r="AI38" s="75">
        <v>5.0</v>
      </c>
      <c r="AJ38" s="78">
        <f t="shared" si="17"/>
        <v>40</v>
      </c>
      <c r="AK38" s="111"/>
      <c r="AL38" s="85"/>
      <c r="AM38" s="75">
        <v>5.0</v>
      </c>
      <c r="AN38" s="78">
        <f t="shared" si="18"/>
        <v>90</v>
      </c>
    </row>
    <row r="39" ht="33.75" customHeight="1">
      <c r="A39" s="26"/>
      <c r="B39" s="27"/>
      <c r="C39" s="27"/>
      <c r="D39" s="28"/>
      <c r="E39" s="55">
        <v>26.0</v>
      </c>
      <c r="F39" s="56">
        <v>0.0</v>
      </c>
      <c r="G39" s="57">
        <v>44892.0</v>
      </c>
      <c r="H39" s="58">
        <v>1.0972222222222223</v>
      </c>
      <c r="I39" s="59">
        <f t="shared" si="1"/>
        <v>0</v>
      </c>
      <c r="J39" s="11"/>
      <c r="K39" s="26"/>
      <c r="L39" s="27"/>
      <c r="M39" s="27"/>
      <c r="N39" s="28"/>
      <c r="P39" s="122" t="s">
        <v>37</v>
      </c>
      <c r="Q39" s="2"/>
      <c r="R39" s="2"/>
      <c r="S39" s="2"/>
      <c r="T39" s="2"/>
      <c r="U39" s="2"/>
      <c r="V39" s="2"/>
      <c r="W39" s="2"/>
      <c r="X39" s="3"/>
      <c r="Z39" s="85"/>
      <c r="AA39" s="71">
        <v>7.0</v>
      </c>
      <c r="AB39" s="69">
        <f t="shared" si="15"/>
        <v>140</v>
      </c>
      <c r="AD39" s="85"/>
      <c r="AE39" s="71">
        <v>7.0</v>
      </c>
      <c r="AF39" s="69">
        <f t="shared" si="16"/>
        <v>315</v>
      </c>
      <c r="AH39" s="85"/>
      <c r="AI39" s="75">
        <v>7.0</v>
      </c>
      <c r="AJ39" s="78">
        <f t="shared" si="17"/>
        <v>56</v>
      </c>
      <c r="AK39" s="111"/>
      <c r="AL39" s="85"/>
      <c r="AM39" s="75">
        <v>7.0</v>
      </c>
      <c r="AN39" s="78">
        <f t="shared" si="18"/>
        <v>126</v>
      </c>
    </row>
    <row r="40" ht="33.75" customHeight="1">
      <c r="E40" s="55">
        <v>27.0</v>
      </c>
      <c r="F40" s="56">
        <v>0.0</v>
      </c>
      <c r="G40" s="57">
        <v>44893.0</v>
      </c>
      <c r="H40" s="58">
        <v>1.1388888888888888</v>
      </c>
      <c r="I40" s="59">
        <f t="shared" si="1"/>
        <v>0</v>
      </c>
      <c r="J40" s="11"/>
      <c r="P40" s="120"/>
      <c r="Q40" s="27"/>
      <c r="R40" s="27"/>
      <c r="S40" s="27"/>
      <c r="T40" s="27"/>
      <c r="U40" s="27"/>
      <c r="V40" s="27"/>
      <c r="W40" s="27"/>
      <c r="X40" s="68"/>
      <c r="Z40" s="123"/>
      <c r="AA40" s="71">
        <v>10.0</v>
      </c>
      <c r="AB40" s="69">
        <f t="shared" si="15"/>
        <v>200</v>
      </c>
      <c r="AD40" s="123"/>
      <c r="AE40" s="71">
        <v>10.0</v>
      </c>
      <c r="AF40" s="69">
        <f t="shared" si="16"/>
        <v>450</v>
      </c>
      <c r="AH40" s="123"/>
      <c r="AI40" s="75">
        <v>10.0</v>
      </c>
      <c r="AJ40" s="78">
        <f t="shared" si="17"/>
        <v>80</v>
      </c>
      <c r="AK40" s="111"/>
      <c r="AL40" s="123"/>
      <c r="AM40" s="75">
        <v>10.0</v>
      </c>
      <c r="AN40" s="78">
        <f t="shared" si="18"/>
        <v>180</v>
      </c>
    </row>
    <row r="41" ht="33.75" customHeight="1">
      <c r="E41" s="55">
        <v>28.0</v>
      </c>
      <c r="F41" s="56">
        <v>0.0</v>
      </c>
      <c r="G41" s="57">
        <v>44894.0</v>
      </c>
      <c r="H41" s="58">
        <v>1.1805555555555556</v>
      </c>
      <c r="I41" s="59">
        <f t="shared" si="1"/>
        <v>0</v>
      </c>
      <c r="J41" s="11"/>
      <c r="P41" s="124" t="s">
        <v>38</v>
      </c>
      <c r="Q41" s="18"/>
      <c r="R41" s="18"/>
      <c r="S41" s="18"/>
      <c r="T41" s="18"/>
      <c r="U41" s="18"/>
      <c r="V41" s="18"/>
      <c r="W41" s="18"/>
      <c r="X41" s="115"/>
      <c r="Z41" s="46" t="s">
        <v>20</v>
      </c>
      <c r="AA41" s="98" t="s">
        <v>21</v>
      </c>
      <c r="AB41" s="99" t="s">
        <v>22</v>
      </c>
      <c r="AC41" s="49"/>
      <c r="AD41" s="46" t="s">
        <v>20</v>
      </c>
      <c r="AE41" s="98" t="s">
        <v>21</v>
      </c>
      <c r="AF41" s="99" t="s">
        <v>22</v>
      </c>
      <c r="AH41" s="50" t="s">
        <v>20</v>
      </c>
      <c r="AI41" s="101" t="s">
        <v>21</v>
      </c>
      <c r="AJ41" s="102" t="s">
        <v>22</v>
      </c>
      <c r="AK41" s="53"/>
      <c r="AL41" s="50" t="s">
        <v>20</v>
      </c>
      <c r="AM41" s="101" t="s">
        <v>21</v>
      </c>
      <c r="AN41" s="102" t="s">
        <v>22</v>
      </c>
    </row>
    <row r="42" ht="33.75" customHeight="1">
      <c r="E42" s="55">
        <v>29.0</v>
      </c>
      <c r="F42" s="56">
        <v>0.0</v>
      </c>
      <c r="G42" s="57">
        <v>44895.0</v>
      </c>
      <c r="H42" s="58">
        <v>1.2222222222222223</v>
      </c>
      <c r="I42" s="59">
        <f t="shared" si="1"/>
        <v>0</v>
      </c>
      <c r="J42" s="11"/>
      <c r="P42" s="4"/>
      <c r="X42" s="5"/>
      <c r="Z42" s="70">
        <v>5.0</v>
      </c>
      <c r="AA42" s="71">
        <v>1.0</v>
      </c>
      <c r="AB42" s="125">
        <f t="shared" ref="AB42:AB47" si="19">$Z$42*AA42*5*1</f>
        <v>25</v>
      </c>
      <c r="AD42" s="70">
        <v>10.0</v>
      </c>
      <c r="AE42" s="72">
        <v>1.0</v>
      </c>
      <c r="AF42" s="69">
        <f t="shared" ref="AF42:AF47" si="20">$AD$42*AE42*5*1</f>
        <v>50</v>
      </c>
      <c r="AH42" s="74">
        <v>5.0</v>
      </c>
      <c r="AI42" s="75">
        <v>1.0</v>
      </c>
      <c r="AJ42" s="78">
        <f t="shared" ref="AJ42:AJ47" si="21">$Z$42*AI42*2*1</f>
        <v>10</v>
      </c>
      <c r="AK42" s="111"/>
      <c r="AL42" s="74">
        <v>10.0</v>
      </c>
      <c r="AM42" s="77">
        <v>1.0</v>
      </c>
      <c r="AN42" s="78">
        <f t="shared" ref="AN42:AN47" si="22">$AD$42*AM42*2*1</f>
        <v>20</v>
      </c>
    </row>
    <row r="43" ht="33.75" customHeight="1">
      <c r="E43" s="55">
        <v>30.0</v>
      </c>
      <c r="F43" s="56">
        <v>0.0</v>
      </c>
      <c r="G43" s="57">
        <v>44896.0</v>
      </c>
      <c r="H43" s="58">
        <v>1.2638888888888888</v>
      </c>
      <c r="I43" s="59">
        <f t="shared" si="1"/>
        <v>0</v>
      </c>
      <c r="J43" s="11"/>
      <c r="P43" s="4"/>
      <c r="X43" s="5"/>
      <c r="Z43" s="85"/>
      <c r="AA43" s="72">
        <v>2.0</v>
      </c>
      <c r="AB43" s="125">
        <f t="shared" si="19"/>
        <v>50</v>
      </c>
      <c r="AD43" s="85"/>
      <c r="AE43" s="93">
        <v>2.0</v>
      </c>
      <c r="AF43" s="105">
        <f t="shared" si="20"/>
        <v>100</v>
      </c>
      <c r="AH43" s="85"/>
      <c r="AI43" s="77">
        <v>2.0</v>
      </c>
      <c r="AJ43" s="78">
        <f t="shared" si="21"/>
        <v>20</v>
      </c>
      <c r="AK43" s="111"/>
      <c r="AL43" s="85"/>
      <c r="AM43" s="95">
        <v>2.0</v>
      </c>
      <c r="AN43" s="78">
        <f t="shared" si="22"/>
        <v>40</v>
      </c>
    </row>
    <row r="44" ht="33.75" customHeight="1">
      <c r="E44" s="55">
        <v>31.0</v>
      </c>
      <c r="F44" s="56">
        <v>0.0</v>
      </c>
      <c r="G44" s="57">
        <v>44897.0</v>
      </c>
      <c r="H44" s="58">
        <v>1.3055555555555556</v>
      </c>
      <c r="I44" s="59">
        <f t="shared" si="1"/>
        <v>0</v>
      </c>
      <c r="J44" s="11"/>
      <c r="P44" s="4"/>
      <c r="X44" s="5"/>
      <c r="Z44" s="85"/>
      <c r="AA44" s="71">
        <v>3.0</v>
      </c>
      <c r="AB44" s="125">
        <f t="shared" si="19"/>
        <v>75</v>
      </c>
      <c r="AD44" s="85"/>
      <c r="AE44" s="71">
        <v>3.0</v>
      </c>
      <c r="AF44" s="69">
        <f t="shared" si="20"/>
        <v>150</v>
      </c>
      <c r="AH44" s="85"/>
      <c r="AI44" s="75">
        <v>3.0</v>
      </c>
      <c r="AJ44" s="78">
        <f t="shared" si="21"/>
        <v>30</v>
      </c>
      <c r="AK44" s="111"/>
      <c r="AL44" s="85"/>
      <c r="AM44" s="75">
        <v>3.0</v>
      </c>
      <c r="AN44" s="78">
        <f t="shared" si="22"/>
        <v>60</v>
      </c>
    </row>
    <row r="45" ht="33.75" customHeight="1">
      <c r="E45" s="55">
        <v>32.0</v>
      </c>
      <c r="F45" s="56">
        <v>0.0</v>
      </c>
      <c r="G45" s="57">
        <v>44898.0</v>
      </c>
      <c r="H45" s="58">
        <v>1.3472222222222223</v>
      </c>
      <c r="I45" s="59">
        <f t="shared" si="1"/>
        <v>0</v>
      </c>
      <c r="J45" s="11"/>
      <c r="P45" s="4"/>
      <c r="X45" s="5"/>
      <c r="Z45" s="85"/>
      <c r="AA45" s="71">
        <v>5.0</v>
      </c>
      <c r="AB45" s="125">
        <f t="shared" si="19"/>
        <v>125</v>
      </c>
      <c r="AD45" s="85"/>
      <c r="AE45" s="71">
        <v>5.0</v>
      </c>
      <c r="AF45" s="69">
        <f t="shared" si="20"/>
        <v>250</v>
      </c>
      <c r="AH45" s="85"/>
      <c r="AI45" s="75">
        <v>5.0</v>
      </c>
      <c r="AJ45" s="78">
        <f t="shared" si="21"/>
        <v>50</v>
      </c>
      <c r="AK45" s="111"/>
      <c r="AL45" s="85"/>
      <c r="AM45" s="75">
        <v>5.0</v>
      </c>
      <c r="AN45" s="78">
        <f t="shared" si="22"/>
        <v>100</v>
      </c>
    </row>
    <row r="46" ht="33.75" customHeight="1">
      <c r="E46" s="55">
        <v>33.0</v>
      </c>
      <c r="F46" s="56">
        <v>0.0</v>
      </c>
      <c r="G46" s="57">
        <v>44899.0</v>
      </c>
      <c r="H46" s="58">
        <v>1.3888888888888888</v>
      </c>
      <c r="I46" s="59">
        <f t="shared" si="1"/>
        <v>0</v>
      </c>
      <c r="J46" s="11"/>
      <c r="P46" s="4"/>
      <c r="X46" s="5"/>
      <c r="Z46" s="85"/>
      <c r="AA46" s="71">
        <v>7.0</v>
      </c>
      <c r="AB46" s="125">
        <f t="shared" si="19"/>
        <v>175</v>
      </c>
      <c r="AD46" s="85"/>
      <c r="AE46" s="71">
        <v>7.0</v>
      </c>
      <c r="AF46" s="69">
        <f t="shared" si="20"/>
        <v>350</v>
      </c>
      <c r="AH46" s="85"/>
      <c r="AI46" s="75">
        <v>7.0</v>
      </c>
      <c r="AJ46" s="78">
        <f t="shared" si="21"/>
        <v>70</v>
      </c>
      <c r="AK46" s="111"/>
      <c r="AL46" s="85"/>
      <c r="AM46" s="75">
        <v>7.0</v>
      </c>
      <c r="AN46" s="78">
        <f t="shared" si="22"/>
        <v>140</v>
      </c>
    </row>
    <row r="47" ht="33.75" customHeight="1">
      <c r="E47" s="55">
        <v>34.0</v>
      </c>
      <c r="F47" s="56">
        <v>0.0</v>
      </c>
      <c r="G47" s="57">
        <v>44900.0</v>
      </c>
      <c r="H47" s="58">
        <v>1.4305555555555556</v>
      </c>
      <c r="I47" s="59">
        <f t="shared" si="1"/>
        <v>0</v>
      </c>
      <c r="J47" s="11"/>
      <c r="P47" s="126" t="s">
        <v>39</v>
      </c>
      <c r="Q47" s="127"/>
      <c r="R47" s="127"/>
      <c r="S47" s="127"/>
      <c r="T47" s="127"/>
      <c r="U47" s="127"/>
      <c r="V47" s="127"/>
      <c r="W47" s="127"/>
      <c r="X47" s="128"/>
      <c r="Z47" s="123"/>
      <c r="AA47" s="71">
        <v>10.0</v>
      </c>
      <c r="AB47" s="125">
        <f t="shared" si="19"/>
        <v>250</v>
      </c>
      <c r="AD47" s="123"/>
      <c r="AE47" s="71">
        <v>10.0</v>
      </c>
      <c r="AF47" s="69">
        <f t="shared" si="20"/>
        <v>500</v>
      </c>
      <c r="AH47" s="123"/>
      <c r="AI47" s="75">
        <v>10.0</v>
      </c>
      <c r="AJ47" s="78">
        <f t="shared" si="21"/>
        <v>100</v>
      </c>
      <c r="AK47" s="111"/>
      <c r="AL47" s="123"/>
      <c r="AM47" s="75">
        <v>10.0</v>
      </c>
      <c r="AN47" s="78">
        <f t="shared" si="22"/>
        <v>200</v>
      </c>
    </row>
    <row r="48">
      <c r="E48" s="55">
        <v>35.0</v>
      </c>
      <c r="F48" s="56">
        <v>0.0</v>
      </c>
      <c r="G48" s="57">
        <v>44901.0</v>
      </c>
      <c r="H48" s="58">
        <v>1.4722222222222223</v>
      </c>
      <c r="I48" s="59">
        <f t="shared" si="1"/>
        <v>0</v>
      </c>
      <c r="J48" s="11"/>
    </row>
    <row r="49">
      <c r="E49" s="55">
        <v>36.0</v>
      </c>
      <c r="F49" s="56">
        <v>0.0</v>
      </c>
      <c r="G49" s="57">
        <v>44902.0</v>
      </c>
      <c r="H49" s="58">
        <v>1.5138888888888888</v>
      </c>
      <c r="I49" s="59">
        <f t="shared" si="1"/>
        <v>0</v>
      </c>
      <c r="J49" s="11"/>
    </row>
    <row r="50">
      <c r="E50" s="55">
        <v>37.0</v>
      </c>
      <c r="F50" s="56">
        <v>0.0</v>
      </c>
      <c r="G50" s="57">
        <v>44903.0</v>
      </c>
      <c r="H50" s="58">
        <v>1.5555555555555556</v>
      </c>
      <c r="I50" s="59">
        <f t="shared" si="1"/>
        <v>0</v>
      </c>
      <c r="J50" s="11"/>
    </row>
    <row r="51">
      <c r="E51" s="55">
        <v>38.0</v>
      </c>
      <c r="F51" s="56">
        <v>0.0</v>
      </c>
      <c r="G51" s="57">
        <v>44904.0</v>
      </c>
      <c r="H51" s="58">
        <v>1.5972222222222223</v>
      </c>
      <c r="I51" s="59">
        <f t="shared" si="1"/>
        <v>0</v>
      </c>
      <c r="J51" s="11"/>
    </row>
    <row r="52">
      <c r="E52" s="55">
        <v>39.0</v>
      </c>
      <c r="F52" s="56">
        <v>0.0</v>
      </c>
      <c r="G52" s="57">
        <v>44905.0</v>
      </c>
      <c r="H52" s="58">
        <v>1.6388888888888888</v>
      </c>
      <c r="I52" s="59">
        <f t="shared" si="1"/>
        <v>0</v>
      </c>
      <c r="J52" s="11"/>
    </row>
    <row r="53">
      <c r="E53" s="55">
        <v>40.0</v>
      </c>
      <c r="F53" s="56">
        <v>0.0</v>
      </c>
      <c r="G53" s="57">
        <v>44906.0</v>
      </c>
      <c r="H53" s="58">
        <v>1.6805555555555556</v>
      </c>
      <c r="I53" s="59">
        <f t="shared" si="1"/>
        <v>0</v>
      </c>
      <c r="J53" s="11"/>
    </row>
    <row r="54">
      <c r="E54" s="55">
        <v>41.0</v>
      </c>
      <c r="F54" s="56">
        <v>0.0</v>
      </c>
      <c r="G54" s="57">
        <v>44907.0</v>
      </c>
      <c r="H54" s="58">
        <v>1.7222222222222223</v>
      </c>
      <c r="I54" s="59">
        <f t="shared" si="1"/>
        <v>0</v>
      </c>
      <c r="J54" s="11"/>
    </row>
    <row r="55">
      <c r="E55" s="55">
        <v>42.0</v>
      </c>
      <c r="F55" s="56">
        <v>0.0</v>
      </c>
      <c r="G55" s="57">
        <v>44908.0</v>
      </c>
      <c r="H55" s="58">
        <v>1.7638888888888888</v>
      </c>
      <c r="I55" s="59">
        <f t="shared" si="1"/>
        <v>0</v>
      </c>
      <c r="J55" s="11"/>
    </row>
    <row r="56">
      <c r="E56" s="55">
        <v>43.0</v>
      </c>
      <c r="F56" s="56">
        <v>0.0</v>
      </c>
      <c r="G56" s="57">
        <v>44909.0</v>
      </c>
      <c r="H56" s="58">
        <v>1.8055555555555556</v>
      </c>
      <c r="I56" s="59">
        <f t="shared" si="1"/>
        <v>0</v>
      </c>
      <c r="J56" s="11"/>
    </row>
    <row r="57">
      <c r="E57" s="55">
        <v>44.0</v>
      </c>
      <c r="F57" s="56">
        <v>0.0</v>
      </c>
      <c r="G57" s="57">
        <v>44910.0</v>
      </c>
      <c r="H57" s="58">
        <v>1.8472222222222223</v>
      </c>
      <c r="I57" s="59">
        <f t="shared" si="1"/>
        <v>0</v>
      </c>
      <c r="J57" s="11"/>
    </row>
    <row r="58">
      <c r="E58" s="55">
        <v>45.0</v>
      </c>
      <c r="F58" s="56">
        <v>0.0</v>
      </c>
      <c r="G58" s="57">
        <v>44911.0</v>
      </c>
      <c r="H58" s="58">
        <v>1.8888888888888888</v>
      </c>
      <c r="I58" s="59">
        <f t="shared" si="1"/>
        <v>0</v>
      </c>
      <c r="J58" s="11"/>
    </row>
    <row r="59">
      <c r="E59" s="55">
        <v>46.0</v>
      </c>
      <c r="F59" s="56">
        <v>0.0</v>
      </c>
      <c r="G59" s="57">
        <v>44912.0</v>
      </c>
      <c r="H59" s="58">
        <v>1.9305555555555556</v>
      </c>
      <c r="I59" s="59">
        <f t="shared" si="1"/>
        <v>0</v>
      </c>
      <c r="J59" s="11"/>
    </row>
    <row r="60">
      <c r="E60" s="55">
        <v>47.0</v>
      </c>
      <c r="F60" s="56">
        <v>0.0</v>
      </c>
      <c r="G60" s="57">
        <v>44913.0</v>
      </c>
      <c r="H60" s="58">
        <v>1.9722222222222223</v>
      </c>
      <c r="I60" s="59">
        <f t="shared" si="1"/>
        <v>0</v>
      </c>
      <c r="J60" s="11"/>
    </row>
    <row r="61">
      <c r="E61" s="55">
        <v>48.0</v>
      </c>
      <c r="F61" s="56">
        <v>0.0</v>
      </c>
      <c r="G61" s="57">
        <v>44914.0</v>
      </c>
      <c r="H61" s="58">
        <v>2.013888888888889</v>
      </c>
      <c r="I61" s="59">
        <f t="shared" si="1"/>
        <v>0</v>
      </c>
      <c r="J61" s="11"/>
    </row>
    <row r="62">
      <c r="E62" s="55">
        <v>49.0</v>
      </c>
      <c r="F62" s="56">
        <v>0.0</v>
      </c>
      <c r="G62" s="57">
        <v>44915.0</v>
      </c>
      <c r="H62" s="58">
        <v>2.0555555555555554</v>
      </c>
      <c r="I62" s="59">
        <f t="shared" si="1"/>
        <v>0</v>
      </c>
      <c r="J62" s="11"/>
    </row>
    <row r="63">
      <c r="E63" s="55">
        <v>50.0</v>
      </c>
      <c r="F63" s="56">
        <v>0.0</v>
      </c>
      <c r="G63" s="57">
        <v>44916.0</v>
      </c>
      <c r="H63" s="58">
        <v>2.0972222222222223</v>
      </c>
      <c r="I63" s="59">
        <f t="shared" si="1"/>
        <v>0</v>
      </c>
      <c r="J63" s="11"/>
    </row>
    <row r="64" ht="15.75" customHeight="1">
      <c r="H64" s="9"/>
    </row>
    <row r="65" ht="15.75" customHeight="1">
      <c r="H65" s="9"/>
    </row>
    <row r="66" ht="15.75" customHeight="1">
      <c r="H66" s="9"/>
    </row>
    <row r="67" ht="15.75" customHeight="1">
      <c r="H67" s="9"/>
    </row>
    <row r="68" ht="15.75" customHeight="1">
      <c r="H68" s="9"/>
    </row>
    <row r="69" ht="15.75" customHeight="1">
      <c r="H69" s="9"/>
    </row>
    <row r="70" ht="15.75" customHeight="1">
      <c r="H70" s="9"/>
    </row>
    <row r="71" ht="15.75" customHeight="1">
      <c r="H71" s="9"/>
    </row>
    <row r="72" ht="15.75" customHeight="1">
      <c r="H72" s="9"/>
    </row>
    <row r="73" ht="15.75" customHeight="1">
      <c r="H73" s="9"/>
    </row>
    <row r="74" ht="15.75" customHeight="1">
      <c r="H74" s="9"/>
    </row>
    <row r="75" ht="15.75" customHeight="1">
      <c r="H75" s="9"/>
    </row>
    <row r="76" ht="15.75" customHeight="1">
      <c r="H76" s="9"/>
    </row>
    <row r="77" ht="15.75" customHeight="1">
      <c r="H77" s="9"/>
    </row>
    <row r="78" ht="15.75" customHeight="1">
      <c r="H78" s="9"/>
    </row>
    <row r="79" ht="15.75" customHeight="1">
      <c r="H79" s="9"/>
    </row>
    <row r="80" ht="15.75" customHeight="1">
      <c r="H80" s="9"/>
    </row>
    <row r="81" ht="15.75" customHeight="1">
      <c r="H81" s="9"/>
    </row>
    <row r="82" ht="15.75" customHeight="1">
      <c r="H82" s="9"/>
    </row>
    <row r="83" ht="15.75" customHeight="1">
      <c r="H83" s="9"/>
    </row>
    <row r="84" ht="15.75" customHeight="1">
      <c r="H84" s="9"/>
    </row>
    <row r="85" ht="15.75" customHeight="1">
      <c r="H85" s="9"/>
    </row>
    <row r="86" ht="15.75" customHeight="1">
      <c r="H86" s="9"/>
    </row>
    <row r="87" ht="15.75" customHeight="1">
      <c r="H87" s="9"/>
    </row>
    <row r="88" ht="15.75" customHeight="1">
      <c r="H88" s="9"/>
    </row>
    <row r="89" ht="15.75" customHeight="1">
      <c r="H89" s="9"/>
    </row>
    <row r="90" ht="15.75" customHeight="1">
      <c r="H90" s="9"/>
    </row>
    <row r="91" ht="15.75" customHeight="1">
      <c r="H91" s="9"/>
    </row>
    <row r="92" ht="15.75" customHeight="1">
      <c r="H92" s="9"/>
    </row>
    <row r="93" ht="15.75" customHeight="1">
      <c r="H93" s="9"/>
    </row>
    <row r="94" ht="15.75" customHeight="1">
      <c r="H94" s="9"/>
    </row>
    <row r="95" ht="15.75" customHeight="1">
      <c r="H95" s="9"/>
    </row>
    <row r="96" ht="15.75" customHeight="1">
      <c r="H96" s="9"/>
    </row>
    <row r="97" ht="15.75" customHeight="1">
      <c r="H97" s="9"/>
    </row>
    <row r="98" ht="15.75" customHeight="1">
      <c r="H98" s="9"/>
    </row>
    <row r="99" ht="15.75" customHeight="1">
      <c r="H99" s="9"/>
    </row>
    <row r="100" ht="15.75" customHeight="1">
      <c r="H100" s="9"/>
    </row>
    <row r="101" ht="15.75" customHeight="1">
      <c r="H101" s="9"/>
    </row>
    <row r="102" ht="15.75" customHeight="1">
      <c r="H102" s="9"/>
    </row>
    <row r="103" ht="15.75" customHeight="1">
      <c r="H103" s="9"/>
    </row>
    <row r="104" ht="15.75" customHeight="1">
      <c r="H104" s="9"/>
    </row>
    <row r="105" ht="15.75" customHeight="1">
      <c r="H105" s="9"/>
    </row>
    <row r="106" ht="15.75" customHeight="1">
      <c r="H106" s="9"/>
    </row>
    <row r="107" ht="15.75" customHeight="1">
      <c r="H107" s="9"/>
    </row>
    <row r="108" ht="15.75" customHeight="1">
      <c r="H108" s="9"/>
    </row>
    <row r="109" ht="15.75" customHeight="1">
      <c r="H109" s="9"/>
    </row>
    <row r="110" ht="15.75" customHeight="1">
      <c r="H110" s="9"/>
    </row>
    <row r="111" ht="15.75" customHeight="1">
      <c r="H111" s="9"/>
    </row>
    <row r="112" ht="15.75" customHeight="1">
      <c r="H112" s="9"/>
    </row>
    <row r="113" ht="15.75" customHeight="1">
      <c r="H113" s="9"/>
    </row>
    <row r="114" ht="15.75" customHeight="1">
      <c r="H114" s="9"/>
    </row>
    <row r="115" ht="15.75" customHeight="1">
      <c r="H115" s="9"/>
    </row>
    <row r="116" ht="15.75" customHeight="1">
      <c r="H116" s="9"/>
    </row>
    <row r="117" ht="15.75" customHeight="1">
      <c r="H117" s="9"/>
    </row>
    <row r="118" ht="15.75" customHeight="1">
      <c r="H118" s="9"/>
    </row>
    <row r="119" ht="15.75" customHeight="1">
      <c r="H119" s="9"/>
    </row>
    <row r="120" ht="15.75" customHeight="1">
      <c r="H120" s="9"/>
    </row>
    <row r="121" ht="15.75" customHeight="1">
      <c r="H121" s="9"/>
    </row>
    <row r="122" ht="15.75" customHeight="1">
      <c r="H122" s="9"/>
    </row>
    <row r="123" ht="15.75" customHeight="1">
      <c r="H123" s="9"/>
    </row>
    <row r="124" ht="15.75" customHeight="1">
      <c r="H124" s="9"/>
    </row>
    <row r="125" ht="15.75" customHeight="1">
      <c r="H125" s="9"/>
    </row>
    <row r="126" ht="15.75" customHeight="1">
      <c r="H126" s="9"/>
    </row>
    <row r="127" ht="15.75" customHeight="1">
      <c r="H127" s="9"/>
    </row>
    <row r="128" ht="15.75" customHeight="1">
      <c r="H128" s="9"/>
    </row>
    <row r="129" ht="15.75" customHeight="1">
      <c r="H129" s="9"/>
    </row>
    <row r="130" ht="15.75" customHeight="1">
      <c r="H130" s="9"/>
    </row>
    <row r="131" ht="15.75" customHeight="1">
      <c r="H131" s="9"/>
    </row>
    <row r="132" ht="15.75" customHeight="1">
      <c r="H132" s="9"/>
    </row>
    <row r="133" ht="15.75" customHeight="1">
      <c r="H133" s="9"/>
    </row>
    <row r="134" ht="15.75" customHeight="1">
      <c r="H134" s="9"/>
    </row>
    <row r="135" ht="15.75" customHeight="1">
      <c r="H135" s="9"/>
    </row>
    <row r="136" ht="15.75" customHeight="1">
      <c r="H136" s="9"/>
    </row>
    <row r="137" ht="15.75" customHeight="1">
      <c r="H137" s="9"/>
    </row>
    <row r="138" ht="15.75" customHeight="1">
      <c r="H138" s="9"/>
    </row>
    <row r="139" ht="15.75" customHeight="1">
      <c r="H139" s="9"/>
    </row>
    <row r="140" ht="15.75" customHeight="1">
      <c r="H140" s="9"/>
    </row>
    <row r="141" ht="15.75" customHeight="1">
      <c r="H141" s="9"/>
    </row>
    <row r="142" ht="15.75" customHeight="1">
      <c r="H142" s="9"/>
    </row>
    <row r="143" ht="15.75" customHeight="1">
      <c r="H143" s="9"/>
    </row>
    <row r="144" ht="15.75" customHeight="1">
      <c r="H144" s="9"/>
    </row>
    <row r="145" ht="15.75" customHeight="1">
      <c r="H145" s="9"/>
    </row>
    <row r="146" ht="15.75" customHeight="1">
      <c r="H146" s="9"/>
    </row>
    <row r="147" ht="15.75" customHeight="1">
      <c r="H147" s="9"/>
    </row>
    <row r="148" ht="15.75" customHeight="1">
      <c r="H148" s="9"/>
    </row>
    <row r="149" ht="15.75" customHeight="1">
      <c r="H149" s="9"/>
    </row>
    <row r="150" ht="15.75" customHeight="1">
      <c r="H150" s="9"/>
    </row>
    <row r="151" ht="15.75" customHeight="1">
      <c r="H151" s="9"/>
    </row>
    <row r="152" ht="15.75" customHeight="1">
      <c r="H152" s="9"/>
    </row>
    <row r="153" ht="15.75" customHeight="1">
      <c r="H153" s="9"/>
    </row>
    <row r="154" ht="15.75" customHeight="1">
      <c r="H154" s="9"/>
    </row>
    <row r="155" ht="15.75" customHeight="1">
      <c r="H155" s="9"/>
    </row>
    <row r="156" ht="15.75" customHeight="1">
      <c r="H156" s="9"/>
    </row>
    <row r="157" ht="15.75" customHeight="1">
      <c r="H157" s="9"/>
    </row>
    <row r="158" ht="15.75" customHeight="1">
      <c r="H158" s="9"/>
    </row>
    <row r="159" ht="15.75" customHeight="1">
      <c r="H159" s="9"/>
    </row>
    <row r="160" ht="15.75" customHeight="1">
      <c r="H160" s="9"/>
    </row>
    <row r="161" ht="15.75" customHeight="1">
      <c r="H161" s="9"/>
    </row>
    <row r="162" ht="15.75" customHeight="1">
      <c r="H162" s="9"/>
    </row>
    <row r="163" ht="15.75" customHeight="1">
      <c r="H163" s="9"/>
    </row>
    <row r="164" ht="15.75" customHeight="1">
      <c r="H164" s="9"/>
    </row>
    <row r="165" ht="15.75" customHeight="1">
      <c r="H165" s="9"/>
    </row>
    <row r="166" ht="15.75" customHeight="1">
      <c r="H166" s="9"/>
    </row>
    <row r="167" ht="15.75" customHeight="1">
      <c r="H167" s="9"/>
    </row>
    <row r="168" ht="15.75" customHeight="1">
      <c r="H168" s="9"/>
    </row>
    <row r="169" ht="15.75" customHeight="1">
      <c r="H169" s="9"/>
    </row>
    <row r="170" ht="15.75" customHeight="1">
      <c r="H170" s="9"/>
    </row>
    <row r="171" ht="15.75" customHeight="1">
      <c r="H171" s="9"/>
    </row>
    <row r="172" ht="15.75" customHeight="1">
      <c r="H172" s="9"/>
    </row>
    <row r="173" ht="15.75" customHeight="1">
      <c r="H173" s="9"/>
    </row>
    <row r="174" ht="15.75" customHeight="1">
      <c r="H174" s="9"/>
    </row>
    <row r="175" ht="15.75" customHeight="1">
      <c r="H175" s="9"/>
    </row>
    <row r="176" ht="15.75" customHeight="1">
      <c r="H176" s="9"/>
    </row>
    <row r="177" ht="15.75" customHeight="1">
      <c r="H177" s="9"/>
    </row>
    <row r="178" ht="15.75" customHeight="1">
      <c r="H178" s="9"/>
    </row>
    <row r="179" ht="15.75" customHeight="1">
      <c r="H179" s="9"/>
    </row>
    <row r="180" ht="15.75" customHeight="1">
      <c r="H180" s="9"/>
    </row>
    <row r="181" ht="15.75" customHeight="1">
      <c r="H181" s="9"/>
    </row>
    <row r="182" ht="15.75" customHeight="1">
      <c r="H182" s="9"/>
    </row>
    <row r="183" ht="15.75" customHeight="1">
      <c r="H183" s="9"/>
    </row>
    <row r="184" ht="15.75" customHeight="1">
      <c r="H184" s="9"/>
    </row>
    <row r="185" ht="15.75" customHeight="1">
      <c r="H185" s="9"/>
    </row>
    <row r="186" ht="15.75" customHeight="1">
      <c r="H186" s="9"/>
    </row>
    <row r="187" ht="15.75" customHeight="1">
      <c r="H187" s="9"/>
    </row>
    <row r="188" ht="15.75" customHeight="1">
      <c r="H188" s="9"/>
    </row>
    <row r="189" ht="15.75" customHeight="1">
      <c r="H189" s="9"/>
    </row>
    <row r="190" ht="15.75" customHeight="1">
      <c r="H190" s="9"/>
    </row>
    <row r="191" ht="15.75" customHeight="1">
      <c r="H191" s="9"/>
    </row>
    <row r="192" ht="15.75" customHeight="1">
      <c r="H192" s="9"/>
    </row>
    <row r="193" ht="15.75" customHeight="1">
      <c r="H193" s="9"/>
    </row>
    <row r="194" ht="15.75" customHeight="1">
      <c r="H194" s="9"/>
    </row>
    <row r="195" ht="15.75" customHeight="1">
      <c r="H195" s="9"/>
    </row>
    <row r="196" ht="15.75" customHeight="1">
      <c r="H196" s="9"/>
    </row>
    <row r="197" ht="15.75" customHeight="1">
      <c r="H197" s="9"/>
    </row>
    <row r="198" ht="15.75" customHeight="1">
      <c r="H198" s="9"/>
    </row>
    <row r="199" ht="15.75" customHeight="1">
      <c r="H199" s="9"/>
    </row>
    <row r="200" ht="15.75" customHeight="1">
      <c r="H200" s="9"/>
    </row>
    <row r="201" ht="15.75" customHeight="1">
      <c r="H201" s="9"/>
    </row>
    <row r="202" ht="15.75" customHeight="1">
      <c r="H202" s="9"/>
    </row>
    <row r="203" ht="15.75" customHeight="1">
      <c r="H203" s="9"/>
    </row>
    <row r="204" ht="15.75" customHeight="1">
      <c r="H204" s="9"/>
    </row>
    <row r="205" ht="15.75" customHeight="1">
      <c r="H205" s="9"/>
    </row>
    <row r="206" ht="15.75" customHeight="1">
      <c r="H206" s="9"/>
    </row>
    <row r="207" ht="15.75" customHeight="1">
      <c r="H207" s="9"/>
    </row>
    <row r="208" ht="15.75" customHeight="1">
      <c r="H208" s="9"/>
    </row>
    <row r="209" ht="15.75" customHeight="1">
      <c r="H209" s="9"/>
    </row>
    <row r="210" ht="15.75" customHeight="1">
      <c r="H210" s="9"/>
    </row>
    <row r="211" ht="15.75" customHeight="1">
      <c r="H211" s="9"/>
    </row>
    <row r="212" ht="15.75" customHeight="1">
      <c r="H212" s="9"/>
    </row>
    <row r="213" ht="15.75" customHeight="1">
      <c r="H213" s="9"/>
    </row>
    <row r="214" ht="15.75" customHeight="1">
      <c r="H214" s="9"/>
    </row>
    <row r="215" ht="15.75" customHeight="1">
      <c r="H215" s="9"/>
    </row>
    <row r="216" ht="15.75" customHeight="1">
      <c r="H216" s="9"/>
    </row>
    <row r="217" ht="15.75" customHeight="1">
      <c r="H217" s="9"/>
    </row>
    <row r="218" ht="15.75" customHeight="1">
      <c r="H218" s="9"/>
    </row>
    <row r="219" ht="15.75" customHeight="1">
      <c r="H219" s="9"/>
    </row>
    <row r="220" ht="15.75" customHeight="1">
      <c r="H220" s="9"/>
    </row>
    <row r="221" ht="15.75" customHeight="1">
      <c r="H221" s="9"/>
    </row>
    <row r="222" ht="15.75" customHeight="1">
      <c r="H222" s="9"/>
    </row>
    <row r="223" ht="15.75" customHeight="1">
      <c r="H223" s="9"/>
    </row>
    <row r="224" ht="15.75" customHeight="1">
      <c r="H224" s="9"/>
    </row>
    <row r="225" ht="15.75" customHeight="1">
      <c r="H225" s="9"/>
    </row>
    <row r="226" ht="15.75" customHeight="1">
      <c r="H226" s="9"/>
    </row>
    <row r="227" ht="15.75" customHeight="1">
      <c r="H227" s="9"/>
    </row>
    <row r="228" ht="15.75" customHeight="1">
      <c r="H228" s="9"/>
    </row>
    <row r="229" ht="15.75" customHeight="1">
      <c r="H229" s="9"/>
    </row>
    <row r="230" ht="15.75" customHeight="1">
      <c r="H230" s="9"/>
    </row>
    <row r="231" ht="15.75" customHeight="1">
      <c r="H231" s="9"/>
    </row>
    <row r="232" ht="15.75" customHeight="1">
      <c r="H232" s="9"/>
    </row>
    <row r="233" ht="15.75" customHeight="1">
      <c r="H233" s="9"/>
    </row>
    <row r="234" ht="15.75" customHeight="1">
      <c r="H234" s="9"/>
    </row>
    <row r="235" ht="15.75" customHeight="1">
      <c r="H235" s="9"/>
    </row>
    <row r="236" ht="15.75" customHeight="1">
      <c r="H236" s="9"/>
    </row>
    <row r="237" ht="15.75" customHeight="1">
      <c r="H237" s="9"/>
    </row>
    <row r="238" ht="15.75" customHeight="1">
      <c r="H238" s="9"/>
    </row>
    <row r="239" ht="15.75" customHeight="1">
      <c r="H239" s="9"/>
    </row>
    <row r="240" ht="15.75" customHeight="1">
      <c r="H240" s="9"/>
    </row>
    <row r="241" ht="15.75" customHeight="1">
      <c r="H241" s="9"/>
    </row>
    <row r="242" ht="15.75" customHeight="1">
      <c r="H242" s="9"/>
    </row>
    <row r="243" ht="15.75" customHeight="1">
      <c r="H243" s="9"/>
    </row>
    <row r="244" ht="15.75" customHeight="1">
      <c r="H244" s="9"/>
    </row>
    <row r="245" ht="15.75" customHeight="1">
      <c r="H245" s="9"/>
    </row>
    <row r="246" ht="15.75" customHeight="1">
      <c r="H246" s="9"/>
    </row>
    <row r="247" ht="15.75" customHeight="1">
      <c r="H247" s="9"/>
    </row>
    <row r="248" ht="15.75" customHeight="1">
      <c r="H248" s="9"/>
    </row>
    <row r="249" ht="15.75" customHeight="1">
      <c r="H249" s="9"/>
    </row>
    <row r="250" ht="15.75" customHeight="1">
      <c r="H250" s="9"/>
    </row>
    <row r="251" ht="15.75" customHeight="1">
      <c r="H251" s="9"/>
    </row>
    <row r="252" ht="15.75" customHeight="1">
      <c r="H252" s="9"/>
    </row>
    <row r="253" ht="15.75" customHeight="1">
      <c r="H253" s="9"/>
    </row>
    <row r="254" ht="15.75" customHeight="1">
      <c r="H254" s="9"/>
    </row>
    <row r="255" ht="15.75" customHeight="1">
      <c r="H255" s="9"/>
    </row>
    <row r="256" ht="15.75" customHeight="1">
      <c r="H256" s="9"/>
    </row>
    <row r="257" ht="15.75" customHeight="1">
      <c r="H257" s="9"/>
    </row>
    <row r="258" ht="15.75" customHeight="1">
      <c r="H258" s="9"/>
    </row>
    <row r="259" ht="15.75" customHeight="1">
      <c r="H259" s="9"/>
    </row>
    <row r="260" ht="15.75" customHeight="1">
      <c r="H260" s="9"/>
    </row>
    <row r="261" ht="15.75" customHeight="1">
      <c r="H261" s="9"/>
    </row>
    <row r="262" ht="15.75" customHeight="1">
      <c r="H262" s="9"/>
    </row>
    <row r="263" ht="15.75" customHeight="1">
      <c r="H263" s="9"/>
    </row>
    <row r="264" ht="15.75" customHeight="1">
      <c r="H264" s="9"/>
    </row>
    <row r="265" ht="15.75" customHeight="1">
      <c r="H265" s="9"/>
    </row>
    <row r="266" ht="15.75" customHeight="1">
      <c r="H266" s="9"/>
    </row>
    <row r="267" ht="15.75" customHeight="1">
      <c r="H267" s="9"/>
    </row>
    <row r="268" ht="15.75" customHeight="1">
      <c r="H268" s="9"/>
    </row>
    <row r="269" ht="15.75" customHeight="1">
      <c r="H269" s="9"/>
    </row>
    <row r="270" ht="15.75" customHeight="1">
      <c r="H270" s="9"/>
    </row>
    <row r="271" ht="15.75" customHeight="1">
      <c r="H271" s="9"/>
    </row>
    <row r="272" ht="15.75" customHeight="1">
      <c r="H272" s="9"/>
    </row>
    <row r="273" ht="15.75" customHeight="1">
      <c r="H273" s="9"/>
    </row>
    <row r="274" ht="15.75" customHeight="1">
      <c r="H274" s="9"/>
    </row>
    <row r="275" ht="15.75" customHeight="1">
      <c r="H275" s="9"/>
    </row>
    <row r="276" ht="15.75" customHeight="1">
      <c r="H276" s="9"/>
    </row>
    <row r="277" ht="15.75" customHeight="1">
      <c r="H277" s="9"/>
    </row>
    <row r="278" ht="15.75" customHeight="1">
      <c r="H278" s="9"/>
    </row>
    <row r="279" ht="15.75" customHeight="1">
      <c r="H279" s="9"/>
    </row>
    <row r="280" ht="15.75" customHeight="1">
      <c r="H280" s="9"/>
    </row>
    <row r="281" ht="15.75" customHeight="1">
      <c r="H281" s="9"/>
    </row>
    <row r="282" ht="15.75" customHeight="1">
      <c r="H282" s="9"/>
    </row>
    <row r="283" ht="15.75" customHeight="1">
      <c r="H283" s="9"/>
    </row>
    <row r="284" ht="15.75" customHeight="1">
      <c r="H284" s="9"/>
    </row>
    <row r="285" ht="15.75" customHeight="1">
      <c r="H285" s="9"/>
    </row>
    <row r="286" ht="15.75" customHeight="1">
      <c r="H286" s="9"/>
    </row>
    <row r="287" ht="15.75" customHeight="1">
      <c r="H287" s="9"/>
    </row>
    <row r="288" ht="15.75" customHeight="1">
      <c r="H288" s="9"/>
    </row>
    <row r="289" ht="15.75" customHeight="1">
      <c r="H289" s="9"/>
    </row>
    <row r="290" ht="15.75" customHeight="1">
      <c r="H290" s="9"/>
    </row>
    <row r="291" ht="15.75" customHeight="1">
      <c r="H291" s="9"/>
    </row>
    <row r="292" ht="15.75" customHeight="1">
      <c r="H292" s="9"/>
    </row>
    <row r="293" ht="15.75" customHeight="1">
      <c r="H293" s="9"/>
    </row>
    <row r="294" ht="15.75" customHeight="1">
      <c r="H294" s="9"/>
    </row>
    <row r="295" ht="15.75" customHeight="1">
      <c r="H295" s="9"/>
    </row>
    <row r="296" ht="15.75" customHeight="1">
      <c r="H296" s="9"/>
    </row>
    <row r="297" ht="15.75" customHeight="1">
      <c r="H297" s="9"/>
    </row>
    <row r="298" ht="15.75" customHeight="1">
      <c r="H298" s="9"/>
    </row>
    <row r="299" ht="15.75" customHeight="1">
      <c r="H299" s="9"/>
    </row>
    <row r="300" ht="15.75" customHeight="1">
      <c r="H300" s="9"/>
    </row>
    <row r="301" ht="15.75" customHeight="1">
      <c r="H301" s="9"/>
    </row>
    <row r="302" ht="15.75" customHeight="1">
      <c r="H302" s="9"/>
    </row>
    <row r="303" ht="15.75" customHeight="1">
      <c r="H303" s="9"/>
    </row>
    <row r="304" ht="15.75" customHeight="1">
      <c r="H304" s="9"/>
    </row>
    <row r="305" ht="15.75" customHeight="1">
      <c r="H305" s="9"/>
    </row>
    <row r="306" ht="15.75" customHeight="1">
      <c r="H306" s="9"/>
    </row>
    <row r="307" ht="15.75" customHeight="1">
      <c r="H307" s="9"/>
    </row>
    <row r="308" ht="15.75" customHeight="1">
      <c r="H308" s="9"/>
    </row>
    <row r="309" ht="15.75" customHeight="1">
      <c r="H309" s="9"/>
    </row>
    <row r="310" ht="15.75" customHeight="1">
      <c r="H310" s="9"/>
    </row>
    <row r="311" ht="15.75" customHeight="1">
      <c r="H311" s="9"/>
    </row>
    <row r="312" ht="15.75" customHeight="1">
      <c r="H312" s="9"/>
    </row>
    <row r="313" ht="15.75" customHeight="1">
      <c r="H313" s="9"/>
    </row>
    <row r="314" ht="15.75" customHeight="1">
      <c r="H314" s="9"/>
    </row>
    <row r="315" ht="15.75" customHeight="1">
      <c r="H315" s="9"/>
    </row>
    <row r="316" ht="15.75" customHeight="1">
      <c r="H316" s="9"/>
    </row>
    <row r="317" ht="15.75" customHeight="1">
      <c r="H317" s="9"/>
    </row>
    <row r="318" ht="15.75" customHeight="1">
      <c r="H318" s="9"/>
    </row>
    <row r="319" ht="15.75" customHeight="1">
      <c r="H319" s="9"/>
    </row>
    <row r="320" ht="15.75" customHeight="1">
      <c r="H320" s="9"/>
    </row>
    <row r="321" ht="15.75" customHeight="1">
      <c r="H321" s="9"/>
    </row>
    <row r="322" ht="15.75" customHeight="1">
      <c r="H322" s="9"/>
    </row>
    <row r="323" ht="15.75" customHeight="1">
      <c r="H323" s="9"/>
    </row>
    <row r="324" ht="15.75" customHeight="1">
      <c r="H324" s="9"/>
    </row>
    <row r="325" ht="15.75" customHeight="1">
      <c r="H325" s="9"/>
    </row>
    <row r="326" ht="15.75" customHeight="1">
      <c r="H326" s="9"/>
    </row>
    <row r="327" ht="15.75" customHeight="1">
      <c r="H327" s="9"/>
    </row>
    <row r="328" ht="15.75" customHeight="1">
      <c r="H328" s="9"/>
    </row>
    <row r="329" ht="15.75" customHeight="1">
      <c r="H329" s="9"/>
    </row>
    <row r="330" ht="15.75" customHeight="1">
      <c r="H330" s="9"/>
    </row>
    <row r="331" ht="15.75" customHeight="1">
      <c r="H331" s="9"/>
    </row>
    <row r="332" ht="15.75" customHeight="1">
      <c r="H332" s="9"/>
    </row>
    <row r="333" ht="15.75" customHeight="1">
      <c r="H333" s="9"/>
    </row>
    <row r="334" ht="15.75" customHeight="1">
      <c r="H334" s="9"/>
    </row>
    <row r="335" ht="15.75" customHeight="1">
      <c r="H335" s="9"/>
    </row>
    <row r="336" ht="15.75" customHeight="1">
      <c r="H336" s="9"/>
    </row>
    <row r="337" ht="15.75" customHeight="1">
      <c r="H337" s="9"/>
    </row>
    <row r="338" ht="15.75" customHeight="1">
      <c r="H338" s="9"/>
    </row>
    <row r="339" ht="15.75" customHeight="1">
      <c r="H339" s="9"/>
    </row>
    <row r="340" ht="15.75" customHeight="1">
      <c r="H340" s="9"/>
    </row>
    <row r="341" ht="15.75" customHeight="1">
      <c r="H341" s="9"/>
    </row>
    <row r="342" ht="15.75" customHeight="1">
      <c r="H342" s="9"/>
    </row>
    <row r="343" ht="15.75" customHeight="1">
      <c r="H343" s="9"/>
    </row>
    <row r="344" ht="15.75" customHeight="1">
      <c r="H344" s="9"/>
    </row>
    <row r="345" ht="15.75" customHeight="1">
      <c r="H345" s="9"/>
    </row>
    <row r="346" ht="15.75" customHeight="1">
      <c r="H346" s="9"/>
    </row>
    <row r="347" ht="15.75" customHeight="1">
      <c r="H347" s="9"/>
    </row>
    <row r="348" ht="15.75" customHeight="1">
      <c r="H348" s="9"/>
    </row>
    <row r="349" ht="15.75" customHeight="1">
      <c r="H349" s="9"/>
    </row>
    <row r="350" ht="15.75" customHeight="1">
      <c r="H350" s="9"/>
    </row>
    <row r="351" ht="15.75" customHeight="1">
      <c r="H351" s="9"/>
    </row>
    <row r="352" ht="15.75" customHeight="1">
      <c r="H352" s="9"/>
    </row>
    <row r="353" ht="15.75" customHeight="1">
      <c r="H353" s="9"/>
    </row>
    <row r="354" ht="15.75" customHeight="1">
      <c r="H354" s="9"/>
    </row>
    <row r="355" ht="15.75" customHeight="1">
      <c r="H355" s="9"/>
    </row>
    <row r="356" ht="15.75" customHeight="1">
      <c r="H356" s="9"/>
    </row>
    <row r="357" ht="15.75" customHeight="1">
      <c r="H357" s="9"/>
    </row>
    <row r="358" ht="15.75" customHeight="1">
      <c r="H358" s="9"/>
    </row>
    <row r="359" ht="15.75" customHeight="1">
      <c r="H359" s="9"/>
    </row>
    <row r="360" ht="15.75" customHeight="1">
      <c r="H360" s="9"/>
    </row>
    <row r="361" ht="15.75" customHeight="1">
      <c r="H361" s="9"/>
    </row>
    <row r="362" ht="15.75" customHeight="1">
      <c r="H362" s="9"/>
    </row>
    <row r="363" ht="15.75" customHeight="1">
      <c r="H363" s="9"/>
    </row>
    <row r="364" ht="15.75" customHeight="1">
      <c r="H364" s="9"/>
    </row>
    <row r="365" ht="15.75" customHeight="1">
      <c r="H365" s="9"/>
    </row>
    <row r="366" ht="15.75" customHeight="1">
      <c r="H366" s="9"/>
    </row>
    <row r="367" ht="15.75" customHeight="1">
      <c r="H367" s="9"/>
    </row>
    <row r="368" ht="15.75" customHeight="1">
      <c r="H368" s="9"/>
    </row>
    <row r="369" ht="15.75" customHeight="1">
      <c r="H369" s="9"/>
    </row>
    <row r="370" ht="15.75" customHeight="1">
      <c r="H370" s="9"/>
    </row>
    <row r="371" ht="15.75" customHeight="1">
      <c r="H371" s="9"/>
    </row>
    <row r="372" ht="15.75" customHeight="1">
      <c r="H372" s="9"/>
    </row>
    <row r="373" ht="15.75" customHeight="1">
      <c r="H373" s="9"/>
    </row>
    <row r="374" ht="15.75" customHeight="1">
      <c r="H374" s="9"/>
    </row>
    <row r="375" ht="15.75" customHeight="1">
      <c r="H375" s="9"/>
    </row>
    <row r="376" ht="15.75" customHeight="1">
      <c r="H376" s="9"/>
    </row>
    <row r="377" ht="15.75" customHeight="1">
      <c r="H377" s="9"/>
    </row>
    <row r="378" ht="15.75" customHeight="1">
      <c r="H378" s="9"/>
    </row>
    <row r="379" ht="15.75" customHeight="1">
      <c r="H379" s="9"/>
    </row>
    <row r="380" ht="15.75" customHeight="1">
      <c r="H380" s="9"/>
    </row>
    <row r="381" ht="15.75" customHeight="1">
      <c r="H381" s="9"/>
    </row>
    <row r="382" ht="15.75" customHeight="1">
      <c r="H382" s="9"/>
    </row>
    <row r="383" ht="15.75" customHeight="1">
      <c r="H383" s="9"/>
    </row>
    <row r="384" ht="15.75" customHeight="1">
      <c r="H384" s="9"/>
    </row>
    <row r="385" ht="15.75" customHeight="1">
      <c r="H385" s="9"/>
    </row>
    <row r="386" ht="15.75" customHeight="1">
      <c r="H386" s="9"/>
    </row>
    <row r="387" ht="15.75" customHeight="1">
      <c r="H387" s="9"/>
    </row>
    <row r="388" ht="15.75" customHeight="1">
      <c r="H388" s="9"/>
    </row>
    <row r="389" ht="15.75" customHeight="1">
      <c r="H389" s="9"/>
    </row>
    <row r="390" ht="15.75" customHeight="1">
      <c r="H390" s="9"/>
    </row>
    <row r="391" ht="15.75" customHeight="1">
      <c r="H391" s="9"/>
    </row>
    <row r="392" ht="15.75" customHeight="1">
      <c r="H392" s="9"/>
    </row>
    <row r="393" ht="15.75" customHeight="1">
      <c r="H393" s="9"/>
    </row>
    <row r="394" ht="15.75" customHeight="1">
      <c r="H394" s="9"/>
    </row>
    <row r="395" ht="15.75" customHeight="1">
      <c r="H395" s="9"/>
    </row>
    <row r="396" ht="15.75" customHeight="1">
      <c r="H396" s="9"/>
    </row>
    <row r="397" ht="15.75" customHeight="1">
      <c r="H397" s="9"/>
    </row>
    <row r="398" ht="15.75" customHeight="1">
      <c r="H398" s="9"/>
    </row>
    <row r="399" ht="15.75" customHeight="1">
      <c r="H399" s="9"/>
    </row>
    <row r="400" ht="15.75" customHeight="1">
      <c r="H400" s="9"/>
    </row>
    <row r="401" ht="15.75" customHeight="1">
      <c r="H401" s="9"/>
    </row>
    <row r="402" ht="15.75" customHeight="1">
      <c r="H402" s="9"/>
    </row>
    <row r="403" ht="15.75" customHeight="1">
      <c r="H403" s="9"/>
    </row>
    <row r="404" ht="15.75" customHeight="1">
      <c r="H404" s="9"/>
    </row>
    <row r="405" ht="15.75" customHeight="1">
      <c r="H405" s="9"/>
    </row>
    <row r="406" ht="15.75" customHeight="1">
      <c r="H406" s="9"/>
    </row>
    <row r="407" ht="15.75" customHeight="1">
      <c r="H407" s="9"/>
    </row>
    <row r="408" ht="15.75" customHeight="1">
      <c r="H408" s="9"/>
    </row>
    <row r="409" ht="15.75" customHeight="1">
      <c r="H409" s="9"/>
    </row>
    <row r="410" ht="15.75" customHeight="1">
      <c r="H410" s="9"/>
    </row>
    <row r="411" ht="15.75" customHeight="1">
      <c r="H411" s="9"/>
    </row>
    <row r="412" ht="15.75" customHeight="1">
      <c r="H412" s="9"/>
    </row>
    <row r="413" ht="15.75" customHeight="1">
      <c r="H413" s="9"/>
    </row>
    <row r="414" ht="15.75" customHeight="1">
      <c r="H414" s="9"/>
    </row>
    <row r="415" ht="15.75" customHeight="1">
      <c r="H415" s="9"/>
    </row>
    <row r="416" ht="15.75" customHeight="1">
      <c r="H416" s="9"/>
    </row>
    <row r="417" ht="15.75" customHeight="1">
      <c r="H417" s="9"/>
    </row>
    <row r="418" ht="15.75" customHeight="1">
      <c r="H418" s="9"/>
    </row>
    <row r="419" ht="15.75" customHeight="1">
      <c r="H419" s="9"/>
    </row>
    <row r="420" ht="15.75" customHeight="1">
      <c r="H420" s="9"/>
    </row>
    <row r="421" ht="15.75" customHeight="1">
      <c r="H421" s="9"/>
    </row>
    <row r="422" ht="15.75" customHeight="1">
      <c r="H422" s="9"/>
    </row>
    <row r="423" ht="15.75" customHeight="1">
      <c r="H423" s="9"/>
    </row>
    <row r="424" ht="15.75" customHeight="1">
      <c r="H424" s="9"/>
    </row>
    <row r="425" ht="15.75" customHeight="1">
      <c r="H425" s="9"/>
    </row>
    <row r="426" ht="15.75" customHeight="1">
      <c r="H426" s="9"/>
    </row>
    <row r="427" ht="15.75" customHeight="1">
      <c r="H427" s="9"/>
    </row>
    <row r="428" ht="15.75" customHeight="1">
      <c r="H428" s="9"/>
    </row>
    <row r="429" ht="15.75" customHeight="1">
      <c r="H429" s="9"/>
    </row>
    <row r="430" ht="15.75" customHeight="1">
      <c r="H430" s="9"/>
    </row>
    <row r="431" ht="15.75" customHeight="1">
      <c r="H431" s="9"/>
    </row>
    <row r="432" ht="15.75" customHeight="1">
      <c r="H432" s="9"/>
    </row>
    <row r="433" ht="15.75" customHeight="1">
      <c r="H433" s="9"/>
    </row>
    <row r="434" ht="15.75" customHeight="1">
      <c r="H434" s="9"/>
    </row>
    <row r="435" ht="15.75" customHeight="1">
      <c r="H435" s="9"/>
    </row>
    <row r="436" ht="15.75" customHeight="1">
      <c r="H436" s="9"/>
    </row>
    <row r="437" ht="15.75" customHeight="1">
      <c r="H437" s="9"/>
    </row>
    <row r="438" ht="15.75" customHeight="1">
      <c r="H438" s="9"/>
    </row>
    <row r="439" ht="15.75" customHeight="1">
      <c r="H439" s="9"/>
    </row>
    <row r="440" ht="15.75" customHeight="1">
      <c r="H440" s="9"/>
    </row>
    <row r="441" ht="15.75" customHeight="1">
      <c r="H441" s="9"/>
    </row>
    <row r="442" ht="15.75" customHeight="1">
      <c r="H442" s="9"/>
    </row>
    <row r="443" ht="15.75" customHeight="1">
      <c r="H443" s="9"/>
    </row>
    <row r="444" ht="15.75" customHeight="1">
      <c r="H444" s="9"/>
    </row>
    <row r="445" ht="15.75" customHeight="1">
      <c r="H445" s="9"/>
    </row>
    <row r="446" ht="15.75" customHeight="1">
      <c r="H446" s="9"/>
    </row>
    <row r="447" ht="15.75" customHeight="1">
      <c r="H447" s="9"/>
    </row>
    <row r="448" ht="15.75" customHeight="1">
      <c r="H448" s="9"/>
    </row>
    <row r="449" ht="15.75" customHeight="1">
      <c r="H449" s="9"/>
    </row>
    <row r="450" ht="15.75" customHeight="1">
      <c r="H450" s="9"/>
    </row>
    <row r="451" ht="15.75" customHeight="1">
      <c r="H451" s="9"/>
    </row>
    <row r="452" ht="15.75" customHeight="1">
      <c r="H452" s="9"/>
    </row>
    <row r="453" ht="15.75" customHeight="1">
      <c r="H453" s="9"/>
    </row>
    <row r="454" ht="15.75" customHeight="1">
      <c r="H454" s="9"/>
    </row>
    <row r="455" ht="15.75" customHeight="1">
      <c r="H455" s="9"/>
    </row>
    <row r="456" ht="15.75" customHeight="1">
      <c r="H456" s="9"/>
    </row>
    <row r="457" ht="15.75" customHeight="1">
      <c r="H457" s="9"/>
    </row>
    <row r="458" ht="15.75" customHeight="1">
      <c r="H458" s="9"/>
    </row>
    <row r="459" ht="15.75" customHeight="1">
      <c r="H459" s="9"/>
    </row>
    <row r="460" ht="15.75" customHeight="1">
      <c r="H460" s="9"/>
    </row>
    <row r="461" ht="15.75" customHeight="1">
      <c r="H461" s="9"/>
    </row>
    <row r="462" ht="15.75" customHeight="1">
      <c r="H462" s="9"/>
    </row>
    <row r="463" ht="15.75" customHeight="1">
      <c r="H463" s="9"/>
    </row>
    <row r="464" ht="15.75" customHeight="1">
      <c r="H464" s="9"/>
    </row>
    <row r="465" ht="15.75" customHeight="1">
      <c r="H465" s="9"/>
    </row>
    <row r="466" ht="15.75" customHeight="1">
      <c r="H466" s="9"/>
    </row>
    <row r="467" ht="15.75" customHeight="1">
      <c r="H467" s="9"/>
    </row>
    <row r="468" ht="15.75" customHeight="1">
      <c r="H468" s="9"/>
    </row>
    <row r="469" ht="15.75" customHeight="1">
      <c r="H469" s="9"/>
    </row>
    <row r="470" ht="15.75" customHeight="1">
      <c r="H470" s="9"/>
    </row>
    <row r="471" ht="15.75" customHeight="1">
      <c r="H471" s="9"/>
    </row>
    <row r="472" ht="15.75" customHeight="1">
      <c r="H472" s="9"/>
    </row>
    <row r="473" ht="15.75" customHeight="1">
      <c r="H473" s="9"/>
    </row>
    <row r="474" ht="15.75" customHeight="1">
      <c r="H474" s="9"/>
    </row>
    <row r="475" ht="15.75" customHeight="1">
      <c r="H475" s="9"/>
    </row>
    <row r="476" ht="15.75" customHeight="1">
      <c r="H476" s="9"/>
    </row>
    <row r="477" ht="15.75" customHeight="1">
      <c r="H477" s="9"/>
    </row>
    <row r="478" ht="15.75" customHeight="1">
      <c r="H478" s="9"/>
    </row>
    <row r="479" ht="15.75" customHeight="1">
      <c r="H479" s="9"/>
    </row>
    <row r="480" ht="15.75" customHeight="1">
      <c r="H480" s="9"/>
    </row>
    <row r="481" ht="15.75" customHeight="1">
      <c r="H481" s="9"/>
    </row>
    <row r="482" ht="15.75" customHeight="1">
      <c r="H482" s="9"/>
    </row>
    <row r="483" ht="15.75" customHeight="1">
      <c r="H483" s="9"/>
    </row>
    <row r="484" ht="15.75" customHeight="1">
      <c r="H484" s="9"/>
    </row>
    <row r="485" ht="15.75" customHeight="1">
      <c r="H485" s="9"/>
    </row>
    <row r="486" ht="15.75" customHeight="1">
      <c r="H486" s="9"/>
    </row>
    <row r="487" ht="15.75" customHeight="1">
      <c r="H487" s="9"/>
    </row>
    <row r="488" ht="15.75" customHeight="1">
      <c r="H488" s="9"/>
    </row>
    <row r="489" ht="15.75" customHeight="1">
      <c r="H489" s="9"/>
    </row>
    <row r="490" ht="15.75" customHeight="1">
      <c r="H490" s="9"/>
    </row>
    <row r="491" ht="15.75" customHeight="1">
      <c r="H491" s="9"/>
    </row>
    <row r="492" ht="15.75" customHeight="1">
      <c r="H492" s="9"/>
    </row>
    <row r="493" ht="15.75" customHeight="1">
      <c r="H493" s="9"/>
    </row>
    <row r="494" ht="15.75" customHeight="1">
      <c r="H494" s="9"/>
    </row>
    <row r="495" ht="15.75" customHeight="1">
      <c r="H495" s="9"/>
    </row>
    <row r="496" ht="15.75" customHeight="1">
      <c r="H496" s="9"/>
    </row>
    <row r="497" ht="15.75" customHeight="1">
      <c r="H497" s="9"/>
    </row>
    <row r="498" ht="15.75" customHeight="1">
      <c r="H498" s="9"/>
    </row>
    <row r="499" ht="15.75" customHeight="1">
      <c r="H499" s="9"/>
    </row>
    <row r="500" ht="15.75" customHeight="1">
      <c r="H500" s="9"/>
    </row>
    <row r="501" ht="15.75" customHeight="1">
      <c r="H501" s="9"/>
    </row>
    <row r="502" ht="15.75" customHeight="1">
      <c r="H502" s="9"/>
    </row>
    <row r="503" ht="15.75" customHeight="1">
      <c r="H503" s="9"/>
    </row>
    <row r="504" ht="15.75" customHeight="1">
      <c r="H504" s="9"/>
    </row>
    <row r="505" ht="15.75" customHeight="1">
      <c r="H505" s="9"/>
    </row>
    <row r="506" ht="15.75" customHeight="1">
      <c r="H506" s="9"/>
    </row>
    <row r="507" ht="15.75" customHeight="1">
      <c r="H507" s="9"/>
    </row>
    <row r="508" ht="15.75" customHeight="1">
      <c r="H508" s="9"/>
    </row>
    <row r="509" ht="15.75" customHeight="1">
      <c r="H509" s="9"/>
    </row>
    <row r="510" ht="15.75" customHeight="1">
      <c r="H510" s="9"/>
    </row>
    <row r="511" ht="15.75" customHeight="1">
      <c r="H511" s="9"/>
    </row>
    <row r="512" ht="15.75" customHeight="1">
      <c r="H512" s="9"/>
    </row>
    <row r="513" ht="15.75" customHeight="1">
      <c r="H513" s="9"/>
    </row>
    <row r="514" ht="15.75" customHeight="1">
      <c r="H514" s="9"/>
    </row>
    <row r="515" ht="15.75" customHeight="1">
      <c r="H515" s="9"/>
    </row>
    <row r="516" ht="15.75" customHeight="1">
      <c r="H516" s="9"/>
    </row>
    <row r="517" ht="15.75" customHeight="1">
      <c r="H517" s="9"/>
    </row>
    <row r="518" ht="15.75" customHeight="1">
      <c r="H518" s="9"/>
    </row>
    <row r="519" ht="15.75" customHeight="1">
      <c r="H519" s="9"/>
    </row>
    <row r="520" ht="15.75" customHeight="1">
      <c r="H520" s="9"/>
    </row>
    <row r="521" ht="15.75" customHeight="1">
      <c r="H521" s="9"/>
    </row>
    <row r="522" ht="15.75" customHeight="1">
      <c r="H522" s="9"/>
    </row>
    <row r="523" ht="15.75" customHeight="1">
      <c r="H523" s="9"/>
    </row>
    <row r="524" ht="15.75" customHeight="1">
      <c r="H524" s="9"/>
    </row>
    <row r="525" ht="15.75" customHeight="1">
      <c r="H525" s="9"/>
    </row>
    <row r="526" ht="15.75" customHeight="1">
      <c r="H526" s="9"/>
    </row>
    <row r="527" ht="15.75" customHeight="1">
      <c r="H527" s="9"/>
    </row>
    <row r="528" ht="15.75" customHeight="1">
      <c r="H528" s="9"/>
    </row>
    <row r="529" ht="15.75" customHeight="1">
      <c r="H529" s="9"/>
    </row>
    <row r="530" ht="15.75" customHeight="1">
      <c r="H530" s="9"/>
    </row>
    <row r="531" ht="15.75" customHeight="1">
      <c r="H531" s="9"/>
    </row>
    <row r="532" ht="15.75" customHeight="1">
      <c r="H532" s="9"/>
    </row>
    <row r="533" ht="15.75" customHeight="1">
      <c r="H533" s="9"/>
    </row>
    <row r="534" ht="15.75" customHeight="1">
      <c r="H534" s="9"/>
    </row>
    <row r="535" ht="15.75" customHeight="1">
      <c r="H535" s="9"/>
    </row>
    <row r="536" ht="15.75" customHeight="1">
      <c r="H536" s="9"/>
    </row>
    <row r="537" ht="15.75" customHeight="1">
      <c r="H537" s="9"/>
    </row>
    <row r="538" ht="15.75" customHeight="1">
      <c r="H538" s="9"/>
    </row>
    <row r="539" ht="15.75" customHeight="1">
      <c r="H539" s="9"/>
    </row>
    <row r="540" ht="15.75" customHeight="1">
      <c r="H540" s="9"/>
    </row>
    <row r="541" ht="15.75" customHeight="1">
      <c r="H541" s="9"/>
    </row>
    <row r="542" ht="15.75" customHeight="1">
      <c r="H542" s="9"/>
    </row>
    <row r="543" ht="15.75" customHeight="1">
      <c r="H543" s="9"/>
    </row>
    <row r="544" ht="15.75" customHeight="1">
      <c r="H544" s="9"/>
    </row>
    <row r="545" ht="15.75" customHeight="1">
      <c r="H545" s="9"/>
    </row>
    <row r="546" ht="15.75" customHeight="1">
      <c r="H546" s="9"/>
    </row>
    <row r="547" ht="15.75" customHeight="1">
      <c r="H547" s="9"/>
    </row>
    <row r="548" ht="15.75" customHeight="1">
      <c r="H548" s="9"/>
    </row>
    <row r="549" ht="15.75" customHeight="1">
      <c r="H549" s="9"/>
    </row>
    <row r="550" ht="15.75" customHeight="1">
      <c r="H550" s="9"/>
    </row>
    <row r="551" ht="15.75" customHeight="1">
      <c r="H551" s="9"/>
    </row>
    <row r="552" ht="15.75" customHeight="1">
      <c r="H552" s="9"/>
    </row>
    <row r="553" ht="15.75" customHeight="1">
      <c r="H553" s="9"/>
    </row>
    <row r="554" ht="15.75" customHeight="1">
      <c r="H554" s="9"/>
    </row>
    <row r="555" ht="15.75" customHeight="1">
      <c r="H555" s="9"/>
    </row>
    <row r="556" ht="15.75" customHeight="1">
      <c r="H556" s="9"/>
    </row>
    <row r="557" ht="15.75" customHeight="1">
      <c r="H557" s="9"/>
    </row>
    <row r="558" ht="15.75" customHeight="1">
      <c r="H558" s="9"/>
    </row>
    <row r="559" ht="15.75" customHeight="1">
      <c r="H559" s="9"/>
    </row>
    <row r="560" ht="15.75" customHeight="1">
      <c r="H560" s="9"/>
    </row>
    <row r="561" ht="15.75" customHeight="1">
      <c r="H561" s="9"/>
    </row>
    <row r="562" ht="15.75" customHeight="1">
      <c r="H562" s="9"/>
    </row>
    <row r="563" ht="15.75" customHeight="1">
      <c r="H563" s="9"/>
    </row>
    <row r="564" ht="15.75" customHeight="1">
      <c r="H564" s="9"/>
    </row>
    <row r="565" ht="15.75" customHeight="1">
      <c r="H565" s="9"/>
    </row>
    <row r="566" ht="15.75" customHeight="1">
      <c r="H566" s="9"/>
    </row>
    <row r="567" ht="15.75" customHeight="1">
      <c r="H567" s="9"/>
    </row>
    <row r="568" ht="15.75" customHeight="1">
      <c r="H568" s="9"/>
    </row>
    <row r="569" ht="15.75" customHeight="1">
      <c r="H569" s="9"/>
    </row>
    <row r="570" ht="15.75" customHeight="1">
      <c r="H570" s="9"/>
    </row>
    <row r="571" ht="15.75" customHeight="1">
      <c r="H571" s="9"/>
    </row>
    <row r="572" ht="15.75" customHeight="1">
      <c r="H572" s="9"/>
    </row>
    <row r="573" ht="15.75" customHeight="1">
      <c r="H573" s="9"/>
    </row>
    <row r="574" ht="15.75" customHeight="1">
      <c r="H574" s="9"/>
    </row>
    <row r="575" ht="15.75" customHeight="1">
      <c r="H575" s="9"/>
    </row>
    <row r="576" ht="15.75" customHeight="1">
      <c r="H576" s="9"/>
    </row>
    <row r="577" ht="15.75" customHeight="1">
      <c r="H577" s="9"/>
    </row>
    <row r="578" ht="15.75" customHeight="1">
      <c r="H578" s="9"/>
    </row>
    <row r="579" ht="15.75" customHeight="1">
      <c r="H579" s="9"/>
    </row>
    <row r="580" ht="15.75" customHeight="1">
      <c r="H580" s="9"/>
    </row>
    <row r="581" ht="15.75" customHeight="1">
      <c r="H581" s="9"/>
    </row>
    <row r="582" ht="15.75" customHeight="1">
      <c r="H582" s="9"/>
    </row>
    <row r="583" ht="15.75" customHeight="1">
      <c r="H583" s="9"/>
    </row>
    <row r="584" ht="15.75" customHeight="1">
      <c r="H584" s="9"/>
    </row>
    <row r="585" ht="15.75" customHeight="1">
      <c r="H585" s="9"/>
    </row>
    <row r="586" ht="15.75" customHeight="1">
      <c r="H586" s="9"/>
    </row>
    <row r="587" ht="15.75" customHeight="1">
      <c r="H587" s="9"/>
    </row>
    <row r="588" ht="15.75" customHeight="1">
      <c r="H588" s="9"/>
    </row>
    <row r="589" ht="15.75" customHeight="1">
      <c r="H589" s="9"/>
    </row>
    <row r="590" ht="15.75" customHeight="1">
      <c r="H590" s="9"/>
    </row>
    <row r="591" ht="15.75" customHeight="1">
      <c r="H591" s="9"/>
    </row>
    <row r="592" ht="15.75" customHeight="1">
      <c r="H592" s="9"/>
    </row>
    <row r="593" ht="15.75" customHeight="1">
      <c r="H593" s="9"/>
    </row>
    <row r="594" ht="15.75" customHeight="1">
      <c r="H594" s="9"/>
    </row>
    <row r="595" ht="15.75" customHeight="1">
      <c r="H595" s="9"/>
    </row>
    <row r="596" ht="15.75" customHeight="1">
      <c r="H596" s="9"/>
    </row>
    <row r="597" ht="15.75" customHeight="1">
      <c r="H597" s="9"/>
    </row>
    <row r="598" ht="15.75" customHeight="1">
      <c r="H598" s="9"/>
    </row>
    <row r="599" ht="15.75" customHeight="1">
      <c r="H599" s="9"/>
    </row>
    <row r="600" ht="15.75" customHeight="1">
      <c r="H600" s="9"/>
    </row>
    <row r="601" ht="15.75" customHeight="1">
      <c r="H601" s="9"/>
    </row>
    <row r="602" ht="15.75" customHeight="1">
      <c r="H602" s="9"/>
    </row>
    <row r="603" ht="15.75" customHeight="1">
      <c r="H603" s="9"/>
    </row>
    <row r="604" ht="15.75" customHeight="1">
      <c r="H604" s="9"/>
    </row>
    <row r="605" ht="15.75" customHeight="1">
      <c r="H605" s="9"/>
    </row>
    <row r="606" ht="15.75" customHeight="1">
      <c r="H606" s="9"/>
    </row>
    <row r="607" ht="15.75" customHeight="1">
      <c r="H607" s="9"/>
    </row>
    <row r="608" ht="15.75" customHeight="1">
      <c r="H608" s="9"/>
    </row>
    <row r="609" ht="15.75" customHeight="1">
      <c r="H609" s="9"/>
    </row>
    <row r="610" ht="15.75" customHeight="1">
      <c r="H610" s="9"/>
    </row>
    <row r="611" ht="15.75" customHeight="1">
      <c r="H611" s="9"/>
    </row>
    <row r="612" ht="15.75" customHeight="1">
      <c r="H612" s="9"/>
    </row>
    <row r="613" ht="15.75" customHeight="1">
      <c r="H613" s="9"/>
    </row>
    <row r="614" ht="15.75" customHeight="1">
      <c r="H614" s="9"/>
    </row>
    <row r="615" ht="15.75" customHeight="1">
      <c r="H615" s="9"/>
    </row>
    <row r="616" ht="15.75" customHeight="1">
      <c r="H616" s="9"/>
    </row>
    <row r="617" ht="15.75" customHeight="1">
      <c r="H617" s="9"/>
    </row>
    <row r="618" ht="15.75" customHeight="1">
      <c r="H618" s="9"/>
    </row>
    <row r="619" ht="15.75" customHeight="1">
      <c r="H619" s="9"/>
    </row>
    <row r="620" ht="15.75" customHeight="1">
      <c r="H620" s="9"/>
    </row>
    <row r="621" ht="15.75" customHeight="1">
      <c r="H621" s="9"/>
    </row>
    <row r="622" ht="15.75" customHeight="1">
      <c r="H622" s="9"/>
    </row>
    <row r="623" ht="15.75" customHeight="1">
      <c r="H623" s="9"/>
    </row>
    <row r="624" ht="15.75" customHeight="1">
      <c r="H624" s="9"/>
    </row>
    <row r="625" ht="15.75" customHeight="1">
      <c r="H625" s="9"/>
    </row>
    <row r="626" ht="15.75" customHeight="1">
      <c r="H626" s="9"/>
    </row>
    <row r="627" ht="15.75" customHeight="1">
      <c r="H627" s="9"/>
    </row>
    <row r="628" ht="15.75" customHeight="1">
      <c r="H628" s="9"/>
    </row>
    <row r="629" ht="15.75" customHeight="1">
      <c r="H629" s="9"/>
    </row>
    <row r="630" ht="15.75" customHeight="1">
      <c r="H630" s="9"/>
    </row>
    <row r="631" ht="15.75" customHeight="1">
      <c r="H631" s="9"/>
    </row>
    <row r="632" ht="15.75" customHeight="1">
      <c r="H632" s="9"/>
    </row>
    <row r="633" ht="15.75" customHeight="1">
      <c r="H633" s="9"/>
    </row>
    <row r="634" ht="15.75" customHeight="1">
      <c r="H634" s="9"/>
    </row>
    <row r="635" ht="15.75" customHeight="1">
      <c r="H635" s="9"/>
    </row>
    <row r="636" ht="15.75" customHeight="1">
      <c r="H636" s="9"/>
    </row>
    <row r="637" ht="15.75" customHeight="1">
      <c r="H637" s="9"/>
    </row>
    <row r="638" ht="15.75" customHeight="1">
      <c r="H638" s="9"/>
    </row>
    <row r="639" ht="15.75" customHeight="1">
      <c r="H639" s="9"/>
    </row>
    <row r="640" ht="15.75" customHeight="1">
      <c r="H640" s="9"/>
    </row>
    <row r="641" ht="15.75" customHeight="1">
      <c r="H641" s="9"/>
    </row>
    <row r="642" ht="15.75" customHeight="1">
      <c r="H642" s="9"/>
    </row>
    <row r="643" ht="15.75" customHeight="1">
      <c r="H643" s="9"/>
    </row>
    <row r="644" ht="15.75" customHeight="1">
      <c r="H644" s="9"/>
    </row>
    <row r="645" ht="15.75" customHeight="1">
      <c r="H645" s="9"/>
    </row>
    <row r="646" ht="15.75" customHeight="1">
      <c r="H646" s="9"/>
    </row>
    <row r="647" ht="15.75" customHeight="1">
      <c r="H647" s="9"/>
    </row>
    <row r="648" ht="15.75" customHeight="1">
      <c r="H648" s="9"/>
    </row>
    <row r="649" ht="15.75" customHeight="1">
      <c r="H649" s="9"/>
    </row>
    <row r="650" ht="15.75" customHeight="1">
      <c r="H650" s="9"/>
    </row>
    <row r="651" ht="15.75" customHeight="1">
      <c r="H651" s="9"/>
    </row>
    <row r="652" ht="15.75" customHeight="1">
      <c r="H652" s="9"/>
    </row>
    <row r="653" ht="15.75" customHeight="1">
      <c r="H653" s="9"/>
    </row>
    <row r="654" ht="15.75" customHeight="1">
      <c r="H654" s="9"/>
    </row>
    <row r="655" ht="15.75" customHeight="1">
      <c r="H655" s="9"/>
    </row>
    <row r="656" ht="15.75" customHeight="1">
      <c r="H656" s="9"/>
    </row>
    <row r="657" ht="15.75" customHeight="1">
      <c r="H657" s="9"/>
    </row>
    <row r="658" ht="15.75" customHeight="1">
      <c r="H658" s="9"/>
    </row>
    <row r="659" ht="15.75" customHeight="1">
      <c r="H659" s="9"/>
    </row>
    <row r="660" ht="15.75" customHeight="1">
      <c r="H660" s="9"/>
    </row>
    <row r="661" ht="15.75" customHeight="1">
      <c r="H661" s="9"/>
    </row>
    <row r="662" ht="15.75" customHeight="1">
      <c r="H662" s="9"/>
    </row>
    <row r="663" ht="15.75" customHeight="1">
      <c r="H663" s="9"/>
    </row>
    <row r="664" ht="15.75" customHeight="1">
      <c r="H664" s="9"/>
    </row>
    <row r="665" ht="15.75" customHeight="1">
      <c r="H665" s="9"/>
    </row>
    <row r="666" ht="15.75" customHeight="1">
      <c r="H666" s="9"/>
    </row>
    <row r="667" ht="15.75" customHeight="1">
      <c r="H667" s="9"/>
    </row>
    <row r="668" ht="15.75" customHeight="1">
      <c r="H668" s="9"/>
    </row>
    <row r="669" ht="15.75" customHeight="1">
      <c r="H669" s="9"/>
    </row>
    <row r="670" ht="15.75" customHeight="1">
      <c r="H670" s="9"/>
    </row>
    <row r="671" ht="15.75" customHeight="1">
      <c r="H671" s="9"/>
    </row>
    <row r="672" ht="15.75" customHeight="1">
      <c r="H672" s="9"/>
    </row>
    <row r="673" ht="15.75" customHeight="1">
      <c r="H673" s="9"/>
    </row>
    <row r="674" ht="15.75" customHeight="1">
      <c r="H674" s="9"/>
    </row>
    <row r="675" ht="15.75" customHeight="1">
      <c r="H675" s="9"/>
    </row>
    <row r="676" ht="15.75" customHeight="1">
      <c r="H676" s="9"/>
    </row>
    <row r="677" ht="15.75" customHeight="1">
      <c r="H677" s="9"/>
    </row>
    <row r="678" ht="15.75" customHeight="1">
      <c r="H678" s="9"/>
    </row>
    <row r="679" ht="15.75" customHeight="1">
      <c r="H679" s="9"/>
    </row>
    <row r="680" ht="15.75" customHeight="1">
      <c r="H680" s="9"/>
    </row>
    <row r="681" ht="15.75" customHeight="1">
      <c r="H681" s="9"/>
    </row>
    <row r="682" ht="15.75" customHeight="1">
      <c r="H682" s="9"/>
    </row>
    <row r="683" ht="15.75" customHeight="1">
      <c r="H683" s="9"/>
    </row>
    <row r="684" ht="15.75" customHeight="1">
      <c r="H684" s="9"/>
    </row>
    <row r="685" ht="15.75" customHeight="1">
      <c r="H685" s="9"/>
    </row>
    <row r="686" ht="15.75" customHeight="1">
      <c r="H686" s="9"/>
    </row>
    <row r="687" ht="15.75" customHeight="1">
      <c r="H687" s="9"/>
    </row>
    <row r="688" ht="15.75" customHeight="1">
      <c r="H688" s="9"/>
    </row>
    <row r="689" ht="15.75" customHeight="1">
      <c r="H689" s="9"/>
    </row>
    <row r="690" ht="15.75" customHeight="1">
      <c r="H690" s="9"/>
    </row>
    <row r="691" ht="15.75" customHeight="1">
      <c r="H691" s="9"/>
    </row>
    <row r="692" ht="15.75" customHeight="1">
      <c r="H692" s="9"/>
    </row>
    <row r="693" ht="15.75" customHeight="1">
      <c r="H693" s="9"/>
    </row>
    <row r="694" ht="15.75" customHeight="1">
      <c r="H694" s="9"/>
    </row>
    <row r="695" ht="15.75" customHeight="1">
      <c r="H695" s="9"/>
    </row>
    <row r="696" ht="15.75" customHeight="1">
      <c r="H696" s="9"/>
    </row>
    <row r="697" ht="15.75" customHeight="1">
      <c r="H697" s="9"/>
    </row>
    <row r="698" ht="15.75" customHeight="1">
      <c r="H698" s="9"/>
    </row>
    <row r="699" ht="15.75" customHeight="1">
      <c r="H699" s="9"/>
    </row>
    <row r="700" ht="15.75" customHeight="1">
      <c r="H700" s="9"/>
    </row>
    <row r="701" ht="15.75" customHeight="1">
      <c r="H701" s="9"/>
    </row>
    <row r="702" ht="15.75" customHeight="1">
      <c r="H702" s="9"/>
    </row>
    <row r="703" ht="15.75" customHeight="1">
      <c r="H703" s="9"/>
    </row>
    <row r="704" ht="15.75" customHeight="1">
      <c r="H704" s="9"/>
    </row>
    <row r="705" ht="15.75" customHeight="1">
      <c r="H705" s="9"/>
    </row>
    <row r="706" ht="15.75" customHeight="1">
      <c r="H706" s="9"/>
    </row>
    <row r="707" ht="15.75" customHeight="1">
      <c r="H707" s="9"/>
    </row>
    <row r="708" ht="15.75" customHeight="1">
      <c r="H708" s="9"/>
    </row>
    <row r="709" ht="15.75" customHeight="1">
      <c r="H709" s="9"/>
    </row>
    <row r="710" ht="15.75" customHeight="1">
      <c r="H710" s="9"/>
    </row>
    <row r="711" ht="15.75" customHeight="1">
      <c r="H711" s="9"/>
    </row>
    <row r="712" ht="15.75" customHeight="1">
      <c r="H712" s="9"/>
    </row>
    <row r="713" ht="15.75" customHeight="1">
      <c r="H713" s="9"/>
    </row>
    <row r="714" ht="15.75" customHeight="1">
      <c r="H714" s="9"/>
    </row>
    <row r="715" ht="15.75" customHeight="1">
      <c r="H715" s="9"/>
    </row>
    <row r="716" ht="15.75" customHeight="1">
      <c r="H716" s="9"/>
    </row>
    <row r="717" ht="15.75" customHeight="1">
      <c r="H717" s="9"/>
    </row>
    <row r="718" ht="15.75" customHeight="1">
      <c r="H718" s="9"/>
    </row>
    <row r="719" ht="15.75" customHeight="1">
      <c r="H719" s="9"/>
    </row>
    <row r="720" ht="15.75" customHeight="1">
      <c r="H720" s="9"/>
    </row>
    <row r="721" ht="15.75" customHeight="1">
      <c r="H721" s="9"/>
    </row>
    <row r="722" ht="15.75" customHeight="1">
      <c r="H722" s="9"/>
    </row>
    <row r="723" ht="15.75" customHeight="1">
      <c r="H723" s="9"/>
    </row>
    <row r="724" ht="15.75" customHeight="1">
      <c r="H724" s="9"/>
    </row>
    <row r="725" ht="15.75" customHeight="1">
      <c r="H725" s="9"/>
    </row>
    <row r="726" ht="15.75" customHeight="1">
      <c r="H726" s="9"/>
    </row>
    <row r="727" ht="15.75" customHeight="1">
      <c r="H727" s="9"/>
    </row>
    <row r="728" ht="15.75" customHeight="1">
      <c r="H728" s="9"/>
    </row>
    <row r="729" ht="15.75" customHeight="1">
      <c r="H729" s="9"/>
    </row>
    <row r="730" ht="15.75" customHeight="1">
      <c r="H730" s="9"/>
    </row>
    <row r="731" ht="15.75" customHeight="1">
      <c r="H731" s="9"/>
    </row>
    <row r="732" ht="15.75" customHeight="1">
      <c r="H732" s="9"/>
    </row>
    <row r="733" ht="15.75" customHeight="1">
      <c r="H733" s="9"/>
    </row>
    <row r="734" ht="15.75" customHeight="1">
      <c r="H734" s="9"/>
    </row>
    <row r="735" ht="15.75" customHeight="1">
      <c r="H735" s="9"/>
    </row>
    <row r="736" ht="15.75" customHeight="1">
      <c r="H736" s="9"/>
    </row>
    <row r="737" ht="15.75" customHeight="1">
      <c r="H737" s="9"/>
    </row>
    <row r="738" ht="15.75" customHeight="1">
      <c r="H738" s="9"/>
    </row>
    <row r="739" ht="15.75" customHeight="1">
      <c r="H739" s="9"/>
    </row>
    <row r="740" ht="15.75" customHeight="1">
      <c r="H740" s="9"/>
    </row>
    <row r="741" ht="15.75" customHeight="1">
      <c r="H741" s="9"/>
    </row>
    <row r="742" ht="15.75" customHeight="1">
      <c r="H742" s="9"/>
    </row>
    <row r="743" ht="15.75" customHeight="1">
      <c r="H743" s="9"/>
    </row>
    <row r="744" ht="15.75" customHeight="1">
      <c r="H744" s="9"/>
    </row>
    <row r="745" ht="15.75" customHeight="1">
      <c r="H745" s="9"/>
    </row>
    <row r="746" ht="15.75" customHeight="1">
      <c r="H746" s="9"/>
    </row>
    <row r="747" ht="15.75" customHeight="1">
      <c r="H747" s="9"/>
    </row>
    <row r="748" ht="15.75" customHeight="1">
      <c r="H748" s="9"/>
    </row>
    <row r="749" ht="15.75" customHeight="1">
      <c r="H749" s="9"/>
    </row>
    <row r="750" ht="15.75" customHeight="1">
      <c r="H750" s="9"/>
    </row>
    <row r="751" ht="15.75" customHeight="1">
      <c r="H751" s="9"/>
    </row>
    <row r="752" ht="15.75" customHeight="1">
      <c r="H752" s="9"/>
    </row>
    <row r="753" ht="15.75" customHeight="1">
      <c r="H753" s="9"/>
    </row>
    <row r="754" ht="15.75" customHeight="1">
      <c r="H754" s="9"/>
    </row>
    <row r="755" ht="15.75" customHeight="1">
      <c r="H755" s="9"/>
    </row>
    <row r="756" ht="15.75" customHeight="1">
      <c r="H756" s="9"/>
    </row>
    <row r="757" ht="15.75" customHeight="1">
      <c r="H757" s="9"/>
    </row>
    <row r="758" ht="15.75" customHeight="1">
      <c r="H758" s="9"/>
    </row>
    <row r="759" ht="15.75" customHeight="1">
      <c r="H759" s="9"/>
    </row>
    <row r="760" ht="15.75" customHeight="1">
      <c r="H760" s="9"/>
    </row>
    <row r="761" ht="15.75" customHeight="1">
      <c r="H761" s="9"/>
    </row>
    <row r="762" ht="15.75" customHeight="1">
      <c r="H762" s="9"/>
    </row>
    <row r="763" ht="15.75" customHeight="1">
      <c r="H763" s="9"/>
    </row>
    <row r="764" ht="15.75" customHeight="1">
      <c r="H764" s="9"/>
    </row>
    <row r="765" ht="15.75" customHeight="1">
      <c r="H765" s="9"/>
    </row>
    <row r="766" ht="15.75" customHeight="1">
      <c r="H766" s="9"/>
    </row>
    <row r="767" ht="15.75" customHeight="1">
      <c r="H767" s="9"/>
    </row>
    <row r="768" ht="15.75" customHeight="1">
      <c r="H768" s="9"/>
    </row>
    <row r="769" ht="15.75" customHeight="1">
      <c r="H769" s="9"/>
    </row>
    <row r="770" ht="15.75" customHeight="1">
      <c r="H770" s="9"/>
    </row>
    <row r="771" ht="15.75" customHeight="1">
      <c r="H771" s="9"/>
    </row>
    <row r="772" ht="15.75" customHeight="1">
      <c r="H772" s="9"/>
    </row>
    <row r="773" ht="15.75" customHeight="1">
      <c r="H773" s="9"/>
    </row>
    <row r="774" ht="15.75" customHeight="1">
      <c r="H774" s="9"/>
    </row>
    <row r="775" ht="15.75" customHeight="1">
      <c r="H775" s="9"/>
    </row>
    <row r="776" ht="15.75" customHeight="1">
      <c r="H776" s="9"/>
    </row>
    <row r="777" ht="15.75" customHeight="1">
      <c r="H777" s="9"/>
    </row>
    <row r="778" ht="15.75" customHeight="1">
      <c r="H778" s="9"/>
    </row>
    <row r="779" ht="15.75" customHeight="1">
      <c r="H779" s="9"/>
    </row>
    <row r="780" ht="15.75" customHeight="1">
      <c r="H780" s="9"/>
    </row>
    <row r="781" ht="15.75" customHeight="1">
      <c r="H781" s="9"/>
    </row>
    <row r="782" ht="15.75" customHeight="1">
      <c r="H782" s="9"/>
    </row>
    <row r="783" ht="15.75" customHeight="1">
      <c r="H783" s="9"/>
    </row>
    <row r="784" ht="15.75" customHeight="1">
      <c r="H784" s="9"/>
    </row>
    <row r="785" ht="15.75" customHeight="1">
      <c r="H785" s="9"/>
    </row>
    <row r="786" ht="15.75" customHeight="1">
      <c r="H786" s="9"/>
    </row>
    <row r="787" ht="15.75" customHeight="1">
      <c r="H787" s="9"/>
    </row>
    <row r="788" ht="15.75" customHeight="1">
      <c r="H788" s="9"/>
    </row>
    <row r="789" ht="15.75" customHeight="1">
      <c r="H789" s="9"/>
    </row>
    <row r="790" ht="15.75" customHeight="1">
      <c r="H790" s="9"/>
    </row>
    <row r="791" ht="15.75" customHeight="1">
      <c r="H791" s="9"/>
    </row>
    <row r="792" ht="15.75" customHeight="1">
      <c r="H792" s="9"/>
    </row>
    <row r="793" ht="15.75" customHeight="1">
      <c r="H793" s="9"/>
    </row>
    <row r="794" ht="15.75" customHeight="1">
      <c r="H794" s="9"/>
    </row>
    <row r="795" ht="15.75" customHeight="1">
      <c r="H795" s="9"/>
    </row>
    <row r="796" ht="15.75" customHeight="1">
      <c r="H796" s="9"/>
    </row>
    <row r="797" ht="15.75" customHeight="1">
      <c r="H797" s="9"/>
    </row>
    <row r="798" ht="15.75" customHeight="1">
      <c r="H798" s="9"/>
    </row>
    <row r="799" ht="15.75" customHeight="1">
      <c r="H799" s="9"/>
    </row>
    <row r="800" ht="15.75" customHeight="1">
      <c r="H800" s="9"/>
    </row>
    <row r="801" ht="15.75" customHeight="1">
      <c r="H801" s="9"/>
    </row>
    <row r="802" ht="15.75" customHeight="1">
      <c r="H802" s="9"/>
    </row>
    <row r="803" ht="15.75" customHeight="1">
      <c r="H803" s="9"/>
    </row>
    <row r="804" ht="15.75" customHeight="1">
      <c r="H804" s="9"/>
    </row>
    <row r="805" ht="15.75" customHeight="1">
      <c r="H805" s="9"/>
    </row>
    <row r="806" ht="15.75" customHeight="1">
      <c r="H806" s="9"/>
    </row>
    <row r="807" ht="15.75" customHeight="1">
      <c r="H807" s="9"/>
    </row>
    <row r="808" ht="15.75" customHeight="1">
      <c r="H808" s="9"/>
    </row>
    <row r="809" ht="15.75" customHeight="1">
      <c r="H809" s="9"/>
    </row>
    <row r="810" ht="15.75" customHeight="1">
      <c r="H810" s="9"/>
    </row>
    <row r="811" ht="15.75" customHeight="1">
      <c r="H811" s="9"/>
    </row>
    <row r="812" ht="15.75" customHeight="1">
      <c r="H812" s="9"/>
    </row>
    <row r="813" ht="15.75" customHeight="1">
      <c r="H813" s="9"/>
    </row>
    <row r="814" ht="15.75" customHeight="1">
      <c r="H814" s="9"/>
    </row>
    <row r="815" ht="15.75" customHeight="1">
      <c r="H815" s="9"/>
    </row>
    <row r="816" ht="15.75" customHeight="1">
      <c r="H816" s="9"/>
    </row>
    <row r="817" ht="15.75" customHeight="1">
      <c r="H817" s="9"/>
    </row>
    <row r="818" ht="15.75" customHeight="1">
      <c r="H818" s="9"/>
    </row>
    <row r="819" ht="15.75" customHeight="1">
      <c r="H819" s="9"/>
    </row>
    <row r="820" ht="15.75" customHeight="1">
      <c r="H820" s="9"/>
    </row>
    <row r="821" ht="15.75" customHeight="1">
      <c r="H821" s="9"/>
    </row>
    <row r="822" ht="15.75" customHeight="1">
      <c r="H822" s="9"/>
    </row>
    <row r="823" ht="15.75" customHeight="1">
      <c r="H823" s="9"/>
    </row>
    <row r="824" ht="15.75" customHeight="1">
      <c r="H824" s="9"/>
    </row>
    <row r="825" ht="15.75" customHeight="1">
      <c r="H825" s="9"/>
    </row>
    <row r="826" ht="15.75" customHeight="1">
      <c r="H826" s="9"/>
    </row>
    <row r="827" ht="15.75" customHeight="1">
      <c r="H827" s="9"/>
    </row>
    <row r="828" ht="15.75" customHeight="1">
      <c r="H828" s="9"/>
    </row>
    <row r="829" ht="15.75" customHeight="1">
      <c r="H829" s="9"/>
    </row>
    <row r="830" ht="15.75" customHeight="1">
      <c r="H830" s="9"/>
    </row>
    <row r="831" ht="15.75" customHeight="1">
      <c r="H831" s="9"/>
    </row>
    <row r="832" ht="15.75" customHeight="1">
      <c r="H832" s="9"/>
    </row>
    <row r="833" ht="15.75" customHeight="1">
      <c r="H833" s="9"/>
    </row>
    <row r="834" ht="15.75" customHeight="1">
      <c r="H834" s="9"/>
    </row>
    <row r="835" ht="15.75" customHeight="1">
      <c r="H835" s="9"/>
    </row>
    <row r="836" ht="15.75" customHeight="1">
      <c r="H836" s="9"/>
    </row>
    <row r="837" ht="15.75" customHeight="1">
      <c r="H837" s="9"/>
    </row>
    <row r="838" ht="15.75" customHeight="1">
      <c r="H838" s="9"/>
    </row>
    <row r="839" ht="15.75" customHeight="1">
      <c r="H839" s="9"/>
    </row>
    <row r="840" ht="15.75" customHeight="1">
      <c r="H840" s="9"/>
    </row>
    <row r="841" ht="15.75" customHeight="1">
      <c r="H841" s="9"/>
    </row>
    <row r="842" ht="15.75" customHeight="1">
      <c r="H842" s="9"/>
    </row>
    <row r="843" ht="15.75" customHeight="1">
      <c r="H843" s="9"/>
    </row>
    <row r="844" ht="15.75" customHeight="1">
      <c r="H844" s="9"/>
    </row>
    <row r="845" ht="15.75" customHeight="1">
      <c r="H845" s="9"/>
    </row>
    <row r="846" ht="15.75" customHeight="1">
      <c r="H846" s="9"/>
    </row>
    <row r="847" ht="15.75" customHeight="1">
      <c r="H847" s="9"/>
    </row>
    <row r="848" ht="15.75" customHeight="1">
      <c r="H848" s="9"/>
    </row>
    <row r="849" ht="15.75" customHeight="1">
      <c r="H849" s="9"/>
    </row>
    <row r="850" ht="15.75" customHeight="1">
      <c r="H850" s="9"/>
    </row>
    <row r="851" ht="15.75" customHeight="1">
      <c r="H851" s="9"/>
    </row>
    <row r="852" ht="15.75" customHeight="1">
      <c r="H852" s="9"/>
    </row>
    <row r="853" ht="15.75" customHeight="1">
      <c r="H853" s="9"/>
    </row>
    <row r="854" ht="15.75" customHeight="1">
      <c r="H854" s="9"/>
    </row>
    <row r="855" ht="15.75" customHeight="1">
      <c r="H855" s="9"/>
    </row>
    <row r="856" ht="15.75" customHeight="1">
      <c r="H856" s="9"/>
    </row>
    <row r="857" ht="15.75" customHeight="1">
      <c r="H857" s="9"/>
    </row>
    <row r="858" ht="15.75" customHeight="1">
      <c r="H858" s="9"/>
    </row>
    <row r="859" ht="15.75" customHeight="1">
      <c r="H859" s="9"/>
    </row>
    <row r="860" ht="15.75" customHeight="1">
      <c r="H860" s="9"/>
    </row>
    <row r="861" ht="15.75" customHeight="1">
      <c r="H861" s="9"/>
    </row>
    <row r="862" ht="15.75" customHeight="1">
      <c r="H862" s="9"/>
    </row>
    <row r="863" ht="15.75" customHeight="1">
      <c r="H863" s="9"/>
    </row>
    <row r="864" ht="15.75" customHeight="1">
      <c r="H864" s="9"/>
    </row>
    <row r="865" ht="15.75" customHeight="1">
      <c r="H865" s="9"/>
    </row>
    <row r="866" ht="15.75" customHeight="1">
      <c r="H866" s="9"/>
    </row>
    <row r="867" ht="15.75" customHeight="1">
      <c r="H867" s="9"/>
    </row>
    <row r="868" ht="15.75" customHeight="1">
      <c r="H868" s="9"/>
    </row>
    <row r="869" ht="15.75" customHeight="1">
      <c r="H869" s="9"/>
    </row>
    <row r="870" ht="15.75" customHeight="1">
      <c r="H870" s="9"/>
    </row>
    <row r="871" ht="15.75" customHeight="1">
      <c r="H871" s="9"/>
    </row>
    <row r="872" ht="15.75" customHeight="1">
      <c r="H872" s="9"/>
    </row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70">
    <mergeCell ref="T15:U15"/>
    <mergeCell ref="V15:W15"/>
    <mergeCell ref="T20:U20"/>
    <mergeCell ref="V20:W20"/>
    <mergeCell ref="T21:U21"/>
    <mergeCell ref="V21:W21"/>
    <mergeCell ref="V27:W27"/>
    <mergeCell ref="V28:W28"/>
    <mergeCell ref="T29:U29"/>
    <mergeCell ref="T30:U30"/>
    <mergeCell ref="V30:W30"/>
    <mergeCell ref="T31:U31"/>
    <mergeCell ref="V31:W31"/>
    <mergeCell ref="T32:U32"/>
    <mergeCell ref="V32:W32"/>
    <mergeCell ref="T27:U27"/>
    <mergeCell ref="T28:U28"/>
    <mergeCell ref="Z28:Z33"/>
    <mergeCell ref="AD28:AD33"/>
    <mergeCell ref="AH28:AH33"/>
    <mergeCell ref="AL28:AL33"/>
    <mergeCell ref="V29:W29"/>
    <mergeCell ref="T36:U36"/>
    <mergeCell ref="T37:U38"/>
    <mergeCell ref="V37:W38"/>
    <mergeCell ref="X37:X38"/>
    <mergeCell ref="T33:U33"/>
    <mergeCell ref="V33:W33"/>
    <mergeCell ref="Z35:Z40"/>
    <mergeCell ref="AD35:AD40"/>
    <mergeCell ref="AH35:AH40"/>
    <mergeCell ref="AL35:AL40"/>
    <mergeCell ref="V36:W36"/>
    <mergeCell ref="I45:J45"/>
    <mergeCell ref="I46:J46"/>
    <mergeCell ref="I48:J48"/>
    <mergeCell ref="I49:J49"/>
    <mergeCell ref="I50:J50"/>
    <mergeCell ref="I51:J51"/>
    <mergeCell ref="I52:J52"/>
    <mergeCell ref="Z52:AH52"/>
    <mergeCell ref="I38:J38"/>
    <mergeCell ref="I39:J39"/>
    <mergeCell ref="P39:X40"/>
    <mergeCell ref="I40:J40"/>
    <mergeCell ref="I41:J41"/>
    <mergeCell ref="P41:X46"/>
    <mergeCell ref="I42:J42"/>
    <mergeCell ref="I58:J58"/>
    <mergeCell ref="I59:J59"/>
    <mergeCell ref="I60:J60"/>
    <mergeCell ref="I61:J61"/>
    <mergeCell ref="I62:J62"/>
    <mergeCell ref="I63:J63"/>
    <mergeCell ref="I43:J43"/>
    <mergeCell ref="I44:J44"/>
    <mergeCell ref="I53:J53"/>
    <mergeCell ref="I54:J54"/>
    <mergeCell ref="I55:J55"/>
    <mergeCell ref="I56:J56"/>
    <mergeCell ref="I57:J57"/>
    <mergeCell ref="P9:X11"/>
    <mergeCell ref="Z9:AF12"/>
    <mergeCell ref="Q12:S12"/>
    <mergeCell ref="T12:W12"/>
    <mergeCell ref="C11:D13"/>
    <mergeCell ref="P12:P13"/>
    <mergeCell ref="A1:AN7"/>
    <mergeCell ref="C9:D9"/>
    <mergeCell ref="E9:E13"/>
    <mergeCell ref="F9:F13"/>
    <mergeCell ref="G9:G13"/>
    <mergeCell ref="H9:H13"/>
    <mergeCell ref="AH9:AN12"/>
    <mergeCell ref="AH14:AH19"/>
    <mergeCell ref="AL14:AL19"/>
    <mergeCell ref="A24:D25"/>
    <mergeCell ref="A26:D27"/>
    <mergeCell ref="A28:D29"/>
    <mergeCell ref="A30:D31"/>
    <mergeCell ref="A32:D33"/>
    <mergeCell ref="A34:D35"/>
    <mergeCell ref="A36:D39"/>
    <mergeCell ref="A9:B9"/>
    <mergeCell ref="A11:B13"/>
    <mergeCell ref="A14:D15"/>
    <mergeCell ref="A16:D17"/>
    <mergeCell ref="A18:D19"/>
    <mergeCell ref="A20:D21"/>
    <mergeCell ref="A22:D23"/>
    <mergeCell ref="Z42:Z47"/>
    <mergeCell ref="AD42:AD47"/>
    <mergeCell ref="AH42:AH47"/>
    <mergeCell ref="AL42:AL47"/>
    <mergeCell ref="I47:J47"/>
    <mergeCell ref="P47:X47"/>
    <mergeCell ref="K18:N19"/>
    <mergeCell ref="I19:J19"/>
    <mergeCell ref="I9:J13"/>
    <mergeCell ref="K9:N10"/>
    <mergeCell ref="K11:N13"/>
    <mergeCell ref="I14:J14"/>
    <mergeCell ref="K14:N15"/>
    <mergeCell ref="I15:J15"/>
    <mergeCell ref="K16:N17"/>
    <mergeCell ref="K24:N25"/>
    <mergeCell ref="I25:J25"/>
    <mergeCell ref="I16:J16"/>
    <mergeCell ref="I17:J17"/>
    <mergeCell ref="I18:J18"/>
    <mergeCell ref="I20:J20"/>
    <mergeCell ref="K20:N21"/>
    <mergeCell ref="I21:J21"/>
    <mergeCell ref="K22:N23"/>
    <mergeCell ref="V23:W23"/>
    <mergeCell ref="T24:U24"/>
    <mergeCell ref="V24:W24"/>
    <mergeCell ref="T19:U19"/>
    <mergeCell ref="V19:W19"/>
    <mergeCell ref="Z21:Z26"/>
    <mergeCell ref="AD21:AD26"/>
    <mergeCell ref="AH21:AH26"/>
    <mergeCell ref="AL21:AL26"/>
    <mergeCell ref="V22:W22"/>
    <mergeCell ref="T16:U16"/>
    <mergeCell ref="V16:W16"/>
    <mergeCell ref="T17:U17"/>
    <mergeCell ref="V17:W17"/>
    <mergeCell ref="T18:U18"/>
    <mergeCell ref="V18:W18"/>
    <mergeCell ref="X12:X13"/>
    <mergeCell ref="T13:U13"/>
    <mergeCell ref="V13:W13"/>
    <mergeCell ref="T14:U14"/>
    <mergeCell ref="V14:W14"/>
    <mergeCell ref="Z14:Z19"/>
    <mergeCell ref="AD14:AD19"/>
    <mergeCell ref="T22:U22"/>
    <mergeCell ref="T23:U23"/>
    <mergeCell ref="T25:U25"/>
    <mergeCell ref="V25:W25"/>
    <mergeCell ref="T26:U26"/>
    <mergeCell ref="V26:W26"/>
    <mergeCell ref="K30:N31"/>
    <mergeCell ref="I31:J31"/>
    <mergeCell ref="I22:J22"/>
    <mergeCell ref="I23:J23"/>
    <mergeCell ref="I24:J24"/>
    <mergeCell ref="I26:J26"/>
    <mergeCell ref="K26:N27"/>
    <mergeCell ref="I27:J27"/>
    <mergeCell ref="K28:N29"/>
    <mergeCell ref="I35:J35"/>
    <mergeCell ref="I36:J36"/>
    <mergeCell ref="I28:J28"/>
    <mergeCell ref="I29:J29"/>
    <mergeCell ref="I30:J30"/>
    <mergeCell ref="I32:J32"/>
    <mergeCell ref="K32:N33"/>
    <mergeCell ref="I33:J33"/>
    <mergeCell ref="K34:N35"/>
    <mergeCell ref="P37:P38"/>
    <mergeCell ref="Q37:S38"/>
    <mergeCell ref="I34:J34"/>
    <mergeCell ref="T34:U34"/>
    <mergeCell ref="V34:W34"/>
    <mergeCell ref="T35:U35"/>
    <mergeCell ref="V35:W35"/>
    <mergeCell ref="K36:N39"/>
    <mergeCell ref="I37:J37"/>
  </mergeCells>
  <conditionalFormatting sqref="I14:J63">
    <cfRule type="cellIs" dxfId="0" priority="1" operator="lessThan">
      <formula>0</formula>
    </cfRule>
  </conditionalFormatting>
  <conditionalFormatting sqref="I14:J63">
    <cfRule type="cellIs" dxfId="1" priority="2" operator="greaterThan">
      <formula>0</formula>
    </cfRule>
  </conditionalFormatting>
  <conditionalFormatting sqref="F14:F63">
    <cfRule type="cellIs" dxfId="0" priority="3" operator="lessThan">
      <formula>0</formula>
    </cfRule>
  </conditionalFormatting>
  <conditionalFormatting sqref="F14:F63">
    <cfRule type="cellIs" dxfId="1" priority="4" operator="greaterThan">
      <formula>0</formula>
    </cfRule>
  </conditionalFormatting>
  <conditionalFormatting sqref="F14:F63">
    <cfRule type="cellIs" dxfId="0" priority="5" operator="lessThan">
      <formula>0</formula>
    </cfRule>
  </conditionalFormatting>
  <conditionalFormatting sqref="F14:F63">
    <cfRule type="cellIs" dxfId="1" priority="6" operator="greaterThan">
      <formula>0</formula>
    </cfRule>
  </conditionalFormatting>
  <conditionalFormatting sqref="F14:F63">
    <cfRule type="cellIs" dxfId="0" priority="7" operator="lessThan">
      <formula>0</formula>
    </cfRule>
  </conditionalFormatting>
  <conditionalFormatting sqref="F14:F63">
    <cfRule type="cellIs" dxfId="1" priority="8" operator="greaterThan">
      <formula>0</formula>
    </cfRule>
  </conditionalFormatting>
  <conditionalFormatting sqref="AN14:AN19">
    <cfRule type="cellIs" dxfId="2" priority="9" operator="greaterThan">
      <formula>0</formula>
    </cfRule>
  </conditionalFormatting>
  <conditionalFormatting sqref="AF14:AF19 AN14:AN19">
    <cfRule type="cellIs" dxfId="0" priority="10" operator="lessThan">
      <formula>0</formula>
    </cfRule>
  </conditionalFormatting>
  <conditionalFormatting sqref="AF14:AF19 AN14:AN19">
    <cfRule type="cellIs" dxfId="1" priority="11" operator="greaterThan">
      <formula>0</formula>
    </cfRule>
  </conditionalFormatting>
  <conditionalFormatting sqref="AF28:AF33">
    <cfRule type="cellIs" dxfId="3" priority="12" operator="greaterThan">
      <formula>0</formula>
    </cfRule>
  </conditionalFormatting>
  <conditionalFormatting sqref="AN28:AN33">
    <cfRule type="cellIs" dxfId="2" priority="13" operator="greaterThan">
      <formula>0</formula>
    </cfRule>
  </conditionalFormatting>
  <conditionalFormatting sqref="AF28:AF33 AN28:AN33">
    <cfRule type="cellIs" dxfId="1" priority="14" operator="greaterThan">
      <formula>0</formula>
    </cfRule>
  </conditionalFormatting>
  <conditionalFormatting sqref="AF28:AF33 AN28:AN33">
    <cfRule type="cellIs" dxfId="0" priority="15" operator="lessThan">
      <formula>0</formula>
    </cfRule>
  </conditionalFormatting>
  <conditionalFormatting sqref="AF28:AF33 AN28:AN33">
    <cfRule type="cellIs" dxfId="1" priority="16" operator="greaterThan">
      <formula>0</formula>
    </cfRule>
  </conditionalFormatting>
  <conditionalFormatting sqref="AF42:AF47">
    <cfRule type="cellIs" dxfId="3" priority="17" operator="greaterThan">
      <formula>0</formula>
    </cfRule>
  </conditionalFormatting>
  <conditionalFormatting sqref="AF35:AF40">
    <cfRule type="cellIs" dxfId="3" priority="18" operator="greaterThan">
      <formula>0</formula>
    </cfRule>
  </conditionalFormatting>
  <conditionalFormatting sqref="A32 A36">
    <cfRule type="cellIs" dxfId="0" priority="19" operator="lessThan">
      <formula>0</formula>
    </cfRule>
  </conditionalFormatting>
  <conditionalFormatting sqref="A32 A36">
    <cfRule type="cellIs" dxfId="1" priority="20" operator="greaterThan">
      <formula>0</formula>
    </cfRule>
  </conditionalFormatting>
  <conditionalFormatting sqref="A32 A36">
    <cfRule type="cellIs" dxfId="0" priority="21" operator="lessThan">
      <formula>0</formula>
    </cfRule>
  </conditionalFormatting>
  <conditionalFormatting sqref="A32 A36">
    <cfRule type="cellIs" dxfId="1" priority="22" operator="greaterThan">
      <formula>0</formula>
    </cfRule>
  </conditionalFormatting>
  <conditionalFormatting sqref="A24 A28">
    <cfRule type="cellIs" dxfId="0" priority="23" operator="lessThan">
      <formula>0</formula>
    </cfRule>
  </conditionalFormatting>
  <conditionalFormatting sqref="A24 A28">
    <cfRule type="cellIs" dxfId="1" priority="24" operator="greaterThan">
      <formula>0</formula>
    </cfRule>
  </conditionalFormatting>
  <conditionalFormatting sqref="A24 A28">
    <cfRule type="cellIs" dxfId="0" priority="25" operator="lessThan">
      <formula>0</formula>
    </cfRule>
  </conditionalFormatting>
  <conditionalFormatting sqref="A24 A28">
    <cfRule type="cellIs" dxfId="1" priority="26" operator="greaterThan">
      <formula>0</formula>
    </cfRule>
  </conditionalFormatting>
  <conditionalFormatting sqref="A24 A28">
    <cfRule type="cellIs" dxfId="0" priority="27" operator="lessThan">
      <formula>0</formula>
    </cfRule>
  </conditionalFormatting>
  <conditionalFormatting sqref="A24 A28">
    <cfRule type="cellIs" dxfId="1" priority="28" operator="greaterThan">
      <formula>0</formula>
    </cfRule>
  </conditionalFormatting>
  <conditionalFormatting sqref="A28 A32">
    <cfRule type="cellIs" dxfId="0" priority="29" operator="lessThan">
      <formula>0</formula>
    </cfRule>
  </conditionalFormatting>
  <conditionalFormatting sqref="A28 A32">
    <cfRule type="cellIs" dxfId="1" priority="30" operator="greaterThan">
      <formula>0</formula>
    </cfRule>
  </conditionalFormatting>
  <conditionalFormatting sqref="A28 A32">
    <cfRule type="cellIs" dxfId="0" priority="31" operator="lessThan">
      <formula>0</formula>
    </cfRule>
  </conditionalFormatting>
  <conditionalFormatting sqref="A28 A32">
    <cfRule type="cellIs" dxfId="1" priority="32" operator="greaterThan">
      <formula>0</formula>
    </cfRule>
  </conditionalFormatting>
  <conditionalFormatting sqref="A28 A32">
    <cfRule type="cellIs" dxfId="0" priority="33" operator="lessThan">
      <formula>0</formula>
    </cfRule>
  </conditionalFormatting>
  <conditionalFormatting sqref="A28 A32">
    <cfRule type="cellIs" dxfId="1" priority="34" operator="greaterThan">
      <formula>0</formula>
    </cfRule>
  </conditionalFormatting>
  <conditionalFormatting sqref="AJ14:AJ19">
    <cfRule type="cellIs" dxfId="2" priority="35" operator="greaterThan">
      <formula>0</formula>
    </cfRule>
  </conditionalFormatting>
  <conditionalFormatting sqref="AB14:AB19">
    <cfRule type="notContainsBlanks" dxfId="4" priority="36">
      <formula>LEN(TRIM(AB14))&gt;0</formula>
    </cfRule>
  </conditionalFormatting>
  <conditionalFormatting sqref="AB21:AB26">
    <cfRule type="cellIs" dxfId="3" priority="37" operator="greaterThan">
      <formula>0</formula>
    </cfRule>
  </conditionalFormatting>
  <conditionalFormatting sqref="AB28:AB33">
    <cfRule type="notContainsBlanks" dxfId="5" priority="38">
      <formula>LEN(TRIM(AB28))&gt;0</formula>
    </cfRule>
  </conditionalFormatting>
  <conditionalFormatting sqref="AJ28:AJ33">
    <cfRule type="cellIs" dxfId="2" priority="39" operator="greaterThan">
      <formula>0</formula>
    </cfRule>
  </conditionalFormatting>
  <conditionalFormatting sqref="AB28:AB33 AJ28:AJ33">
    <cfRule type="cellIs" dxfId="0" priority="40" operator="lessThan">
      <formula>0</formula>
    </cfRule>
  </conditionalFormatting>
  <conditionalFormatting sqref="AB28:AB33 AJ28:AJ33">
    <cfRule type="cellIs" dxfId="1" priority="41" operator="greaterThan">
      <formula>0</formula>
    </cfRule>
  </conditionalFormatting>
  <conditionalFormatting sqref="AB35:AB40">
    <cfRule type="containsBlanks" dxfId="3" priority="42">
      <formula>LEN(TRIM(AB35))=0</formula>
    </cfRule>
  </conditionalFormatting>
  <conditionalFormatting sqref="AB35:AB40">
    <cfRule type="cellIs" dxfId="3" priority="43" operator="greaterThan">
      <formula>0</formula>
    </cfRule>
  </conditionalFormatting>
  <conditionalFormatting sqref="AB14:AB19">
    <cfRule type="notContainsBlanks" dxfId="3" priority="44">
      <formula>LEN(TRIM(AB14))&gt;0</formula>
    </cfRule>
  </conditionalFormatting>
  <conditionalFormatting sqref="AB28:AB33">
    <cfRule type="notContainsBlanks" dxfId="3" priority="45">
      <formula>LEN(TRIM(AB28))&gt;0</formula>
    </cfRule>
  </conditionalFormatting>
  <conditionalFormatting sqref="AB35:AB40">
    <cfRule type="notContainsBlanks" dxfId="3" priority="46">
      <formula>LEN(TRIM(AB35))&gt;0</formula>
    </cfRule>
  </conditionalFormatting>
  <conditionalFormatting sqref="AB35:AB40">
    <cfRule type="cellIs" dxfId="3" priority="47" operator="greaterThan">
      <formula>0</formula>
    </cfRule>
  </conditionalFormatting>
  <conditionalFormatting sqref="AF42:AF47">
    <cfRule type="notContainsBlanks" dxfId="3" priority="48">
      <formula>LEN(TRIM(AF42))&gt;0</formula>
    </cfRule>
  </conditionalFormatting>
  <conditionalFormatting sqref="AF35:AF40">
    <cfRule type="notContainsBlanks" dxfId="3" priority="49">
      <formula>LEN(TRIM(AF35))&gt;0</formula>
    </cfRule>
  </conditionalFormatting>
  <conditionalFormatting sqref="AF28:AF33">
    <cfRule type="notContainsBlanks" dxfId="3" priority="50">
      <formula>LEN(TRIM(AF28))&gt;0</formula>
    </cfRule>
  </conditionalFormatting>
  <conditionalFormatting sqref="AF21:AF26">
    <cfRule type="notContainsBlanks" dxfId="5" priority="51">
      <formula>LEN(TRIM(AF21))&gt;0</formula>
    </cfRule>
  </conditionalFormatting>
  <conditionalFormatting sqref="AJ21:AJ26 AJ28:AJ33">
    <cfRule type="notContainsBlanks" dxfId="2" priority="52">
      <formula>LEN(TRIM(AJ21))&gt;0</formula>
    </cfRule>
  </conditionalFormatting>
  <conditionalFormatting sqref="V14:W38">
    <cfRule type="cellIs" dxfId="4" priority="53" operator="greaterThan">
      <formula>0</formula>
    </cfRule>
  </conditionalFormatting>
  <conditionalFormatting sqref="V14:W38">
    <cfRule type="cellIs" dxfId="6" priority="54" operator="lessThan">
      <formula>0</formula>
    </cfRule>
  </conditionalFormatting>
  <printOptions horizontalCentered="1" verticalCentered="1"/>
  <pageMargins bottom="0.7874015748031497" footer="0.0" header="0.0" left="0.5118110236220472" right="0.5118110236220472" top="0.7874015748031497"/>
  <pageSetup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2022-03-14T00:02:06Z</dcterms:created>
  <dc:creator>Rodolpho Machado</dc:creator>
</cp:coreProperties>
</file>