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14"/>
  <workbookPr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Excel Pro Financeiro/Order Bump/Kit Planilhas Financeiras/"/>
    </mc:Choice>
  </mc:AlternateContent>
  <xr:revisionPtr revIDLastSave="58" documentId="13_ncr:1_{911FC2E1-DE4D-44F2-AFFE-0FADE35A54D5}" xr6:coauthVersionLast="47" xr6:coauthVersionMax="47" xr10:uidLastSave="{EFB311EA-4979-49EB-B355-D90D757F2B85}"/>
  <bookViews>
    <workbookView xWindow="-120" yWindow="-120" windowWidth="20730" windowHeight="11160" tabRatio="732" xr2:uid="{00000000-000D-0000-FFFF-FFFF00000000}"/>
  </bookViews>
  <sheets>
    <sheet name="Simulação" sheetId="5" r:id="rId1"/>
  </sheets>
  <externalReferences>
    <externalReference r:id="rId2"/>
  </externalReferences>
  <definedNames>
    <definedName name="Filmes">'[1]Melhor Filme'!$CC$8:$CC$15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5" l="1"/>
  <c r="I18" i="5" s="1"/>
  <c r="C17" i="5"/>
  <c r="B19" i="5" l="1"/>
  <c r="E18" i="5"/>
  <c r="B20" i="5" l="1"/>
  <c r="I19" i="5"/>
  <c r="G18" i="5"/>
  <c r="B21" i="5" l="1"/>
  <c r="I20" i="5"/>
  <c r="B22" i="5" l="1"/>
  <c r="I21" i="5"/>
  <c r="C18" i="5"/>
  <c r="E19" i="5" s="1"/>
  <c r="B23" i="5" l="1"/>
  <c r="I22" i="5"/>
  <c r="G19" i="5"/>
  <c r="B24" i="5" l="1"/>
  <c r="I23" i="5"/>
  <c r="C19" i="5"/>
  <c r="E20" i="5" s="1"/>
  <c r="B25" i="5" l="1"/>
  <c r="I24" i="5"/>
  <c r="G20" i="5"/>
  <c r="B26" i="5" l="1"/>
  <c r="I25" i="5"/>
  <c r="C20" i="5"/>
  <c r="E21" i="5" s="1"/>
  <c r="B27" i="5" l="1"/>
  <c r="I26" i="5"/>
  <c r="G21" i="5"/>
  <c r="B28" i="5" l="1"/>
  <c r="I27" i="5"/>
  <c r="C21" i="5"/>
  <c r="E22" i="5" s="1"/>
  <c r="G22" i="5" s="1"/>
  <c r="C22" i="5" s="1"/>
  <c r="E23" i="5" s="1"/>
  <c r="G23" i="5" s="1"/>
  <c r="C23" i="5" s="1"/>
  <c r="E24" i="5" s="1"/>
  <c r="G24" i="5" s="1"/>
  <c r="C24" i="5" s="1"/>
  <c r="E25" i="5" s="1"/>
  <c r="G25" i="5" s="1"/>
  <c r="C25" i="5" s="1"/>
  <c r="E26" i="5" s="1"/>
  <c r="G26" i="5" s="1"/>
  <c r="C26" i="5" s="1"/>
  <c r="E27" i="5" s="1"/>
  <c r="G27" i="5" s="1"/>
  <c r="C27" i="5" s="1"/>
  <c r="E28" i="5" s="1"/>
  <c r="B29" i="5" l="1"/>
  <c r="I28" i="5"/>
  <c r="G28" i="5" s="1"/>
  <c r="C28" i="5" s="1"/>
  <c r="E29" i="5" s="1"/>
  <c r="L29" i="5" s="1"/>
  <c r="B30" i="5" l="1"/>
  <c r="I29" i="5"/>
  <c r="N29" i="5" s="1"/>
  <c r="G29" i="5" l="1"/>
  <c r="B31" i="5"/>
  <c r="I30" i="5"/>
  <c r="B32" i="5" l="1"/>
  <c r="I31" i="5"/>
  <c r="C29" i="5"/>
  <c r="E30" i="5" s="1"/>
  <c r="G30" i="5" s="1"/>
  <c r="M29" i="5"/>
  <c r="B33" i="5" l="1"/>
  <c r="I32" i="5"/>
  <c r="C30" i="5"/>
  <c r="B34" i="5" l="1"/>
  <c r="I33" i="5"/>
  <c r="E31" i="5"/>
  <c r="G31" i="5" s="1"/>
  <c r="C31" i="5" s="1"/>
  <c r="B35" i="5" l="1"/>
  <c r="I34" i="5"/>
  <c r="E32" i="5"/>
  <c r="G32" i="5" s="1"/>
  <c r="C32" i="5" s="1"/>
  <c r="B36" i="5" l="1"/>
  <c r="I35" i="5"/>
  <c r="E33" i="5"/>
  <c r="G33" i="5" s="1"/>
  <c r="C33" i="5" s="1"/>
  <c r="B37" i="5" l="1"/>
  <c r="I36" i="5"/>
  <c r="E34" i="5"/>
  <c r="G34" i="5" s="1"/>
  <c r="C34" i="5" s="1"/>
  <c r="B38" i="5" l="1"/>
  <c r="I37" i="5"/>
  <c r="E35" i="5"/>
  <c r="G35" i="5" s="1"/>
  <c r="C35" i="5" s="1"/>
  <c r="E36" i="5" s="1"/>
  <c r="G36" i="5" s="1"/>
  <c r="C36" i="5" s="1"/>
  <c r="E37" i="5" s="1"/>
  <c r="G37" i="5" s="1"/>
  <c r="B39" i="5" l="1"/>
  <c r="I38" i="5"/>
  <c r="C37" i="5"/>
  <c r="E38" i="5" s="1"/>
  <c r="G38" i="5" s="1"/>
  <c r="B40" i="5" l="1"/>
  <c r="I39" i="5"/>
  <c r="C38" i="5"/>
  <c r="E39" i="5" s="1"/>
  <c r="G39" i="5" s="1"/>
  <c r="B41" i="5" l="1"/>
  <c r="I40" i="5"/>
  <c r="C39" i="5"/>
  <c r="E40" i="5" s="1"/>
  <c r="G40" i="5" s="1"/>
  <c r="B42" i="5" l="1"/>
  <c r="I41" i="5"/>
  <c r="N41" i="5" s="1"/>
  <c r="C40" i="5"/>
  <c r="E41" i="5" s="1"/>
  <c r="B43" i="5" l="1"/>
  <c r="I42" i="5"/>
  <c r="G41" i="5"/>
  <c r="L41" i="5"/>
  <c r="B44" i="5" l="1"/>
  <c r="I43" i="5"/>
  <c r="C41" i="5"/>
  <c r="E42" i="5" s="1"/>
  <c r="G42" i="5" s="1"/>
  <c r="M41" i="5"/>
  <c r="B45" i="5" l="1"/>
  <c r="I44" i="5"/>
  <c r="C42" i="5"/>
  <c r="B46" i="5" l="1"/>
  <c r="I45" i="5"/>
  <c r="E43" i="5"/>
  <c r="G43" i="5" s="1"/>
  <c r="C43" i="5" s="1"/>
  <c r="B47" i="5" l="1"/>
  <c r="I46" i="5"/>
  <c r="E44" i="5"/>
  <c r="G44" i="5" s="1"/>
  <c r="C44" i="5" s="1"/>
  <c r="B48" i="5" l="1"/>
  <c r="I47" i="5"/>
  <c r="E45" i="5"/>
  <c r="G45" i="5" s="1"/>
  <c r="C45" i="5" s="1"/>
  <c r="B49" i="5" l="1"/>
  <c r="I48" i="5"/>
  <c r="E46" i="5"/>
  <c r="G46" i="5" s="1"/>
  <c r="C46" i="5" s="1"/>
  <c r="E47" i="5" s="1"/>
  <c r="G47" i="5" s="1"/>
  <c r="B50" i="5" l="1"/>
  <c r="I49" i="5"/>
  <c r="C47" i="5"/>
  <c r="E48" i="5" s="1"/>
  <c r="G48" i="5" s="1"/>
  <c r="B51" i="5" l="1"/>
  <c r="I50" i="5"/>
  <c r="C48" i="5"/>
  <c r="E49" i="5" s="1"/>
  <c r="G49" i="5" s="1"/>
  <c r="B52" i="5" l="1"/>
  <c r="I51" i="5"/>
  <c r="C49" i="5"/>
  <c r="E50" i="5" s="1"/>
  <c r="G50" i="5" s="1"/>
  <c r="B53" i="5" l="1"/>
  <c r="I52" i="5"/>
  <c r="C50" i="5"/>
  <c r="E51" i="5" s="1"/>
  <c r="G51" i="5" s="1"/>
  <c r="B54" i="5" l="1"/>
  <c r="I53" i="5"/>
  <c r="N53" i="5" s="1"/>
  <c r="C51" i="5"/>
  <c r="E52" i="5" s="1"/>
  <c r="G52" i="5" s="1"/>
  <c r="B55" i="5" l="1"/>
  <c r="I54" i="5"/>
  <c r="C52" i="5"/>
  <c r="E53" i="5" s="1"/>
  <c r="G53" i="5" s="1"/>
  <c r="B56" i="5" l="1"/>
  <c r="I55" i="5"/>
  <c r="L53" i="5"/>
  <c r="C53" i="5"/>
  <c r="E54" i="5" s="1"/>
  <c r="G54" i="5" s="1"/>
  <c r="M53" i="5"/>
  <c r="B57" i="5" l="1"/>
  <c r="I56" i="5"/>
  <c r="C54" i="5"/>
  <c r="B58" i="5" l="1"/>
  <c r="I57" i="5"/>
  <c r="E55" i="5"/>
  <c r="G55" i="5" s="1"/>
  <c r="C55" i="5" s="1"/>
  <c r="B59" i="5" l="1"/>
  <c r="I58" i="5"/>
  <c r="E56" i="5"/>
  <c r="G56" i="5" s="1"/>
  <c r="C56" i="5" s="1"/>
  <c r="E57" i="5" s="1"/>
  <c r="G57" i="5" s="1"/>
  <c r="C57" i="5" s="1"/>
  <c r="E58" i="5" s="1"/>
  <c r="G58" i="5" s="1"/>
  <c r="B60" i="5" l="1"/>
  <c r="I59" i="5"/>
  <c r="C58" i="5"/>
  <c r="E59" i="5" s="1"/>
  <c r="G59" i="5" l="1"/>
  <c r="B61" i="5"/>
  <c r="I60" i="5"/>
  <c r="C59" i="5"/>
  <c r="E60" i="5" s="1"/>
  <c r="B62" i="5" l="1"/>
  <c r="I61" i="5"/>
  <c r="G60" i="5"/>
  <c r="C60" i="5" s="1"/>
  <c r="E61" i="5" s="1"/>
  <c r="G61" i="5" s="1"/>
  <c r="B63" i="5" l="1"/>
  <c r="I62" i="5"/>
  <c r="C61" i="5"/>
  <c r="E62" i="5" s="1"/>
  <c r="G62" i="5" l="1"/>
  <c r="B64" i="5"/>
  <c r="I63" i="5"/>
  <c r="C62" i="5"/>
  <c r="E63" i="5" s="1"/>
  <c r="B65" i="5" l="1"/>
  <c r="I64" i="5"/>
  <c r="G63" i="5"/>
  <c r="C63" i="5" s="1"/>
  <c r="E64" i="5" s="1"/>
  <c r="G64" i="5" s="1"/>
  <c r="B66" i="5" l="1"/>
  <c r="I65" i="5"/>
  <c r="N65" i="5" s="1"/>
  <c r="C64" i="5"/>
  <c r="E65" i="5" s="1"/>
  <c r="B67" i="5" l="1"/>
  <c r="I66" i="5"/>
  <c r="G65" i="5"/>
  <c r="L65" i="5"/>
  <c r="B68" i="5" l="1"/>
  <c r="I67" i="5"/>
  <c r="C65" i="5"/>
  <c r="E66" i="5" s="1"/>
  <c r="G66" i="5" s="1"/>
  <c r="M65" i="5"/>
  <c r="B69" i="5" l="1"/>
  <c r="I68" i="5"/>
  <c r="C66" i="5"/>
  <c r="B70" i="5" l="1"/>
  <c r="I69" i="5"/>
  <c r="E67" i="5"/>
  <c r="G67" i="5" s="1"/>
  <c r="C67" i="5" s="1"/>
  <c r="B71" i="5" l="1"/>
  <c r="I70" i="5"/>
  <c r="E68" i="5"/>
  <c r="G68" i="5" s="1"/>
  <c r="C68" i="5" s="1"/>
  <c r="B72" i="5" l="1"/>
  <c r="I71" i="5"/>
  <c r="E69" i="5"/>
  <c r="G69" i="5" s="1"/>
  <c r="C69" i="5" s="1"/>
  <c r="B73" i="5" l="1"/>
  <c r="I72" i="5"/>
  <c r="E70" i="5"/>
  <c r="G70" i="5" s="1"/>
  <c r="C70" i="5" s="1"/>
  <c r="B74" i="5" l="1"/>
  <c r="I73" i="5"/>
  <c r="E71" i="5"/>
  <c r="G71" i="5" s="1"/>
  <c r="C71" i="5" s="1"/>
  <c r="B75" i="5" l="1"/>
  <c r="I74" i="5"/>
  <c r="E72" i="5"/>
  <c r="G72" i="5" s="1"/>
  <c r="C72" i="5" s="1"/>
  <c r="E73" i="5" s="1"/>
  <c r="G73" i="5" s="1"/>
  <c r="C73" i="5" s="1"/>
  <c r="E74" i="5" s="1"/>
  <c r="G74" i="5" s="1"/>
  <c r="B76" i="5" l="1"/>
  <c r="I75" i="5"/>
  <c r="C74" i="5"/>
  <c r="E75" i="5" s="1"/>
  <c r="G75" i="5" l="1"/>
  <c r="B77" i="5"/>
  <c r="I76" i="5"/>
  <c r="C75" i="5"/>
  <c r="E76" i="5" s="1"/>
  <c r="G76" i="5" l="1"/>
  <c r="B78" i="5"/>
  <c r="I77" i="5"/>
  <c r="N77" i="5" s="1"/>
  <c r="C76" i="5"/>
  <c r="E77" i="5" s="1"/>
  <c r="B79" i="5" l="1"/>
  <c r="I78" i="5"/>
  <c r="G77" i="5"/>
  <c r="L77" i="5"/>
  <c r="E78" i="5"/>
  <c r="B80" i="5" l="1"/>
  <c r="I79" i="5"/>
  <c r="G78" i="5"/>
  <c r="C77" i="5"/>
  <c r="M77" i="5"/>
  <c r="E79" i="5"/>
  <c r="G79" i="5" s="1"/>
  <c r="B81" i="5" l="1"/>
  <c r="I80" i="5"/>
  <c r="C78" i="5"/>
  <c r="C79" i="5" s="1"/>
  <c r="E80" i="5"/>
  <c r="G80" i="5" s="1"/>
  <c r="B82" i="5" l="1"/>
  <c r="I81" i="5"/>
  <c r="C80" i="5"/>
  <c r="E81" i="5"/>
  <c r="G81" i="5" s="1"/>
  <c r="B83" i="5" l="1"/>
  <c r="I82" i="5"/>
  <c r="C81" i="5"/>
  <c r="E82" i="5"/>
  <c r="G82" i="5" s="1"/>
  <c r="B84" i="5" l="1"/>
  <c r="I83" i="5"/>
  <c r="C82" i="5"/>
  <c r="E83" i="5"/>
  <c r="G83" i="5" s="1"/>
  <c r="B85" i="5" l="1"/>
  <c r="I84" i="5"/>
  <c r="C83" i="5"/>
  <c r="E84" i="5"/>
  <c r="G84" i="5" s="1"/>
  <c r="B86" i="5" l="1"/>
  <c r="I85" i="5"/>
  <c r="C84" i="5"/>
  <c r="E85" i="5"/>
  <c r="G85" i="5" s="1"/>
  <c r="B87" i="5" l="1"/>
  <c r="I86" i="5"/>
  <c r="C85" i="5"/>
  <c r="E86" i="5"/>
  <c r="G86" i="5" s="1"/>
  <c r="B88" i="5" l="1"/>
  <c r="I87" i="5"/>
  <c r="C86" i="5"/>
  <c r="E87" i="5"/>
  <c r="G87" i="5" s="1"/>
  <c r="B89" i="5" l="1"/>
  <c r="I88" i="5"/>
  <c r="C87" i="5"/>
  <c r="E88" i="5"/>
  <c r="G88" i="5" s="1"/>
  <c r="B90" i="5" l="1"/>
  <c r="I89" i="5"/>
  <c r="N89" i="5" s="1"/>
  <c r="C88" i="5"/>
  <c r="E89" i="5"/>
  <c r="B91" i="5" l="1"/>
  <c r="I90" i="5"/>
  <c r="G89" i="5"/>
  <c r="L89" i="5"/>
  <c r="E90" i="5"/>
  <c r="B92" i="5" l="1"/>
  <c r="I91" i="5"/>
  <c r="G90" i="5"/>
  <c r="C89" i="5"/>
  <c r="M89" i="5"/>
  <c r="E91" i="5"/>
  <c r="G91" i="5" s="1"/>
  <c r="B93" i="5" l="1"/>
  <c r="I92" i="5"/>
  <c r="C90" i="5"/>
  <c r="C91" i="5" s="1"/>
  <c r="E92" i="5"/>
  <c r="G92" i="5" s="1"/>
  <c r="B94" i="5" l="1"/>
  <c r="I93" i="5"/>
  <c r="C92" i="5"/>
  <c r="E93" i="5"/>
  <c r="G93" i="5" s="1"/>
  <c r="B95" i="5" l="1"/>
  <c r="I94" i="5"/>
  <c r="C93" i="5"/>
  <c r="E94" i="5"/>
  <c r="G94" i="5" s="1"/>
  <c r="B96" i="5" l="1"/>
  <c r="I95" i="5"/>
  <c r="C94" i="5"/>
  <c r="E95" i="5"/>
  <c r="G95" i="5" s="1"/>
  <c r="B97" i="5" l="1"/>
  <c r="I96" i="5"/>
  <c r="C95" i="5"/>
  <c r="E96" i="5"/>
  <c r="G96" i="5" s="1"/>
  <c r="B98" i="5" l="1"/>
  <c r="I97" i="5"/>
  <c r="C96" i="5"/>
  <c r="E97" i="5"/>
  <c r="G97" i="5" s="1"/>
  <c r="B99" i="5" l="1"/>
  <c r="I98" i="5"/>
  <c r="C97" i="5"/>
  <c r="E98" i="5"/>
  <c r="G98" i="5" s="1"/>
  <c r="B100" i="5" l="1"/>
  <c r="I99" i="5"/>
  <c r="C98" i="5"/>
  <c r="E99" i="5"/>
  <c r="G99" i="5" s="1"/>
  <c r="B101" i="5" l="1"/>
  <c r="I100" i="5"/>
  <c r="C99" i="5"/>
  <c r="E100" i="5"/>
  <c r="G100" i="5" s="1"/>
  <c r="B102" i="5" l="1"/>
  <c r="I101" i="5"/>
  <c r="N101" i="5" s="1"/>
  <c r="C100" i="5"/>
  <c r="E101" i="5"/>
  <c r="B103" i="5" l="1"/>
  <c r="I102" i="5"/>
  <c r="G101" i="5"/>
  <c r="L101" i="5"/>
  <c r="E102" i="5"/>
  <c r="B104" i="5" l="1"/>
  <c r="I103" i="5"/>
  <c r="G102" i="5"/>
  <c r="C101" i="5"/>
  <c r="M101" i="5"/>
  <c r="E103" i="5"/>
  <c r="G103" i="5" s="1"/>
  <c r="B105" i="5" l="1"/>
  <c r="I104" i="5"/>
  <c r="C102" i="5"/>
  <c r="C103" i="5" s="1"/>
  <c r="E104" i="5"/>
  <c r="G104" i="5" s="1"/>
  <c r="B106" i="5" l="1"/>
  <c r="I105" i="5"/>
  <c r="C104" i="5"/>
  <c r="E105" i="5"/>
  <c r="G105" i="5" s="1"/>
  <c r="B107" i="5" l="1"/>
  <c r="I106" i="5"/>
  <c r="C105" i="5"/>
  <c r="E106" i="5"/>
  <c r="G106" i="5" s="1"/>
  <c r="B108" i="5" l="1"/>
  <c r="I107" i="5"/>
  <c r="C106" i="5"/>
  <c r="E107" i="5"/>
  <c r="G107" i="5" s="1"/>
  <c r="B109" i="5" l="1"/>
  <c r="I108" i="5"/>
  <c r="C107" i="5"/>
  <c r="E108" i="5"/>
  <c r="G108" i="5" s="1"/>
  <c r="B110" i="5" l="1"/>
  <c r="I109" i="5"/>
  <c r="C108" i="5"/>
  <c r="E109" i="5"/>
  <c r="G109" i="5" s="1"/>
  <c r="B111" i="5" l="1"/>
  <c r="I110" i="5"/>
  <c r="C109" i="5"/>
  <c r="E110" i="5"/>
  <c r="G110" i="5" s="1"/>
  <c r="B112" i="5" l="1"/>
  <c r="I111" i="5"/>
  <c r="C110" i="5"/>
  <c r="E111" i="5"/>
  <c r="G111" i="5" s="1"/>
  <c r="B113" i="5" l="1"/>
  <c r="I112" i="5"/>
  <c r="C111" i="5"/>
  <c r="E112" i="5"/>
  <c r="G112" i="5" s="1"/>
  <c r="B114" i="5" l="1"/>
  <c r="I113" i="5"/>
  <c r="N113" i="5" s="1"/>
  <c r="C112" i="5"/>
  <c r="E113" i="5"/>
  <c r="B115" i="5" l="1"/>
  <c r="I114" i="5"/>
  <c r="G113" i="5"/>
  <c r="L113" i="5"/>
  <c r="E114" i="5"/>
  <c r="B116" i="5" l="1"/>
  <c r="I115" i="5"/>
  <c r="G114" i="5"/>
  <c r="C113" i="5"/>
  <c r="M113" i="5"/>
  <c r="E115" i="5"/>
  <c r="G115" i="5" s="1"/>
  <c r="B117" i="5" l="1"/>
  <c r="I116" i="5"/>
  <c r="C114" i="5"/>
  <c r="C115" i="5" s="1"/>
  <c r="E116" i="5"/>
  <c r="G116" i="5" s="1"/>
  <c r="B118" i="5" l="1"/>
  <c r="I117" i="5"/>
  <c r="C116" i="5"/>
  <c r="E117" i="5"/>
  <c r="G117" i="5" s="1"/>
  <c r="B119" i="5" l="1"/>
  <c r="I118" i="5"/>
  <c r="C117" i="5"/>
  <c r="E118" i="5"/>
  <c r="G118" i="5" s="1"/>
  <c r="B120" i="5" l="1"/>
  <c r="I119" i="5"/>
  <c r="C118" i="5"/>
  <c r="E119" i="5"/>
  <c r="G119" i="5" s="1"/>
  <c r="B121" i="5" l="1"/>
  <c r="I120" i="5"/>
  <c r="C119" i="5"/>
  <c r="E120" i="5"/>
  <c r="G120" i="5" s="1"/>
  <c r="B122" i="5" l="1"/>
  <c r="I121" i="5"/>
  <c r="C120" i="5"/>
  <c r="E121" i="5"/>
  <c r="G121" i="5" s="1"/>
  <c r="B123" i="5" l="1"/>
  <c r="I122" i="5"/>
  <c r="C121" i="5"/>
  <c r="E122" i="5"/>
  <c r="G122" i="5" s="1"/>
  <c r="B124" i="5" l="1"/>
  <c r="I123" i="5"/>
  <c r="C122" i="5"/>
  <c r="E123" i="5"/>
  <c r="G123" i="5" s="1"/>
  <c r="B125" i="5" l="1"/>
  <c r="I124" i="5"/>
  <c r="C123" i="5"/>
  <c r="E124" i="5"/>
  <c r="G124" i="5" s="1"/>
  <c r="B126" i="5" l="1"/>
  <c r="I125" i="5"/>
  <c r="N125" i="5" s="1"/>
  <c r="C124" i="5"/>
  <c r="E125" i="5"/>
  <c r="B127" i="5" l="1"/>
  <c r="I126" i="5"/>
  <c r="G125" i="5"/>
  <c r="L125" i="5"/>
  <c r="E126" i="5"/>
  <c r="B128" i="5" l="1"/>
  <c r="I127" i="5"/>
  <c r="G126" i="5"/>
  <c r="C125" i="5"/>
  <c r="M125" i="5"/>
  <c r="E127" i="5"/>
  <c r="G127" i="5" s="1"/>
  <c r="B129" i="5" l="1"/>
  <c r="I128" i="5"/>
  <c r="C126" i="5"/>
  <c r="C127" i="5" s="1"/>
  <c r="E128" i="5"/>
  <c r="G128" i="5" s="1"/>
  <c r="B130" i="5" l="1"/>
  <c r="I129" i="5"/>
  <c r="C128" i="5"/>
  <c r="E129" i="5"/>
  <c r="G129" i="5" s="1"/>
  <c r="B131" i="5" l="1"/>
  <c r="I130" i="5"/>
  <c r="C129" i="5"/>
  <c r="E130" i="5"/>
  <c r="G130" i="5" s="1"/>
  <c r="B132" i="5" l="1"/>
  <c r="I131" i="5"/>
  <c r="C130" i="5"/>
  <c r="E131" i="5"/>
  <c r="G131" i="5" s="1"/>
  <c r="B133" i="5" l="1"/>
  <c r="I132" i="5"/>
  <c r="C131" i="5"/>
  <c r="E132" i="5"/>
  <c r="G132" i="5" s="1"/>
  <c r="B134" i="5" l="1"/>
  <c r="I133" i="5"/>
  <c r="C132" i="5"/>
  <c r="E133" i="5"/>
  <c r="G133" i="5" s="1"/>
  <c r="B135" i="5" l="1"/>
  <c r="I134" i="5"/>
  <c r="C133" i="5"/>
  <c r="E134" i="5"/>
  <c r="G134" i="5" s="1"/>
  <c r="B136" i="5" l="1"/>
  <c r="I135" i="5"/>
  <c r="C134" i="5"/>
  <c r="E135" i="5"/>
  <c r="G135" i="5" s="1"/>
  <c r="B137" i="5" l="1"/>
  <c r="I137" i="5" s="1"/>
  <c r="I136" i="5"/>
  <c r="C135" i="5"/>
  <c r="E136" i="5"/>
  <c r="G136" i="5" s="1"/>
  <c r="K8" i="5" l="1"/>
  <c r="N137" i="5"/>
  <c r="C136" i="5"/>
  <c r="E137" i="5"/>
  <c r="G137" i="5" l="1"/>
  <c r="K5" i="5"/>
  <c r="L137" i="5"/>
  <c r="C137" i="5" l="1"/>
  <c r="M137" i="5"/>
</calcChain>
</file>

<file path=xl/sharedStrings.xml><?xml version="1.0" encoding="utf-8"?>
<sst xmlns="http://schemas.openxmlformats.org/spreadsheetml/2006/main" count="41" uniqueCount="11">
  <si>
    <t>Valor contratado:</t>
  </si>
  <si>
    <t>Meses</t>
  </si>
  <si>
    <t>Saldo Devedor</t>
  </si>
  <si>
    <t>Juros</t>
  </si>
  <si>
    <t>Amortização</t>
  </si>
  <si>
    <t>Prestação</t>
  </si>
  <si>
    <t>Acumulado</t>
  </si>
  <si>
    <t>Valor total de juros:</t>
  </si>
  <si>
    <t>Valor total pago:</t>
  </si>
  <si>
    <t>Taxa ao ano:</t>
  </si>
  <si>
    <t>Amotização (anos):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</si>
</sst>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;[Red]\-&quot;R$&quot;#,##0.00"/>
    <numFmt numFmtId="165" formatCode="_(&quot;R$ &quot;* #,##0.00_);_(&quot;R$ &quot;* \(#,##0.00\);_(&quot;R$ &quot;* &quot;-&quot;??_);_(@_)"/>
    <numFmt numFmtId="167" formatCode="#,##0.00_ ;[Red]\-#,##0.00\ "/>
  </numFmts>
  <fonts count="8" x14ac:knownFonts="1">
    <font>
      <sz val="10"/>
      <color theme="1"/>
      <name val="Segoe UI"/>
      <family val="2"/>
    </font>
    <font>
      <sz val="10"/>
      <color theme="1" tint="4.9989318521683403E-2"/>
      <name val="Segoe UI"/>
      <family val="2"/>
    </font>
    <font>
      <sz val="16"/>
      <color theme="1" tint="4.9989318521683403E-2"/>
      <name val="Segoe UI"/>
      <family val="2"/>
    </font>
    <font>
      <sz val="10"/>
      <color theme="1"/>
      <name val="Segoe UI"/>
      <family val="2"/>
    </font>
    <font>
      <sz val="10"/>
      <name val="Arial"/>
      <family val="2"/>
    </font>
    <font>
      <sz val="10"/>
      <name val="Segoe UI"/>
      <family val="2"/>
    </font>
    <font>
      <sz val="14"/>
      <color theme="0"/>
      <name val="Segoe UI"/>
      <family val="2"/>
    </font>
    <font>
      <i/>
      <sz val="14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" fontId="0" fillId="6" borderId="8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0" borderId="0" xfId="0" applyNumberFormat="1" applyAlignment="1">
      <alignment vertical="center"/>
    </xf>
    <xf numFmtId="167" fontId="1" fillId="0" borderId="10" xfId="0" applyNumberFormat="1" applyFont="1" applyFill="1" applyBorder="1" applyAlignment="1">
      <alignment horizontal="right" vertical="center"/>
    </xf>
    <xf numFmtId="167" fontId="1" fillId="2" borderId="10" xfId="0" applyNumberFormat="1" applyFont="1" applyFill="1" applyBorder="1" applyAlignment="1">
      <alignment horizontal="right" vertical="center"/>
    </xf>
    <xf numFmtId="167" fontId="1" fillId="0" borderId="11" xfId="0" applyNumberFormat="1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indent="1"/>
    </xf>
    <xf numFmtId="0" fontId="6" fillId="3" borderId="11" xfId="0" applyFont="1" applyFill="1" applyBorder="1" applyAlignment="1">
      <alignment horizontal="left" vertical="center" indent="1"/>
    </xf>
    <xf numFmtId="10" fontId="7" fillId="0" borderId="8" xfId="1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indent="1"/>
    </xf>
    <xf numFmtId="4" fontId="7" fillId="0" borderId="8" xfId="0" applyNumberFormat="1" applyFont="1" applyFill="1" applyBorder="1" applyAlignment="1">
      <alignment horizontal="center" vertical="center"/>
    </xf>
    <xf numFmtId="4" fontId="7" fillId="4" borderId="8" xfId="0" applyNumberFormat="1" applyFont="1" applyFill="1" applyBorder="1" applyAlignment="1">
      <alignment horizontal="center" vertical="center"/>
    </xf>
  </cellXfs>
  <cellStyles count="5">
    <cellStyle name="Moeda 2" xfId="4" xr:uid="{00000000-0005-0000-0000-000001000000}"/>
    <cellStyle name="Normal" xfId="0" builtinId="0"/>
    <cellStyle name="Normal 2" xfId="2" xr:uid="{00000000-0005-0000-0000-000003000000}"/>
    <cellStyle name="Porcentagem" xfId="1" builtinId="5"/>
    <cellStyle name="Porcentagem 2" xfId="3" xr:uid="{00000000-0005-0000-0000-000005000000}"/>
  </cellStyles>
  <dxfs count="0"/>
  <tableStyles count="0" defaultTableStyle="TableStyleMedium2" defaultPivotStyle="PivotStyleLight16"/>
  <colors>
    <mruColors>
      <color rgb="FFFFFF99"/>
      <color rgb="FFFFFF66"/>
      <color rgb="FFFF6700"/>
      <color rgb="FFFE5A1D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hiagoterra.com.br/instagra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0</xdr:row>
      <xdr:rowOff>161396</xdr:rowOff>
    </xdr:from>
    <xdr:to>
      <xdr:col>13</xdr:col>
      <xdr:colOff>971550</xdr:colOff>
      <xdr:row>1</xdr:row>
      <xdr:rowOff>95250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AF26126-B2F2-4DD4-B0A6-C48436159358}"/>
            </a:ext>
          </a:extLst>
        </xdr:cNvPr>
        <xdr:cNvGrpSpPr/>
      </xdr:nvGrpSpPr>
      <xdr:grpSpPr>
        <a:xfrm>
          <a:off x="8286750" y="161396"/>
          <a:ext cx="1733550" cy="372004"/>
          <a:chOff x="7696200" y="161396"/>
          <a:chExt cx="1733550" cy="372004"/>
        </a:xfrm>
      </xdr:grpSpPr>
      <xdr:sp macro="" textlink="">
        <xdr:nvSpPr>
          <xdr:cNvPr id="13" name="Retângulo: Cantos Arredondados 12">
            <a:extLst>
              <a:ext uri="{FF2B5EF4-FFF2-40B4-BE49-F238E27FC236}">
                <a16:creationId xmlns:a16="http://schemas.microsoft.com/office/drawing/2014/main" id="{200562AD-3206-4634-A3B5-5C69113F58C7}"/>
              </a:ext>
            </a:extLst>
          </xdr:cNvPr>
          <xdr:cNvSpPr/>
        </xdr:nvSpPr>
        <xdr:spPr>
          <a:xfrm>
            <a:off x="7696200" y="161396"/>
            <a:ext cx="1733550" cy="372004"/>
          </a:xfrm>
          <a:prstGeom prst="roundRect">
            <a:avLst/>
          </a:prstGeom>
          <a:solidFill>
            <a:sysClr val="window" lastClr="FFFFFF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Me Siga</a:t>
            </a:r>
            <a:r>
              <a:rPr lang="pt-BR" sz="1100" baseline="0">
                <a:solidFill>
                  <a:sysClr val="windowText" lastClr="000000"/>
                </a:solidFill>
              </a:rPr>
              <a:t> no Instagram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  <xdr:pic>
        <xdr:nvPicPr>
          <xdr:cNvPr id="17" name="Imagem 1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27EC7B8-0BDC-479B-A782-62E79AD046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69707" y="203398"/>
            <a:ext cx="295338" cy="288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728357</xdr:colOff>
      <xdr:row>2</xdr:row>
      <xdr:rowOff>66675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5939020D-3B83-494F-88CB-9BB4933B7991}"/>
            </a:ext>
          </a:extLst>
        </xdr:cNvPr>
        <xdr:cNvGrpSpPr/>
      </xdr:nvGrpSpPr>
      <xdr:grpSpPr>
        <a:xfrm>
          <a:off x="0" y="0"/>
          <a:ext cx="7681607" cy="752475"/>
          <a:chOff x="0" y="0"/>
          <a:chExt cx="7448550" cy="752475"/>
        </a:xfrm>
      </xdr:grpSpPr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id="{0839290B-DBF5-4747-963D-28534EF486F1}"/>
              </a:ext>
            </a:extLst>
          </xdr:cNvPr>
          <xdr:cNvSpPr/>
        </xdr:nvSpPr>
        <xdr:spPr>
          <a:xfrm>
            <a:off x="0" y="0"/>
            <a:ext cx="7448550" cy="7524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FBFDC7EE-6BB1-4A7B-8602-AEF77D76C4C2}"/>
              </a:ext>
            </a:extLst>
          </xdr:cNvPr>
          <xdr:cNvSpPr txBox="1"/>
        </xdr:nvSpPr>
        <xdr:spPr>
          <a:xfrm>
            <a:off x="80741" y="51532"/>
            <a:ext cx="6044747" cy="497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SIMULAÇÃO</a:t>
            </a:r>
            <a:r>
              <a:rPr lang="pt-BR" sz="1400" b="1" baseline="0">
                <a:latin typeface="Segoe UI" panose="020B0502040204020203" pitchFamily="34" charset="0"/>
                <a:cs typeface="Segoe UI" panose="020B0502040204020203" pitchFamily="34" charset="0"/>
              </a:rPr>
              <a:t> DE EMPRÉSTIMOS</a:t>
            </a:r>
          </a:p>
          <a:p>
            <a:r>
              <a:rPr lang="pt-BR" sz="900" b="0" baseline="0">
                <a:latin typeface="Segoe UI" panose="020B0502040204020203" pitchFamily="34" charset="0"/>
                <a:cs typeface="Segoe UI" panose="020B0502040204020203" pitchFamily="34" charset="0"/>
              </a:rPr>
              <a:t>Thiago Terra - Consultor de Empresas e Especialista em Excel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Trabalho\Drive\NextLevel.run\Produtos\Curso%20Excel%20Online\Conte&#250;do\V&#237;deos\Excel%20Desafio\%2307%20-%20Oscar%202019\NextLevel_Excel-Oscar-2019_ThiagoTer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hor Filme"/>
      <sheetName val="Desafio"/>
      <sheetName val="Sobre"/>
    </sheetNames>
    <sheetDataSet>
      <sheetData sheetId="0">
        <row r="8">
          <cell r="CC8" t="str">
            <v>Bohemian Rhapsody</v>
          </cell>
        </row>
        <row r="9">
          <cell r="CC9" t="str">
            <v>A Favorita</v>
          </cell>
        </row>
        <row r="10">
          <cell r="CC10" t="str">
            <v>Pantera Negra</v>
          </cell>
        </row>
        <row r="11">
          <cell r="CC11" t="str">
            <v>Infiltrado na Klan</v>
          </cell>
        </row>
        <row r="12">
          <cell r="CC12" t="str">
            <v>Green Book: O Guia</v>
          </cell>
        </row>
        <row r="13">
          <cell r="CC13" t="str">
            <v>Vice</v>
          </cell>
        </row>
        <row r="14">
          <cell r="CC14" t="str">
            <v>Nasce Uma Estrela</v>
          </cell>
        </row>
        <row r="15">
          <cell r="CC15" t="str">
            <v>Roma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8"/>
  <sheetViews>
    <sheetView showGridLines="0" tabSelected="1" zoomScaleNormal="100" workbookViewId="0">
      <pane ySplit="2" topLeftCell="A3" activePane="bottomLeft" state="frozen"/>
      <selection pane="bottomLeft" activeCell="N8" sqref="N8"/>
    </sheetView>
  </sheetViews>
  <sheetFormatPr defaultColWidth="9.140625" defaultRowHeight="15" customHeight="1" zeroHeight="1" x14ac:dyDescent="0.25"/>
  <cols>
    <col min="1" max="1" width="1.7109375" customWidth="1"/>
    <col min="2" max="9" width="10.7109375" customWidth="1"/>
    <col min="10" max="10" width="15.140625" customWidth="1"/>
    <col min="11" max="11" width="1.7109375" customWidth="1"/>
    <col min="12" max="14" width="15.7109375" customWidth="1"/>
    <col min="15" max="15" width="1.7109375" customWidth="1"/>
    <col min="16" max="19" width="9.140625" customWidth="1"/>
    <col min="20" max="20" width="10.7109375" customWidth="1"/>
  </cols>
  <sheetData>
    <row r="1" spans="1:15" s="11" customFormat="1" ht="35.1" customHeight="1" x14ac:dyDescent="0.25">
      <c r="A1" s="8"/>
      <c r="B1" s="4"/>
      <c r="C1" s="4"/>
      <c r="D1" s="4"/>
      <c r="E1" s="4"/>
      <c r="F1" s="4"/>
      <c r="G1" s="4"/>
      <c r="H1" s="4"/>
      <c r="I1" s="4"/>
      <c r="J1" s="4"/>
      <c r="K1" s="9"/>
      <c r="L1" s="9"/>
      <c r="M1" s="9"/>
      <c r="N1" s="9"/>
      <c r="O1" s="10"/>
    </row>
    <row r="2" spans="1:15" s="11" customFormat="1" ht="20.100000000000001" customHeight="1" x14ac:dyDescent="0.25">
      <c r="A2" s="1"/>
      <c r="B2" s="4"/>
      <c r="C2" s="4"/>
      <c r="D2" s="4"/>
      <c r="E2" s="4"/>
      <c r="F2" s="4"/>
      <c r="G2" s="4"/>
      <c r="H2" s="4"/>
      <c r="I2" s="4"/>
      <c r="J2" s="4"/>
      <c r="K2" s="9"/>
      <c r="L2" s="9"/>
      <c r="M2" s="9"/>
      <c r="N2" s="9"/>
      <c r="O2" s="10"/>
    </row>
    <row r="3" spans="1:15" s="2" customFormat="1" ht="9.9499999999999993" customHeight="1" x14ac:dyDescent="0.25"/>
    <row r="4" spans="1:15" s="2" customFormat="1" ht="14.25" customHeight="1" x14ac:dyDescent="0.25"/>
    <row r="5" spans="1:15" s="2" customFormat="1" ht="14.25" customHeight="1" x14ac:dyDescent="0.25">
      <c r="B5" s="33" t="s">
        <v>0</v>
      </c>
      <c r="C5" s="33"/>
      <c r="D5" s="33"/>
      <c r="E5" s="34">
        <v>45000</v>
      </c>
      <c r="F5" s="34"/>
      <c r="H5" s="33" t="s">
        <v>7</v>
      </c>
      <c r="I5" s="33"/>
      <c r="J5" s="33"/>
      <c r="K5" s="35">
        <f>SUM(E17:F137)</f>
        <v>18048.466783602209</v>
      </c>
      <c r="L5" s="35"/>
    </row>
    <row r="6" spans="1:15" s="2" customFormat="1" ht="14.25" customHeight="1" x14ac:dyDescent="0.25">
      <c r="B6" s="29"/>
      <c r="C6" s="29"/>
      <c r="D6" s="29"/>
      <c r="E6" s="34"/>
      <c r="F6" s="34"/>
      <c r="H6" s="29"/>
      <c r="I6" s="29"/>
      <c r="J6" s="29"/>
      <c r="K6" s="35"/>
      <c r="L6" s="35"/>
    </row>
    <row r="7" spans="1:15" s="2" customFormat="1" ht="14.25" customHeight="1" x14ac:dyDescent="0.25">
      <c r="B7" s="29"/>
      <c r="C7" s="29"/>
      <c r="D7" s="29"/>
      <c r="E7" s="34"/>
      <c r="F7" s="34"/>
      <c r="H7" s="29"/>
      <c r="I7" s="29"/>
      <c r="J7" s="29"/>
      <c r="K7" s="35"/>
      <c r="L7" s="35"/>
    </row>
    <row r="8" spans="1:15" s="2" customFormat="1" ht="14.25" customHeight="1" x14ac:dyDescent="0.25">
      <c r="B8" s="29" t="s">
        <v>9</v>
      </c>
      <c r="C8" s="29"/>
      <c r="D8" s="29"/>
      <c r="E8" s="31">
        <v>1.18E-2</v>
      </c>
      <c r="F8" s="31"/>
      <c r="H8" s="29" t="s">
        <v>8</v>
      </c>
      <c r="I8" s="29"/>
      <c r="J8" s="29"/>
      <c r="K8" s="35">
        <f>SUM(I17:J137)</f>
        <v>63048.466783602191</v>
      </c>
      <c r="L8" s="35"/>
    </row>
    <row r="9" spans="1:15" s="2" customFormat="1" ht="14.25" customHeight="1" x14ac:dyDescent="0.25">
      <c r="B9" s="29"/>
      <c r="C9" s="29"/>
      <c r="D9" s="29"/>
      <c r="E9" s="31"/>
      <c r="F9" s="31"/>
      <c r="H9" s="29"/>
      <c r="I9" s="29"/>
      <c r="J9" s="29"/>
      <c r="K9" s="35"/>
      <c r="L9" s="35"/>
    </row>
    <row r="10" spans="1:15" s="2" customFormat="1" ht="14.25" customHeight="1" x14ac:dyDescent="0.25">
      <c r="B10" s="29"/>
      <c r="C10" s="29"/>
      <c r="D10" s="29"/>
      <c r="E10" s="31"/>
      <c r="F10" s="31"/>
      <c r="H10" s="30"/>
      <c r="I10" s="30"/>
      <c r="J10" s="30"/>
      <c r="K10" s="35"/>
      <c r="L10" s="35"/>
    </row>
    <row r="11" spans="1:15" s="2" customFormat="1" ht="14.25" customHeight="1" x14ac:dyDescent="0.25">
      <c r="B11" s="29" t="s">
        <v>10</v>
      </c>
      <c r="C11" s="29"/>
      <c r="D11" s="29"/>
      <c r="E11" s="32">
        <v>60</v>
      </c>
      <c r="F11" s="32"/>
    </row>
    <row r="12" spans="1:15" s="2" customFormat="1" ht="14.25" customHeight="1" x14ac:dyDescent="0.25">
      <c r="B12" s="29"/>
      <c r="C12" s="29"/>
      <c r="D12" s="29"/>
      <c r="E12" s="32"/>
      <c r="F12" s="32"/>
    </row>
    <row r="13" spans="1:15" s="2" customFormat="1" ht="14.25" customHeight="1" x14ac:dyDescent="0.25">
      <c r="B13" s="30"/>
      <c r="C13" s="30"/>
      <c r="D13" s="30"/>
      <c r="E13" s="32"/>
      <c r="F13" s="32"/>
      <c r="J13" s="19"/>
    </row>
    <row r="14" spans="1:15" s="2" customFormat="1" ht="14.25" customHeight="1" x14ac:dyDescent="0.25"/>
    <row r="15" spans="1:15" s="2" customFormat="1" ht="14.25" customHeight="1" x14ac:dyDescent="0.25">
      <c r="B15" s="23" t="s">
        <v>1</v>
      </c>
      <c r="C15" s="24" t="s">
        <v>2</v>
      </c>
      <c r="D15" s="24"/>
      <c r="E15" s="24" t="s">
        <v>3</v>
      </c>
      <c r="F15" s="24"/>
      <c r="G15" s="24" t="s">
        <v>4</v>
      </c>
      <c r="H15" s="24"/>
      <c r="I15" s="24" t="s">
        <v>5</v>
      </c>
      <c r="J15" s="25"/>
      <c r="L15" s="23" t="s">
        <v>6</v>
      </c>
      <c r="M15" s="24"/>
      <c r="N15" s="25"/>
    </row>
    <row r="16" spans="1:15" s="3" customFormat="1" ht="14.25" customHeight="1" x14ac:dyDescent="0.25">
      <c r="B16" s="26"/>
      <c r="C16" s="27"/>
      <c r="D16" s="27"/>
      <c r="E16" s="27"/>
      <c r="F16" s="27"/>
      <c r="G16" s="27"/>
      <c r="H16" s="27"/>
      <c r="I16" s="27"/>
      <c r="J16" s="28"/>
      <c r="K16" s="2"/>
      <c r="L16" s="26"/>
      <c r="M16" s="27"/>
      <c r="N16" s="28"/>
    </row>
    <row r="17" spans="2:14" s="3" customFormat="1" ht="24.95" customHeight="1" x14ac:dyDescent="0.25">
      <c r="B17" s="5">
        <v>0</v>
      </c>
      <c r="C17" s="20">
        <f>E5</f>
        <v>45000</v>
      </c>
      <c r="D17" s="20"/>
      <c r="E17" s="20"/>
      <c r="F17" s="20"/>
      <c r="G17" s="20"/>
      <c r="H17" s="20"/>
      <c r="I17" s="20"/>
      <c r="J17" s="20"/>
      <c r="K17" s="2"/>
    </row>
    <row r="18" spans="2:14" s="3" customFormat="1" ht="24.95" customHeight="1" x14ac:dyDescent="0.25">
      <c r="B18" s="6">
        <f>IFERROR(IF(B17=$E$11,"",B17+1),"")</f>
        <v>1</v>
      </c>
      <c r="C18" s="21">
        <f>C17-G18</f>
        <v>44480.192220273297</v>
      </c>
      <c r="D18" s="21"/>
      <c r="E18" s="21">
        <f>IF(B18&lt;=$E$11,$E$5*$E$8,"")</f>
        <v>531</v>
      </c>
      <c r="F18" s="21"/>
      <c r="G18" s="21">
        <f>IF(B18&lt;=$E$11,I18-E18,"")</f>
        <v>519.80777972670307</v>
      </c>
      <c r="H18" s="21"/>
      <c r="I18" s="21">
        <f>IF(B18&lt;=$E$11,-PMT($E$8,$E$11,$E$5),"")</f>
        <v>1050.8077797267031</v>
      </c>
      <c r="J18" s="21"/>
      <c r="K18" s="2"/>
      <c r="L18" s="12"/>
      <c r="M18" s="13"/>
      <c r="N18" s="13"/>
    </row>
    <row r="19" spans="2:14" s="3" customFormat="1" ht="24.95" customHeight="1" x14ac:dyDescent="0.25">
      <c r="B19" s="5">
        <f>IFERROR(IF(B18=$E$11,"",B18+1),"")</f>
        <v>2</v>
      </c>
      <c r="C19" s="20">
        <f>IFERROR(C18-G19,"")</f>
        <v>43954.250708745822</v>
      </c>
      <c r="D19" s="20"/>
      <c r="E19" s="20">
        <f>IFERROR(IF(B19&lt;=$E$11,C18*$E$8,""),"")</f>
        <v>524.86626819922492</v>
      </c>
      <c r="F19" s="20"/>
      <c r="G19" s="20">
        <f>IFERROR(IF(B19&lt;=$E$11,I19-E19,""),"")</f>
        <v>525.94151152747816</v>
      </c>
      <c r="H19" s="20"/>
      <c r="I19" s="20">
        <f t="shared" ref="I19:I82" si="0">IF(B19&lt;=$E$11,-PMT($E$8,$E$11,$E$5),"")</f>
        <v>1050.8077797267031</v>
      </c>
      <c r="J19" s="20"/>
      <c r="K19" s="2"/>
      <c r="L19" s="13"/>
      <c r="M19" s="13"/>
      <c r="N19" s="13"/>
    </row>
    <row r="20" spans="2:14" s="3" customFormat="1" ht="24.95" customHeight="1" x14ac:dyDescent="0.25">
      <c r="B20" s="6">
        <f t="shared" ref="B20:B83" si="1">IFERROR(IF(B19=$E$11,"",B19+1),"")</f>
        <v>3</v>
      </c>
      <c r="C20" s="21">
        <f>IFERROR(C19-G20,"")</f>
        <v>43422.103087382318</v>
      </c>
      <c r="D20" s="21"/>
      <c r="E20" s="21">
        <f>IFERROR(IF(B20&lt;=$E$11,C19*$E$8,""),"")</f>
        <v>518.66015836320071</v>
      </c>
      <c r="F20" s="21"/>
      <c r="G20" s="21">
        <f>IFERROR(IF(B20&lt;=$E$11,I20-E20,""),"")</f>
        <v>532.14762136350237</v>
      </c>
      <c r="H20" s="21"/>
      <c r="I20" s="21">
        <f t="shared" si="0"/>
        <v>1050.8077797267031</v>
      </c>
      <c r="J20" s="21"/>
      <c r="K20" s="2"/>
      <c r="L20" s="13"/>
      <c r="M20" s="13"/>
      <c r="N20" s="13"/>
    </row>
    <row r="21" spans="2:14" s="3" customFormat="1" ht="24.95" customHeight="1" x14ac:dyDescent="0.25">
      <c r="B21" s="5">
        <f t="shared" si="1"/>
        <v>4</v>
      </c>
      <c r="C21" s="20">
        <f t="shared" ref="C21:C84" si="2">IFERROR(C20-G21,"")</f>
        <v>42883.676124086727</v>
      </c>
      <c r="D21" s="20"/>
      <c r="E21" s="20">
        <f t="shared" ref="E21:E84" si="3">IFERROR(IF(B21&lt;=$E$11,C20*$E$8,""),"")</f>
        <v>512.38081643111138</v>
      </c>
      <c r="F21" s="20"/>
      <c r="G21" s="20">
        <f t="shared" ref="G21:G84" si="4">IFERROR(IF(B21&lt;=$E$11,I21-E21,""),"")</f>
        <v>538.42696329559169</v>
      </c>
      <c r="H21" s="20"/>
      <c r="I21" s="20">
        <f t="shared" si="0"/>
        <v>1050.8077797267031</v>
      </c>
      <c r="J21" s="20"/>
      <c r="K21" s="2"/>
      <c r="L21" s="13"/>
      <c r="M21" s="13"/>
      <c r="N21" s="13"/>
    </row>
    <row r="22" spans="2:14" s="3" customFormat="1" ht="24.95" customHeight="1" x14ac:dyDescent="0.25">
      <c r="B22" s="6">
        <f t="shared" si="1"/>
        <v>5</v>
      </c>
      <c r="C22" s="21">
        <f t="shared" si="2"/>
        <v>42338.895722624249</v>
      </c>
      <c r="D22" s="21"/>
      <c r="E22" s="21">
        <f t="shared" si="3"/>
        <v>506.02737826422339</v>
      </c>
      <c r="F22" s="21"/>
      <c r="G22" s="21">
        <f t="shared" si="4"/>
        <v>544.78040146247963</v>
      </c>
      <c r="H22" s="21"/>
      <c r="I22" s="21">
        <f t="shared" si="0"/>
        <v>1050.8077797267031</v>
      </c>
      <c r="J22" s="21"/>
      <c r="K22" s="2"/>
      <c r="L22" s="13"/>
      <c r="M22" s="13"/>
      <c r="N22" s="13"/>
    </row>
    <row r="23" spans="2:14" s="3" customFormat="1" ht="24.95" customHeight="1" x14ac:dyDescent="0.25">
      <c r="B23" s="5">
        <f t="shared" si="1"/>
        <v>6</v>
      </c>
      <c r="C23" s="20">
        <f t="shared" si="2"/>
        <v>41787.686912424513</v>
      </c>
      <c r="D23" s="20"/>
      <c r="E23" s="20">
        <f t="shared" si="3"/>
        <v>499.59896952696613</v>
      </c>
      <c r="F23" s="20"/>
      <c r="G23" s="20">
        <f t="shared" si="4"/>
        <v>551.20881019973694</v>
      </c>
      <c r="H23" s="20"/>
      <c r="I23" s="20">
        <f t="shared" si="0"/>
        <v>1050.8077797267031</v>
      </c>
      <c r="J23" s="20"/>
      <c r="K23" s="2"/>
      <c r="L23" s="12"/>
      <c r="M23" s="12"/>
      <c r="N23" s="12"/>
    </row>
    <row r="24" spans="2:14" s="3" customFormat="1" ht="24.95" customHeight="1" x14ac:dyDescent="0.25">
      <c r="B24" s="6">
        <f t="shared" si="1"/>
        <v>7</v>
      </c>
      <c r="C24" s="21">
        <f t="shared" si="2"/>
        <v>41229.973838264421</v>
      </c>
      <c r="D24" s="21"/>
      <c r="E24" s="21">
        <f t="shared" si="3"/>
        <v>493.09470556660926</v>
      </c>
      <c r="F24" s="21"/>
      <c r="G24" s="21">
        <f t="shared" si="4"/>
        <v>557.71307416009381</v>
      </c>
      <c r="H24" s="21"/>
      <c r="I24" s="21">
        <f t="shared" si="0"/>
        <v>1050.8077797267031</v>
      </c>
      <c r="J24" s="21"/>
      <c r="K24" s="2"/>
      <c r="L24" s="12"/>
      <c r="M24" s="12"/>
      <c r="N24" s="12"/>
    </row>
    <row r="25" spans="2:14" s="3" customFormat="1" ht="24.95" customHeight="1" x14ac:dyDescent="0.25">
      <c r="B25" s="5">
        <f t="shared" si="1"/>
        <v>8</v>
      </c>
      <c r="C25" s="20">
        <f t="shared" si="2"/>
        <v>40665.679749829236</v>
      </c>
      <c r="D25" s="20"/>
      <c r="E25" s="20">
        <f t="shared" si="3"/>
        <v>486.51369129152016</v>
      </c>
      <c r="F25" s="20"/>
      <c r="G25" s="20">
        <f t="shared" si="4"/>
        <v>564.29408843518286</v>
      </c>
      <c r="H25" s="20"/>
      <c r="I25" s="20">
        <f t="shared" si="0"/>
        <v>1050.8077797267031</v>
      </c>
      <c r="J25" s="20"/>
      <c r="K25" s="2"/>
      <c r="L25" s="12"/>
      <c r="M25" s="12"/>
      <c r="N25" s="12"/>
    </row>
    <row r="26" spans="2:14" s="3" customFormat="1" ht="24.95" customHeight="1" x14ac:dyDescent="0.25">
      <c r="B26" s="6">
        <f t="shared" si="1"/>
        <v>9</v>
      </c>
      <c r="C26" s="21">
        <f t="shared" si="2"/>
        <v>40094.726991150521</v>
      </c>
      <c r="D26" s="21"/>
      <c r="E26" s="21">
        <f t="shared" si="3"/>
        <v>479.85502104798496</v>
      </c>
      <c r="F26" s="21"/>
      <c r="G26" s="21">
        <f t="shared" si="4"/>
        <v>570.95275867871806</v>
      </c>
      <c r="H26" s="21"/>
      <c r="I26" s="21">
        <f t="shared" si="0"/>
        <v>1050.8077797267031</v>
      </c>
      <c r="J26" s="21"/>
      <c r="K26" s="2"/>
      <c r="L26" s="12"/>
      <c r="M26" s="12"/>
      <c r="N26" s="12"/>
    </row>
    <row r="27" spans="2:14" s="3" customFormat="1" ht="24.95" customHeight="1" x14ac:dyDescent="0.25">
      <c r="B27" s="5">
        <f t="shared" si="1"/>
        <v>10</v>
      </c>
      <c r="C27" s="20">
        <f t="shared" si="2"/>
        <v>39517.036989919397</v>
      </c>
      <c r="D27" s="20"/>
      <c r="E27" s="20">
        <f t="shared" si="3"/>
        <v>473.11777849557615</v>
      </c>
      <c r="F27" s="20"/>
      <c r="G27" s="20">
        <f t="shared" si="4"/>
        <v>577.69000123112687</v>
      </c>
      <c r="H27" s="20"/>
      <c r="I27" s="20">
        <f t="shared" si="0"/>
        <v>1050.8077797267031</v>
      </c>
      <c r="J27" s="20"/>
      <c r="K27" s="2"/>
      <c r="L27" s="12"/>
      <c r="M27" s="12"/>
      <c r="N27" s="12"/>
    </row>
    <row r="28" spans="2:14" s="3" customFormat="1" ht="24.95" customHeight="1" x14ac:dyDescent="0.25">
      <c r="B28" s="6">
        <f t="shared" si="1"/>
        <v>11</v>
      </c>
      <c r="C28" s="21">
        <f t="shared" si="2"/>
        <v>38932.530246673741</v>
      </c>
      <c r="D28" s="21"/>
      <c r="E28" s="21">
        <f t="shared" si="3"/>
        <v>466.30103648104887</v>
      </c>
      <c r="F28" s="21"/>
      <c r="G28" s="21">
        <f t="shared" si="4"/>
        <v>584.50674324565421</v>
      </c>
      <c r="H28" s="21"/>
      <c r="I28" s="21">
        <f t="shared" si="0"/>
        <v>1050.8077797267031</v>
      </c>
      <c r="J28" s="21"/>
      <c r="K28" s="2"/>
      <c r="L28" s="14" t="s">
        <v>3</v>
      </c>
      <c r="M28" s="15" t="s">
        <v>4</v>
      </c>
      <c r="N28" s="16" t="s">
        <v>5</v>
      </c>
    </row>
    <row r="29" spans="2:14" s="3" customFormat="1" ht="24.95" customHeight="1" x14ac:dyDescent="0.25">
      <c r="B29" s="5">
        <f t="shared" si="1"/>
        <v>12</v>
      </c>
      <c r="C29" s="20">
        <f t="shared" si="2"/>
        <v>38341.126323857789</v>
      </c>
      <c r="D29" s="20"/>
      <c r="E29" s="20">
        <f t="shared" si="3"/>
        <v>459.40385691075011</v>
      </c>
      <c r="F29" s="20"/>
      <c r="G29" s="20">
        <f t="shared" si="4"/>
        <v>591.40392281595291</v>
      </c>
      <c r="H29" s="20"/>
      <c r="I29" s="20">
        <f t="shared" si="0"/>
        <v>1050.8077797267031</v>
      </c>
      <c r="J29" s="20"/>
      <c r="K29" s="2"/>
      <c r="L29" s="17">
        <f>SUM(E18:F29)</f>
        <v>5950.8196805782154</v>
      </c>
      <c r="M29" s="17">
        <f>SUM(G18:H29)</f>
        <v>6658.8736761422206</v>
      </c>
      <c r="N29" s="17">
        <f>SUM(I18:J29)</f>
        <v>12609.693356720438</v>
      </c>
    </row>
    <row r="30" spans="2:14" s="3" customFormat="1" ht="24.95" customHeight="1" x14ac:dyDescent="0.25">
      <c r="B30" s="6">
        <f t="shared" si="1"/>
        <v>13</v>
      </c>
      <c r="C30" s="21">
        <f t="shared" si="2"/>
        <v>37742.743834752604</v>
      </c>
      <c r="D30" s="21"/>
      <c r="E30" s="21">
        <f t="shared" si="3"/>
        <v>452.42529062152187</v>
      </c>
      <c r="F30" s="21"/>
      <c r="G30" s="21">
        <f t="shared" si="4"/>
        <v>598.38248910518121</v>
      </c>
      <c r="H30" s="21"/>
      <c r="I30" s="21">
        <f t="shared" si="0"/>
        <v>1050.8077797267031</v>
      </c>
      <c r="J30" s="21"/>
      <c r="K30" s="2"/>
      <c r="L30" s="2"/>
      <c r="M30" s="2"/>
      <c r="N30" s="2"/>
    </row>
    <row r="31" spans="2:14" s="3" customFormat="1" ht="24.95" customHeight="1" x14ac:dyDescent="0.25">
      <c r="B31" s="5">
        <f t="shared" si="1"/>
        <v>14</v>
      </c>
      <c r="C31" s="20">
        <f t="shared" si="2"/>
        <v>37137.300432275981</v>
      </c>
      <c r="D31" s="20"/>
      <c r="E31" s="20">
        <f t="shared" si="3"/>
        <v>445.36437725008074</v>
      </c>
      <c r="F31" s="20"/>
      <c r="G31" s="20">
        <f t="shared" si="4"/>
        <v>605.4434024766224</v>
      </c>
      <c r="H31" s="20"/>
      <c r="I31" s="20">
        <f t="shared" si="0"/>
        <v>1050.8077797267031</v>
      </c>
      <c r="J31" s="20"/>
      <c r="K31" s="2"/>
      <c r="L31" s="2"/>
      <c r="M31" s="2"/>
      <c r="N31" s="2"/>
    </row>
    <row r="32" spans="2:14" s="3" customFormat="1" ht="24.95" customHeight="1" x14ac:dyDescent="0.25">
      <c r="B32" s="6">
        <f t="shared" si="1"/>
        <v>15</v>
      </c>
      <c r="C32" s="21">
        <f t="shared" si="2"/>
        <v>36524.712797650136</v>
      </c>
      <c r="D32" s="21"/>
      <c r="E32" s="21">
        <f t="shared" si="3"/>
        <v>438.22014510085654</v>
      </c>
      <c r="F32" s="21"/>
      <c r="G32" s="21">
        <f t="shared" si="4"/>
        <v>612.58763462584648</v>
      </c>
      <c r="H32" s="21"/>
      <c r="I32" s="21">
        <f t="shared" si="0"/>
        <v>1050.8077797267031</v>
      </c>
      <c r="J32" s="21"/>
      <c r="K32" s="2"/>
      <c r="L32" s="2"/>
      <c r="M32" s="2"/>
      <c r="N32" s="2"/>
    </row>
    <row r="33" spans="2:14" s="3" customFormat="1" ht="24.95" customHeight="1" x14ac:dyDescent="0.25">
      <c r="B33" s="5">
        <f t="shared" si="1"/>
        <v>16</v>
      </c>
      <c r="C33" s="20">
        <f t="shared" si="2"/>
        <v>35904.896628935705</v>
      </c>
      <c r="D33" s="20"/>
      <c r="E33" s="20">
        <f t="shared" si="3"/>
        <v>430.99161101227162</v>
      </c>
      <c r="F33" s="20"/>
      <c r="G33" s="20">
        <f t="shared" si="4"/>
        <v>619.81616871443146</v>
      </c>
      <c r="H33" s="20"/>
      <c r="I33" s="20">
        <f t="shared" si="0"/>
        <v>1050.8077797267031</v>
      </c>
      <c r="J33" s="20"/>
      <c r="K33" s="2"/>
      <c r="L33" s="2"/>
      <c r="M33" s="2"/>
      <c r="N33" s="2"/>
    </row>
    <row r="34" spans="2:14" s="3" customFormat="1" ht="24.95" customHeight="1" x14ac:dyDescent="0.25">
      <c r="B34" s="6">
        <f t="shared" si="1"/>
        <v>17</v>
      </c>
      <c r="C34" s="21">
        <f t="shared" si="2"/>
        <v>35277.766629430444</v>
      </c>
      <c r="D34" s="21"/>
      <c r="E34" s="21">
        <f t="shared" si="3"/>
        <v>423.67778022144131</v>
      </c>
      <c r="F34" s="21"/>
      <c r="G34" s="21">
        <f t="shared" si="4"/>
        <v>627.12999950526182</v>
      </c>
      <c r="H34" s="21"/>
      <c r="I34" s="21">
        <f t="shared" si="0"/>
        <v>1050.8077797267031</v>
      </c>
      <c r="J34" s="21"/>
      <c r="K34" s="2"/>
      <c r="L34" s="2"/>
      <c r="M34" s="2"/>
      <c r="N34" s="2"/>
    </row>
    <row r="35" spans="2:14" s="3" customFormat="1" ht="24.95" customHeight="1" x14ac:dyDescent="0.25">
      <c r="B35" s="5">
        <f t="shared" si="1"/>
        <v>18</v>
      </c>
      <c r="C35" s="20">
        <f t="shared" si="2"/>
        <v>34643.236495931022</v>
      </c>
      <c r="D35" s="20"/>
      <c r="E35" s="20">
        <f t="shared" si="3"/>
        <v>416.27764622727921</v>
      </c>
      <c r="F35" s="20"/>
      <c r="G35" s="20">
        <f t="shared" si="4"/>
        <v>634.53013349942387</v>
      </c>
      <c r="H35" s="20"/>
      <c r="I35" s="20">
        <f t="shared" si="0"/>
        <v>1050.8077797267031</v>
      </c>
      <c r="J35" s="20"/>
      <c r="K35" s="2"/>
      <c r="L35" s="2"/>
      <c r="M35" s="2"/>
      <c r="N35" s="2"/>
    </row>
    <row r="36" spans="2:14" s="3" customFormat="1" ht="24.95" customHeight="1" x14ac:dyDescent="0.25">
      <c r="B36" s="6">
        <f t="shared" si="1"/>
        <v>19</v>
      </c>
      <c r="C36" s="21">
        <f t="shared" si="2"/>
        <v>34001.218906856302</v>
      </c>
      <c r="D36" s="21"/>
      <c r="E36" s="21">
        <f t="shared" si="3"/>
        <v>408.79019065198605</v>
      </c>
      <c r="F36" s="21"/>
      <c r="G36" s="21">
        <f t="shared" si="4"/>
        <v>642.01758907471708</v>
      </c>
      <c r="H36" s="21"/>
      <c r="I36" s="21">
        <f t="shared" si="0"/>
        <v>1050.8077797267031</v>
      </c>
      <c r="J36" s="21"/>
      <c r="K36" s="2"/>
      <c r="L36" s="2"/>
      <c r="M36" s="2"/>
      <c r="N36" s="2"/>
    </row>
    <row r="37" spans="2:14" s="3" customFormat="1" ht="24.95" customHeight="1" x14ac:dyDescent="0.25">
      <c r="B37" s="5">
        <f t="shared" si="1"/>
        <v>20</v>
      </c>
      <c r="C37" s="20">
        <f t="shared" si="2"/>
        <v>33351.6255102305</v>
      </c>
      <c r="D37" s="20"/>
      <c r="E37" s="20">
        <f t="shared" si="3"/>
        <v>401.21438310090434</v>
      </c>
      <c r="F37" s="20"/>
      <c r="G37" s="20">
        <f t="shared" si="4"/>
        <v>649.59339662579873</v>
      </c>
      <c r="H37" s="20"/>
      <c r="I37" s="20">
        <f t="shared" si="0"/>
        <v>1050.8077797267031</v>
      </c>
      <c r="J37" s="20"/>
      <c r="K37" s="2"/>
      <c r="L37" s="2"/>
      <c r="M37" s="2"/>
      <c r="N37" s="2"/>
    </row>
    <row r="38" spans="2:14" s="3" customFormat="1" ht="24.95" customHeight="1" x14ac:dyDescent="0.25">
      <c r="B38" s="6">
        <f t="shared" si="1"/>
        <v>21</v>
      </c>
      <c r="C38" s="21">
        <f t="shared" si="2"/>
        <v>32694.366911524517</v>
      </c>
      <c r="D38" s="21"/>
      <c r="E38" s="21">
        <f t="shared" si="3"/>
        <v>393.54918102071991</v>
      </c>
      <c r="F38" s="21"/>
      <c r="G38" s="21">
        <f t="shared" si="4"/>
        <v>657.2585987059831</v>
      </c>
      <c r="H38" s="21"/>
      <c r="I38" s="21">
        <f t="shared" si="0"/>
        <v>1050.8077797267031</v>
      </c>
      <c r="J38" s="21"/>
      <c r="K38" s="2"/>
      <c r="L38" s="2"/>
      <c r="M38" s="2"/>
      <c r="N38" s="2"/>
    </row>
    <row r="39" spans="2:14" s="3" customFormat="1" ht="24.95" customHeight="1" x14ac:dyDescent="0.25">
      <c r="B39" s="5">
        <f t="shared" si="1"/>
        <v>22</v>
      </c>
      <c r="C39" s="20">
        <f t="shared" si="2"/>
        <v>32029.352661353805</v>
      </c>
      <c r="D39" s="20"/>
      <c r="E39" s="20">
        <f t="shared" si="3"/>
        <v>385.79352955598932</v>
      </c>
      <c r="F39" s="20"/>
      <c r="G39" s="20">
        <f t="shared" si="4"/>
        <v>665.01425017071369</v>
      </c>
      <c r="H39" s="20"/>
      <c r="I39" s="20">
        <f t="shared" si="0"/>
        <v>1050.8077797267031</v>
      </c>
      <c r="J39" s="20"/>
      <c r="K39" s="2"/>
      <c r="L39" s="2"/>
      <c r="M39" s="2"/>
      <c r="N39" s="2"/>
    </row>
    <row r="40" spans="2:14" s="3" customFormat="1" ht="24.95" customHeight="1" x14ac:dyDescent="0.25">
      <c r="B40" s="6">
        <f t="shared" si="1"/>
        <v>23</v>
      </c>
      <c r="C40" s="21">
        <f t="shared" si="2"/>
        <v>31356.491243031076</v>
      </c>
      <c r="D40" s="21"/>
      <c r="E40" s="21">
        <f t="shared" si="3"/>
        <v>377.94636140397489</v>
      </c>
      <c r="F40" s="21"/>
      <c r="G40" s="21">
        <f t="shared" si="4"/>
        <v>672.86141832272824</v>
      </c>
      <c r="H40" s="21"/>
      <c r="I40" s="21">
        <f t="shared" si="0"/>
        <v>1050.8077797267031</v>
      </c>
      <c r="J40" s="21"/>
      <c r="K40" s="2"/>
      <c r="L40" s="14" t="s">
        <v>3</v>
      </c>
      <c r="M40" s="15" t="s">
        <v>4</v>
      </c>
      <c r="N40" s="16" t="s">
        <v>5</v>
      </c>
    </row>
    <row r="41" spans="2:14" s="3" customFormat="1" ht="24.95" customHeight="1" x14ac:dyDescent="0.25">
      <c r="B41" s="5">
        <f t="shared" si="1"/>
        <v>24</v>
      </c>
      <c r="C41" s="20">
        <f t="shared" si="2"/>
        <v>30675.690059972141</v>
      </c>
      <c r="D41" s="20"/>
      <c r="E41" s="20">
        <f t="shared" si="3"/>
        <v>370.0065966677667</v>
      </c>
      <c r="F41" s="20"/>
      <c r="G41" s="20">
        <f t="shared" si="4"/>
        <v>680.80118305893643</v>
      </c>
      <c r="H41" s="20"/>
      <c r="I41" s="20">
        <f t="shared" si="0"/>
        <v>1050.8077797267031</v>
      </c>
      <c r="J41" s="20"/>
      <c r="K41" s="2"/>
      <c r="L41" s="17">
        <f>SUM(E30:F41)+L29</f>
        <v>10895.07677341301</v>
      </c>
      <c r="M41" s="17">
        <f>SUM(G30:H41)+M29</f>
        <v>14324.309940027866</v>
      </c>
      <c r="N41" s="17">
        <f>SUM(I30:J41)+N29</f>
        <v>25219.386713440876</v>
      </c>
    </row>
    <row r="42" spans="2:14" s="3" customFormat="1" ht="24.95" customHeight="1" x14ac:dyDescent="0.25">
      <c r="B42" s="6">
        <f t="shared" si="1"/>
        <v>25</v>
      </c>
      <c r="C42" s="21">
        <f t="shared" si="2"/>
        <v>29986.855422953111</v>
      </c>
      <c r="D42" s="21"/>
      <c r="E42" s="21">
        <f t="shared" si="3"/>
        <v>361.97314270767123</v>
      </c>
      <c r="F42" s="21"/>
      <c r="G42" s="21">
        <f t="shared" si="4"/>
        <v>688.83463701903179</v>
      </c>
      <c r="H42" s="21"/>
      <c r="I42" s="21">
        <f t="shared" si="0"/>
        <v>1050.8077797267031</v>
      </c>
      <c r="J42" s="21"/>
      <c r="K42" s="2"/>
      <c r="L42" s="2"/>
      <c r="M42" s="2"/>
      <c r="N42" s="2"/>
    </row>
    <row r="43" spans="2:14" s="3" customFormat="1" ht="24.95" customHeight="1" x14ac:dyDescent="0.25">
      <c r="B43" s="5">
        <f t="shared" si="1"/>
        <v>26</v>
      </c>
      <c r="C43" s="20">
        <f t="shared" si="2"/>
        <v>29289.892537217256</v>
      </c>
      <c r="D43" s="20"/>
      <c r="E43" s="20">
        <f t="shared" si="3"/>
        <v>353.84489399084669</v>
      </c>
      <c r="F43" s="20"/>
      <c r="G43" s="20">
        <f t="shared" si="4"/>
        <v>696.96288573585639</v>
      </c>
      <c r="H43" s="20"/>
      <c r="I43" s="20">
        <f t="shared" si="0"/>
        <v>1050.8077797267031</v>
      </c>
      <c r="J43" s="20"/>
      <c r="K43" s="2"/>
      <c r="L43" s="2"/>
      <c r="M43" s="2"/>
      <c r="N43" s="2"/>
    </row>
    <row r="44" spans="2:14" s="3" customFormat="1" ht="24.95" customHeight="1" x14ac:dyDescent="0.25">
      <c r="B44" s="6">
        <f t="shared" si="1"/>
        <v>27</v>
      </c>
      <c r="C44" s="21">
        <f t="shared" si="2"/>
        <v>28584.705489429718</v>
      </c>
      <c r="D44" s="21"/>
      <c r="E44" s="21">
        <f t="shared" si="3"/>
        <v>345.62073193916359</v>
      </c>
      <c r="F44" s="21"/>
      <c r="G44" s="21">
        <f t="shared" si="4"/>
        <v>705.18704778753954</v>
      </c>
      <c r="H44" s="21"/>
      <c r="I44" s="21">
        <f t="shared" si="0"/>
        <v>1050.8077797267031</v>
      </c>
      <c r="J44" s="21"/>
      <c r="K44" s="2"/>
      <c r="L44" s="2"/>
      <c r="M44" s="2"/>
      <c r="N44" s="2"/>
    </row>
    <row r="45" spans="2:14" s="3" customFormat="1" ht="24.95" customHeight="1" x14ac:dyDescent="0.25">
      <c r="B45" s="5">
        <f t="shared" si="1"/>
        <v>28</v>
      </c>
      <c r="C45" s="20">
        <f t="shared" si="2"/>
        <v>27871.197234478284</v>
      </c>
      <c r="D45" s="20"/>
      <c r="E45" s="20">
        <f t="shared" si="3"/>
        <v>337.29952477527064</v>
      </c>
      <c r="F45" s="20"/>
      <c r="G45" s="20">
        <f t="shared" si="4"/>
        <v>713.50825495143249</v>
      </c>
      <c r="H45" s="20"/>
      <c r="I45" s="20">
        <f t="shared" si="0"/>
        <v>1050.8077797267031</v>
      </c>
      <c r="J45" s="20"/>
      <c r="K45" s="2"/>
      <c r="L45" s="2"/>
      <c r="M45" s="2"/>
      <c r="N45" s="2"/>
    </row>
    <row r="46" spans="2:14" s="3" customFormat="1" ht="24.95" customHeight="1" x14ac:dyDescent="0.25">
      <c r="B46" s="6">
        <f t="shared" si="1"/>
        <v>29</v>
      </c>
      <c r="C46" s="21">
        <f t="shared" si="2"/>
        <v>27149.269582118424</v>
      </c>
      <c r="D46" s="21"/>
      <c r="E46" s="21">
        <f t="shared" si="3"/>
        <v>328.88012736684374</v>
      </c>
      <c r="F46" s="21"/>
      <c r="G46" s="21">
        <f t="shared" si="4"/>
        <v>721.92765235985939</v>
      </c>
      <c r="H46" s="21"/>
      <c r="I46" s="21">
        <f t="shared" si="0"/>
        <v>1050.8077797267031</v>
      </c>
      <c r="J46" s="21"/>
      <c r="K46" s="2"/>
      <c r="L46" s="2"/>
      <c r="M46" s="2"/>
      <c r="N46" s="2"/>
    </row>
    <row r="47" spans="2:14" s="3" customFormat="1" ht="24.95" customHeight="1" x14ac:dyDescent="0.25">
      <c r="B47" s="5">
        <f t="shared" si="1"/>
        <v>30</v>
      </c>
      <c r="C47" s="20">
        <f t="shared" si="2"/>
        <v>26418.823183460718</v>
      </c>
      <c r="D47" s="20"/>
      <c r="E47" s="20">
        <f t="shared" si="3"/>
        <v>320.36138106899739</v>
      </c>
      <c r="F47" s="20"/>
      <c r="G47" s="20">
        <f t="shared" si="4"/>
        <v>730.44639865770569</v>
      </c>
      <c r="H47" s="20"/>
      <c r="I47" s="20">
        <f t="shared" si="0"/>
        <v>1050.8077797267031</v>
      </c>
      <c r="J47" s="20"/>
      <c r="K47" s="2"/>
      <c r="L47" s="2"/>
      <c r="M47" s="2"/>
      <c r="N47" s="2"/>
    </row>
    <row r="48" spans="2:14" s="3" customFormat="1" ht="24.95" customHeight="1" x14ac:dyDescent="0.25">
      <c r="B48" s="6">
        <f t="shared" si="1"/>
        <v>31</v>
      </c>
      <c r="C48" s="21">
        <f t="shared" si="2"/>
        <v>25679.757517298851</v>
      </c>
      <c r="D48" s="21"/>
      <c r="E48" s="21">
        <f t="shared" si="3"/>
        <v>311.74211356483647</v>
      </c>
      <c r="F48" s="21"/>
      <c r="G48" s="21">
        <f t="shared" si="4"/>
        <v>739.0656661618666</v>
      </c>
      <c r="H48" s="21"/>
      <c r="I48" s="21">
        <f t="shared" si="0"/>
        <v>1050.8077797267031</v>
      </c>
      <c r="J48" s="21"/>
      <c r="K48" s="2"/>
      <c r="L48" s="2"/>
      <c r="M48" s="2"/>
      <c r="N48" s="2"/>
    </row>
    <row r="49" spans="2:14" s="3" customFormat="1" ht="24.95" customHeight="1" x14ac:dyDescent="0.25">
      <c r="B49" s="5">
        <f t="shared" si="1"/>
        <v>32</v>
      </c>
      <c r="C49" s="20">
        <f t="shared" si="2"/>
        <v>24931.970876276275</v>
      </c>
      <c r="D49" s="20"/>
      <c r="E49" s="20">
        <f t="shared" si="3"/>
        <v>303.02113870412643</v>
      </c>
      <c r="F49" s="20"/>
      <c r="G49" s="20">
        <f t="shared" si="4"/>
        <v>747.78664102257665</v>
      </c>
      <c r="H49" s="20"/>
      <c r="I49" s="20">
        <f t="shared" si="0"/>
        <v>1050.8077797267031</v>
      </c>
      <c r="J49" s="20"/>
      <c r="K49" s="2"/>
      <c r="L49" s="2"/>
      <c r="M49" s="2"/>
      <c r="N49" s="2"/>
    </row>
    <row r="50" spans="2:14" s="3" customFormat="1" ht="24.95" customHeight="1" x14ac:dyDescent="0.25">
      <c r="B50" s="6">
        <f t="shared" si="1"/>
        <v>33</v>
      </c>
      <c r="C50" s="21">
        <f t="shared" si="2"/>
        <v>24175.360352889631</v>
      </c>
      <c r="D50" s="21"/>
      <c r="E50" s="21">
        <f t="shared" si="3"/>
        <v>294.19725634006005</v>
      </c>
      <c r="F50" s="21"/>
      <c r="G50" s="21">
        <f t="shared" si="4"/>
        <v>756.61052338664308</v>
      </c>
      <c r="H50" s="21"/>
      <c r="I50" s="21">
        <f t="shared" si="0"/>
        <v>1050.8077797267031</v>
      </c>
      <c r="J50" s="21"/>
      <c r="K50" s="2"/>
      <c r="L50" s="2"/>
      <c r="M50" s="2"/>
      <c r="N50" s="2"/>
    </row>
    <row r="51" spans="2:14" s="3" customFormat="1" ht="24.95" customHeight="1" x14ac:dyDescent="0.25">
      <c r="B51" s="5">
        <f t="shared" si="1"/>
        <v>34</v>
      </c>
      <c r="C51" s="20">
        <f t="shared" si="2"/>
        <v>23409.821825327024</v>
      </c>
      <c r="D51" s="20"/>
      <c r="E51" s="20">
        <f t="shared" si="3"/>
        <v>285.26925216409762</v>
      </c>
      <c r="F51" s="20"/>
      <c r="G51" s="20">
        <f t="shared" si="4"/>
        <v>765.5385275626054</v>
      </c>
      <c r="H51" s="20"/>
      <c r="I51" s="20">
        <f t="shared" si="0"/>
        <v>1050.8077797267031</v>
      </c>
      <c r="J51" s="20"/>
      <c r="K51" s="2"/>
      <c r="L51" s="2"/>
      <c r="M51" s="2"/>
      <c r="N51" s="2"/>
    </row>
    <row r="52" spans="2:14" s="3" customFormat="1" ht="24.95" customHeight="1" x14ac:dyDescent="0.25">
      <c r="B52" s="6">
        <f t="shared" si="1"/>
        <v>35</v>
      </c>
      <c r="C52" s="21">
        <f t="shared" si="2"/>
        <v>22635.249943139181</v>
      </c>
      <c r="D52" s="21"/>
      <c r="E52" s="21">
        <f t="shared" si="3"/>
        <v>276.23589753885886</v>
      </c>
      <c r="F52" s="21"/>
      <c r="G52" s="21">
        <f t="shared" si="4"/>
        <v>774.57188218784427</v>
      </c>
      <c r="H52" s="21"/>
      <c r="I52" s="21">
        <f t="shared" si="0"/>
        <v>1050.8077797267031</v>
      </c>
      <c r="J52" s="21"/>
      <c r="K52" s="2"/>
      <c r="L52" s="14" t="s">
        <v>3</v>
      </c>
      <c r="M52" s="15" t="s">
        <v>4</v>
      </c>
      <c r="N52" s="16" t="s">
        <v>5</v>
      </c>
    </row>
    <row r="53" spans="2:14" s="3" customFormat="1" ht="24.95" customHeight="1" x14ac:dyDescent="0.25">
      <c r="B53" s="5">
        <f t="shared" si="1"/>
        <v>36</v>
      </c>
      <c r="C53" s="20">
        <f t="shared" si="2"/>
        <v>21851.53811274152</v>
      </c>
      <c r="D53" s="20"/>
      <c r="E53" s="20">
        <f t="shared" si="3"/>
        <v>267.0959493290423</v>
      </c>
      <c r="F53" s="20"/>
      <c r="G53" s="20">
        <f t="shared" si="4"/>
        <v>783.71183039766083</v>
      </c>
      <c r="H53" s="20"/>
      <c r="I53" s="20">
        <f t="shared" si="0"/>
        <v>1050.8077797267031</v>
      </c>
      <c r="J53" s="20"/>
      <c r="K53" s="2"/>
      <c r="L53" s="17">
        <f>SUM(E42:F53)+L41</f>
        <v>14680.618182902825</v>
      </c>
      <c r="M53" s="17">
        <f>SUM(G42:H53)+M41</f>
        <v>23148.461887258491</v>
      </c>
      <c r="N53" s="17">
        <f>SUM(I42:J53)+N41</f>
        <v>37829.080070161312</v>
      </c>
    </row>
    <row r="54" spans="2:14" s="3" customFormat="1" ht="24.95" customHeight="1" x14ac:dyDescent="0.25">
      <c r="B54" s="6">
        <f t="shared" si="1"/>
        <v>37</v>
      </c>
      <c r="C54" s="21">
        <f t="shared" si="2"/>
        <v>21058.578482745168</v>
      </c>
      <c r="D54" s="21"/>
      <c r="E54" s="21">
        <f t="shared" si="3"/>
        <v>257.84814973034992</v>
      </c>
      <c r="F54" s="21"/>
      <c r="G54" s="21">
        <f t="shared" si="4"/>
        <v>792.95962999635321</v>
      </c>
      <c r="H54" s="21"/>
      <c r="I54" s="21">
        <f t="shared" si="0"/>
        <v>1050.8077797267031</v>
      </c>
      <c r="J54" s="21"/>
      <c r="K54" s="2"/>
      <c r="L54" s="2"/>
      <c r="M54" s="2"/>
      <c r="N54" s="2"/>
    </row>
    <row r="55" spans="2:14" s="3" customFormat="1" ht="24.95" customHeight="1" x14ac:dyDescent="0.25">
      <c r="B55" s="5">
        <f t="shared" si="1"/>
        <v>38</v>
      </c>
      <c r="C55" s="20">
        <f t="shared" si="2"/>
        <v>20256.261929114859</v>
      </c>
      <c r="D55" s="20"/>
      <c r="E55" s="20">
        <f t="shared" si="3"/>
        <v>248.49122609639298</v>
      </c>
      <c r="F55" s="20"/>
      <c r="G55" s="20">
        <f t="shared" si="4"/>
        <v>802.31655363031007</v>
      </c>
      <c r="H55" s="20"/>
      <c r="I55" s="20">
        <f t="shared" si="0"/>
        <v>1050.8077797267031</v>
      </c>
      <c r="J55" s="20"/>
      <c r="K55" s="2"/>
      <c r="L55" s="2"/>
      <c r="M55" s="2"/>
      <c r="N55" s="2"/>
    </row>
    <row r="56" spans="2:14" s="3" customFormat="1" ht="24.95" customHeight="1" x14ac:dyDescent="0.25">
      <c r="B56" s="6">
        <f t="shared" si="1"/>
        <v>39</v>
      </c>
      <c r="C56" s="21">
        <f t="shared" si="2"/>
        <v>19444.478040151709</v>
      </c>
      <c r="D56" s="21"/>
      <c r="E56" s="21">
        <f t="shared" si="3"/>
        <v>239.02389076355533</v>
      </c>
      <c r="F56" s="21"/>
      <c r="G56" s="21">
        <f t="shared" si="4"/>
        <v>811.78388896314777</v>
      </c>
      <c r="H56" s="21"/>
      <c r="I56" s="21">
        <f t="shared" si="0"/>
        <v>1050.8077797267031</v>
      </c>
      <c r="J56" s="21"/>
      <c r="K56" s="2"/>
      <c r="L56" s="2"/>
      <c r="M56" s="2"/>
      <c r="N56" s="2"/>
    </row>
    <row r="57" spans="2:14" s="3" customFormat="1" ht="24.95" customHeight="1" x14ac:dyDescent="0.25">
      <c r="B57" s="5">
        <f t="shared" si="1"/>
        <v>40</v>
      </c>
      <c r="C57" s="20">
        <f t="shared" si="2"/>
        <v>18623.115101298798</v>
      </c>
      <c r="D57" s="20"/>
      <c r="E57" s="20">
        <f t="shared" si="3"/>
        <v>229.44484087379016</v>
      </c>
      <c r="F57" s="20"/>
      <c r="G57" s="20">
        <f t="shared" si="4"/>
        <v>821.36293885291298</v>
      </c>
      <c r="H57" s="20"/>
      <c r="I57" s="20">
        <f t="shared" si="0"/>
        <v>1050.8077797267031</v>
      </c>
      <c r="J57" s="20"/>
      <c r="K57" s="2"/>
      <c r="L57" s="2"/>
      <c r="M57" s="2"/>
      <c r="N57" s="2"/>
    </row>
    <row r="58" spans="2:14" s="3" customFormat="1" ht="24.95" customHeight="1" x14ac:dyDescent="0.25">
      <c r="B58" s="6">
        <f t="shared" si="1"/>
        <v>41</v>
      </c>
      <c r="C58" s="21">
        <f t="shared" si="2"/>
        <v>17792.06007976742</v>
      </c>
      <c r="D58" s="21"/>
      <c r="E58" s="21">
        <f t="shared" si="3"/>
        <v>219.75275819532581</v>
      </c>
      <c r="F58" s="21"/>
      <c r="G58" s="21">
        <f t="shared" si="4"/>
        <v>831.05502153137729</v>
      </c>
      <c r="H58" s="21"/>
      <c r="I58" s="21">
        <f t="shared" si="0"/>
        <v>1050.8077797267031</v>
      </c>
      <c r="J58" s="21"/>
      <c r="K58" s="2"/>
      <c r="L58" s="2"/>
      <c r="M58" s="2"/>
      <c r="N58" s="2"/>
    </row>
    <row r="59" spans="2:14" s="3" customFormat="1" ht="24.95" customHeight="1" x14ac:dyDescent="0.25">
      <c r="B59" s="5">
        <f t="shared" si="1"/>
        <v>42</v>
      </c>
      <c r="C59" s="20">
        <f t="shared" si="2"/>
        <v>16951.198608981973</v>
      </c>
      <c r="D59" s="20"/>
      <c r="E59" s="20">
        <f t="shared" si="3"/>
        <v>209.94630894125555</v>
      </c>
      <c r="F59" s="20"/>
      <c r="G59" s="20">
        <f t="shared" si="4"/>
        <v>840.86147078544752</v>
      </c>
      <c r="H59" s="20"/>
      <c r="I59" s="20">
        <f t="shared" si="0"/>
        <v>1050.8077797267031</v>
      </c>
      <c r="J59" s="20"/>
      <c r="K59" s="2"/>
      <c r="L59" s="2"/>
      <c r="M59" s="2"/>
      <c r="N59" s="2"/>
    </row>
    <row r="60" spans="2:14" s="3" customFormat="1" ht="24.95" customHeight="1" x14ac:dyDescent="0.25">
      <c r="B60" s="6">
        <f t="shared" si="1"/>
        <v>43</v>
      </c>
      <c r="C60" s="21">
        <f t="shared" si="2"/>
        <v>16100.414972841258</v>
      </c>
      <c r="D60" s="21"/>
      <c r="E60" s="21">
        <f t="shared" si="3"/>
        <v>200.02414358598728</v>
      </c>
      <c r="F60" s="21"/>
      <c r="G60" s="21">
        <f t="shared" si="4"/>
        <v>850.78363614071577</v>
      </c>
      <c r="H60" s="21"/>
      <c r="I60" s="21">
        <f t="shared" si="0"/>
        <v>1050.8077797267031</v>
      </c>
      <c r="J60" s="21"/>
      <c r="K60" s="2"/>
      <c r="L60" s="2"/>
      <c r="M60" s="2"/>
      <c r="N60" s="2"/>
    </row>
    <row r="61" spans="2:14" s="3" customFormat="1" ht="24.95" customHeight="1" x14ac:dyDescent="0.25">
      <c r="B61" s="5">
        <f t="shared" si="1"/>
        <v>44</v>
      </c>
      <c r="C61" s="20">
        <f t="shared" si="2"/>
        <v>15239.592089794081</v>
      </c>
      <c r="D61" s="20"/>
      <c r="E61" s="20">
        <f t="shared" si="3"/>
        <v>189.98489667952683</v>
      </c>
      <c r="F61" s="20"/>
      <c r="G61" s="20">
        <f t="shared" si="4"/>
        <v>860.82288304717622</v>
      </c>
      <c r="H61" s="20"/>
      <c r="I61" s="20">
        <f t="shared" si="0"/>
        <v>1050.8077797267031</v>
      </c>
      <c r="J61" s="20"/>
      <c r="K61" s="2"/>
      <c r="L61" s="2"/>
      <c r="M61" s="2"/>
      <c r="N61" s="2"/>
    </row>
    <row r="62" spans="2:14" s="3" customFormat="1" ht="24.95" customHeight="1" x14ac:dyDescent="0.25">
      <c r="B62" s="6">
        <f t="shared" si="1"/>
        <v>45</v>
      </c>
      <c r="C62" s="21">
        <f t="shared" si="2"/>
        <v>14368.611496726948</v>
      </c>
      <c r="D62" s="21"/>
      <c r="E62" s="21">
        <f t="shared" si="3"/>
        <v>179.82718665957015</v>
      </c>
      <c r="F62" s="21"/>
      <c r="G62" s="21">
        <f t="shared" si="4"/>
        <v>870.98059306713299</v>
      </c>
      <c r="H62" s="21"/>
      <c r="I62" s="21">
        <f t="shared" si="0"/>
        <v>1050.8077797267031</v>
      </c>
      <c r="J62" s="21"/>
      <c r="K62" s="2"/>
      <c r="L62" s="2"/>
      <c r="M62" s="2"/>
      <c r="N62" s="2"/>
    </row>
    <row r="63" spans="2:14" s="3" customFormat="1" ht="24.95" customHeight="1" x14ac:dyDescent="0.25">
      <c r="B63" s="5">
        <f t="shared" si="1"/>
        <v>46</v>
      </c>
      <c r="C63" s="20">
        <f t="shared" si="2"/>
        <v>13487.353332661623</v>
      </c>
      <c r="D63" s="20"/>
      <c r="E63" s="20">
        <f t="shared" si="3"/>
        <v>169.54961566137797</v>
      </c>
      <c r="F63" s="20"/>
      <c r="G63" s="20">
        <f t="shared" si="4"/>
        <v>881.2581640653251</v>
      </c>
      <c r="H63" s="20"/>
      <c r="I63" s="20">
        <f t="shared" si="0"/>
        <v>1050.8077797267031</v>
      </c>
      <c r="J63" s="20"/>
      <c r="K63" s="2"/>
      <c r="L63" s="2"/>
      <c r="M63" s="2"/>
      <c r="N63" s="2"/>
    </row>
    <row r="64" spans="2:14" s="3" customFormat="1" ht="24.95" customHeight="1" x14ac:dyDescent="0.25">
      <c r="B64" s="6">
        <f t="shared" si="1"/>
        <v>47</v>
      </c>
      <c r="C64" s="21">
        <f t="shared" si="2"/>
        <v>12595.696322260328</v>
      </c>
      <c r="D64" s="21"/>
      <c r="E64" s="21">
        <f t="shared" si="3"/>
        <v>159.15076932540714</v>
      </c>
      <c r="F64" s="21"/>
      <c r="G64" s="21">
        <f t="shared" si="4"/>
        <v>891.65701040129591</v>
      </c>
      <c r="H64" s="21"/>
      <c r="I64" s="21">
        <f t="shared" si="0"/>
        <v>1050.8077797267031</v>
      </c>
      <c r="J64" s="21"/>
      <c r="K64" s="2"/>
      <c r="L64" s="14" t="s">
        <v>3</v>
      </c>
      <c r="M64" s="15" t="s">
        <v>4</v>
      </c>
      <c r="N64" s="16" t="s">
        <v>5</v>
      </c>
    </row>
    <row r="65" spans="2:14" s="3" customFormat="1" ht="24.95" customHeight="1" x14ac:dyDescent="0.25">
      <c r="B65" s="5">
        <f t="shared" si="1"/>
        <v>48</v>
      </c>
      <c r="C65" s="20">
        <f t="shared" si="2"/>
        <v>11693.517759136297</v>
      </c>
      <c r="D65" s="20"/>
      <c r="E65" s="20">
        <f t="shared" si="3"/>
        <v>148.62921660267187</v>
      </c>
      <c r="F65" s="20"/>
      <c r="G65" s="20">
        <f t="shared" si="4"/>
        <v>902.17856312403114</v>
      </c>
      <c r="H65" s="20"/>
      <c r="I65" s="20">
        <f t="shared" si="0"/>
        <v>1050.8077797267031</v>
      </c>
      <c r="J65" s="20"/>
      <c r="K65" s="2"/>
      <c r="L65" s="17">
        <f>SUM(E54:F65)+L53</f>
        <v>17132.291186018036</v>
      </c>
      <c r="M65" s="17">
        <f>SUM(G54:H65)+M53</f>
        <v>33306.482240863712</v>
      </c>
      <c r="N65" s="17">
        <f>SUM(I54:J65)+N53</f>
        <v>50438.773426881751</v>
      </c>
    </row>
    <row r="66" spans="2:14" s="3" customFormat="1" ht="24.95" customHeight="1" x14ac:dyDescent="0.25">
      <c r="B66" s="6">
        <f t="shared" si="1"/>
        <v>49</v>
      </c>
      <c r="C66" s="21">
        <f t="shared" si="2"/>
        <v>10780.693488967403</v>
      </c>
      <c r="D66" s="21"/>
      <c r="E66" s="21">
        <f t="shared" si="3"/>
        <v>137.9835095578083</v>
      </c>
      <c r="F66" s="21"/>
      <c r="G66" s="21">
        <f t="shared" si="4"/>
        <v>912.82427016889483</v>
      </c>
      <c r="H66" s="21"/>
      <c r="I66" s="21">
        <f t="shared" si="0"/>
        <v>1050.8077797267031</v>
      </c>
      <c r="J66" s="21"/>
      <c r="K66" s="2"/>
      <c r="L66" s="2"/>
      <c r="M66" s="2"/>
      <c r="N66" s="2"/>
    </row>
    <row r="67" spans="2:14" s="3" customFormat="1" ht="24.95" customHeight="1" x14ac:dyDescent="0.25">
      <c r="B67" s="5">
        <f t="shared" si="1"/>
        <v>50</v>
      </c>
      <c r="C67" s="20">
        <f t="shared" si="2"/>
        <v>9857.0978924105148</v>
      </c>
      <c r="D67" s="20"/>
      <c r="E67" s="20">
        <f t="shared" si="3"/>
        <v>127.21218316981535</v>
      </c>
      <c r="F67" s="20"/>
      <c r="G67" s="20">
        <f t="shared" si="4"/>
        <v>923.5955965568877</v>
      </c>
      <c r="H67" s="20"/>
      <c r="I67" s="20">
        <f t="shared" si="0"/>
        <v>1050.8077797267031</v>
      </c>
      <c r="J67" s="20"/>
      <c r="K67" s="2"/>
      <c r="L67" s="2"/>
      <c r="M67" s="2"/>
      <c r="N67" s="2"/>
    </row>
    <row r="68" spans="2:14" s="3" customFormat="1" ht="24.95" customHeight="1" x14ac:dyDescent="0.25">
      <c r="B68" s="6">
        <f t="shared" si="1"/>
        <v>51</v>
      </c>
      <c r="C68" s="21">
        <f t="shared" si="2"/>
        <v>8922.6038678142559</v>
      </c>
      <c r="D68" s="21"/>
      <c r="E68" s="21">
        <f t="shared" si="3"/>
        <v>116.31375513044406</v>
      </c>
      <c r="F68" s="21"/>
      <c r="G68" s="21">
        <f t="shared" si="4"/>
        <v>934.49402459625901</v>
      </c>
      <c r="H68" s="21"/>
      <c r="I68" s="21">
        <f t="shared" si="0"/>
        <v>1050.8077797267031</v>
      </c>
      <c r="J68" s="21"/>
      <c r="K68" s="2"/>
      <c r="L68" s="2"/>
      <c r="M68" s="2"/>
      <c r="N68" s="2"/>
    </row>
    <row r="69" spans="2:14" s="3" customFormat="1" ht="24.95" customHeight="1" x14ac:dyDescent="0.25">
      <c r="B69" s="5">
        <f t="shared" si="1"/>
        <v>52</v>
      </c>
      <c r="C69" s="20">
        <f t="shared" si="2"/>
        <v>7977.0828137277613</v>
      </c>
      <c r="D69" s="20"/>
      <c r="E69" s="20">
        <f t="shared" si="3"/>
        <v>105.28672564020822</v>
      </c>
      <c r="F69" s="20"/>
      <c r="G69" s="20">
        <f t="shared" si="4"/>
        <v>945.52105408649481</v>
      </c>
      <c r="H69" s="20"/>
      <c r="I69" s="20">
        <f t="shared" si="0"/>
        <v>1050.8077797267031</v>
      </c>
      <c r="J69" s="20"/>
      <c r="K69" s="2"/>
      <c r="L69" s="2"/>
      <c r="M69" s="2"/>
      <c r="N69" s="2"/>
    </row>
    <row r="70" spans="2:14" s="3" customFormat="1" ht="24.95" customHeight="1" x14ac:dyDescent="0.25">
      <c r="B70" s="6">
        <f t="shared" si="1"/>
        <v>53</v>
      </c>
      <c r="C70" s="21">
        <f t="shared" si="2"/>
        <v>7020.4046112030455</v>
      </c>
      <c r="D70" s="21"/>
      <c r="E70" s="21">
        <f t="shared" si="3"/>
        <v>94.129577201987587</v>
      </c>
      <c r="F70" s="21"/>
      <c r="G70" s="21">
        <f t="shared" si="4"/>
        <v>956.67820252471552</v>
      </c>
      <c r="H70" s="21"/>
      <c r="I70" s="21">
        <f t="shared" si="0"/>
        <v>1050.8077797267031</v>
      </c>
      <c r="J70" s="21"/>
      <c r="K70" s="2"/>
      <c r="L70" s="2"/>
      <c r="M70" s="2"/>
      <c r="N70" s="2"/>
    </row>
    <row r="71" spans="2:14" s="3" customFormat="1" ht="24.95" customHeight="1" x14ac:dyDescent="0.25">
      <c r="B71" s="5">
        <f t="shared" si="1"/>
        <v>54</v>
      </c>
      <c r="C71" s="20">
        <f t="shared" si="2"/>
        <v>6052.4376058885382</v>
      </c>
      <c r="D71" s="20"/>
      <c r="E71" s="20">
        <f t="shared" si="3"/>
        <v>82.840774412195941</v>
      </c>
      <c r="F71" s="20"/>
      <c r="G71" s="20">
        <f t="shared" si="4"/>
        <v>967.96700531450711</v>
      </c>
      <c r="H71" s="20"/>
      <c r="I71" s="20">
        <f t="shared" si="0"/>
        <v>1050.8077797267031</v>
      </c>
      <c r="J71" s="20"/>
      <c r="K71" s="2"/>
      <c r="L71" s="2"/>
      <c r="M71" s="2"/>
      <c r="N71" s="2"/>
    </row>
    <row r="72" spans="2:14" s="3" customFormat="1" ht="24.95" customHeight="1" x14ac:dyDescent="0.25">
      <c r="B72" s="6">
        <f t="shared" si="1"/>
        <v>55</v>
      </c>
      <c r="C72" s="21">
        <f t="shared" si="2"/>
        <v>5073.0485899113201</v>
      </c>
      <c r="D72" s="21"/>
      <c r="E72" s="21">
        <f t="shared" si="3"/>
        <v>71.418763749484754</v>
      </c>
      <c r="F72" s="21"/>
      <c r="G72" s="21">
        <f t="shared" si="4"/>
        <v>979.38901597721838</v>
      </c>
      <c r="H72" s="21"/>
      <c r="I72" s="21">
        <f t="shared" si="0"/>
        <v>1050.8077797267031</v>
      </c>
      <c r="J72" s="21"/>
      <c r="K72" s="2"/>
      <c r="L72" s="2"/>
      <c r="M72" s="2"/>
      <c r="N72" s="2"/>
    </row>
    <row r="73" spans="2:14" s="3" customFormat="1" ht="24.95" customHeight="1" x14ac:dyDescent="0.25">
      <c r="B73" s="5">
        <f t="shared" si="1"/>
        <v>56</v>
      </c>
      <c r="C73" s="20">
        <f t="shared" si="2"/>
        <v>4082.1027835455707</v>
      </c>
      <c r="D73" s="20"/>
      <c r="E73" s="20">
        <f t="shared" si="3"/>
        <v>59.861973360953577</v>
      </c>
      <c r="F73" s="20"/>
      <c r="G73" s="20">
        <f t="shared" si="4"/>
        <v>990.94580636574949</v>
      </c>
      <c r="H73" s="20"/>
      <c r="I73" s="20">
        <f t="shared" si="0"/>
        <v>1050.8077797267031</v>
      </c>
      <c r="J73" s="20"/>
      <c r="K73" s="2"/>
      <c r="L73" s="2"/>
      <c r="M73" s="2"/>
      <c r="N73" s="2"/>
    </row>
    <row r="74" spans="2:14" s="3" customFormat="1" ht="24.95" customHeight="1" x14ac:dyDescent="0.25">
      <c r="B74" s="6">
        <f t="shared" si="1"/>
        <v>57</v>
      </c>
      <c r="C74" s="21">
        <f t="shared" si="2"/>
        <v>3079.4638166647055</v>
      </c>
      <c r="D74" s="21"/>
      <c r="E74" s="21">
        <f t="shared" si="3"/>
        <v>48.168812845837735</v>
      </c>
      <c r="F74" s="21"/>
      <c r="G74" s="21">
        <f t="shared" si="4"/>
        <v>1002.6389668808654</v>
      </c>
      <c r="H74" s="21"/>
      <c r="I74" s="21">
        <f t="shared" si="0"/>
        <v>1050.8077797267031</v>
      </c>
      <c r="J74" s="21"/>
      <c r="K74" s="2"/>
      <c r="L74" s="2"/>
      <c r="M74" s="2"/>
      <c r="N74" s="2"/>
    </row>
    <row r="75" spans="2:14" s="3" customFormat="1" ht="24.95" customHeight="1" x14ac:dyDescent="0.25">
      <c r="B75" s="5">
        <f t="shared" si="1"/>
        <v>58</v>
      </c>
      <c r="C75" s="20">
        <f t="shared" si="2"/>
        <v>2064.9937099746458</v>
      </c>
      <c r="D75" s="20"/>
      <c r="E75" s="20">
        <f t="shared" si="3"/>
        <v>36.337673036643523</v>
      </c>
      <c r="F75" s="20"/>
      <c r="G75" s="20">
        <f t="shared" si="4"/>
        <v>1014.4701066900595</v>
      </c>
      <c r="H75" s="20"/>
      <c r="I75" s="20">
        <f t="shared" si="0"/>
        <v>1050.8077797267031</v>
      </c>
      <c r="J75" s="20"/>
      <c r="K75" s="2"/>
      <c r="L75" s="2"/>
      <c r="M75" s="2"/>
      <c r="N75" s="2"/>
    </row>
    <row r="76" spans="2:14" s="3" customFormat="1" ht="24.95" customHeight="1" x14ac:dyDescent="0.25">
      <c r="B76" s="6">
        <f t="shared" si="1"/>
        <v>59</v>
      </c>
      <c r="C76" s="21">
        <f t="shared" si="2"/>
        <v>1038.5528560256435</v>
      </c>
      <c r="D76" s="21"/>
      <c r="E76" s="21">
        <f t="shared" si="3"/>
        <v>24.366925777700818</v>
      </c>
      <c r="F76" s="21"/>
      <c r="G76" s="21">
        <f t="shared" si="4"/>
        <v>1026.4408539490023</v>
      </c>
      <c r="H76" s="21"/>
      <c r="I76" s="21">
        <f t="shared" si="0"/>
        <v>1050.8077797267031</v>
      </c>
      <c r="J76" s="21"/>
      <c r="K76" s="2"/>
      <c r="L76" s="14" t="s">
        <v>3</v>
      </c>
      <c r="M76" s="15" t="s">
        <v>4</v>
      </c>
      <c r="N76" s="16" t="s">
        <v>5</v>
      </c>
    </row>
    <row r="77" spans="2:14" s="3" customFormat="1" ht="24.95" customHeight="1" x14ac:dyDescent="0.25">
      <c r="B77" s="5">
        <f t="shared" si="1"/>
        <v>60</v>
      </c>
      <c r="C77" s="20">
        <f t="shared" si="2"/>
        <v>4.2973624658770859E-11</v>
      </c>
      <c r="D77" s="20"/>
      <c r="E77" s="20">
        <f t="shared" si="3"/>
        <v>12.254923701102593</v>
      </c>
      <c r="F77" s="20"/>
      <c r="G77" s="20">
        <f t="shared" si="4"/>
        <v>1038.5528560256005</v>
      </c>
      <c r="H77" s="20"/>
      <c r="I77" s="20">
        <f t="shared" si="0"/>
        <v>1050.8077797267031</v>
      </c>
      <c r="J77" s="20"/>
      <c r="K77" s="2"/>
      <c r="L77" s="17">
        <f>SUM(E66:F77)+L65</f>
        <v>18048.466783602216</v>
      </c>
      <c r="M77" s="17">
        <f>SUM(G66:H77)+M65</f>
        <v>44999.999999999964</v>
      </c>
      <c r="N77" s="17">
        <f>SUM(I66:J77)+N65</f>
        <v>63048.466783602191</v>
      </c>
    </row>
    <row r="78" spans="2:14" s="3" customFormat="1" ht="24.95" customHeight="1" x14ac:dyDescent="0.25">
      <c r="B78" s="6" t="str">
        <f t="shared" si="1"/>
        <v/>
      </c>
      <c r="C78" s="21" t="str">
        <f t="shared" si="2"/>
        <v/>
      </c>
      <c r="D78" s="21"/>
      <c r="E78" s="21" t="str">
        <f t="shared" si="3"/>
        <v/>
      </c>
      <c r="F78" s="21"/>
      <c r="G78" s="21" t="str">
        <f t="shared" si="4"/>
        <v/>
      </c>
      <c r="H78" s="21"/>
      <c r="I78" s="21" t="str">
        <f t="shared" si="0"/>
        <v/>
      </c>
      <c r="J78" s="21"/>
      <c r="K78" s="2"/>
      <c r="L78" s="2"/>
      <c r="M78" s="2"/>
      <c r="N78" s="2"/>
    </row>
    <row r="79" spans="2:14" s="3" customFormat="1" ht="24.95" customHeight="1" x14ac:dyDescent="0.25">
      <c r="B79" s="5" t="str">
        <f t="shared" si="1"/>
        <v/>
      </c>
      <c r="C79" s="20" t="str">
        <f t="shared" si="2"/>
        <v/>
      </c>
      <c r="D79" s="20"/>
      <c r="E79" s="20" t="str">
        <f t="shared" si="3"/>
        <v/>
      </c>
      <c r="F79" s="20"/>
      <c r="G79" s="20" t="str">
        <f t="shared" si="4"/>
        <v/>
      </c>
      <c r="H79" s="20"/>
      <c r="I79" s="20" t="str">
        <f t="shared" si="0"/>
        <v/>
      </c>
      <c r="J79" s="20"/>
      <c r="K79" s="2"/>
      <c r="L79" s="2"/>
      <c r="M79" s="2"/>
      <c r="N79" s="2"/>
    </row>
    <row r="80" spans="2:14" s="3" customFormat="1" ht="24.95" customHeight="1" x14ac:dyDescent="0.25">
      <c r="B80" s="6" t="str">
        <f t="shared" si="1"/>
        <v/>
      </c>
      <c r="C80" s="21" t="str">
        <f t="shared" si="2"/>
        <v/>
      </c>
      <c r="D80" s="21"/>
      <c r="E80" s="21" t="str">
        <f t="shared" si="3"/>
        <v/>
      </c>
      <c r="F80" s="21"/>
      <c r="G80" s="21" t="str">
        <f t="shared" si="4"/>
        <v/>
      </c>
      <c r="H80" s="21"/>
      <c r="I80" s="21" t="str">
        <f t="shared" si="0"/>
        <v/>
      </c>
      <c r="J80" s="21"/>
      <c r="K80" s="2"/>
      <c r="L80" s="2"/>
      <c r="M80" s="2"/>
      <c r="N80" s="2"/>
    </row>
    <row r="81" spans="2:14" s="3" customFormat="1" ht="24.95" customHeight="1" x14ac:dyDescent="0.25">
      <c r="B81" s="5" t="str">
        <f t="shared" si="1"/>
        <v/>
      </c>
      <c r="C81" s="20" t="str">
        <f t="shared" si="2"/>
        <v/>
      </c>
      <c r="D81" s="20"/>
      <c r="E81" s="20" t="str">
        <f t="shared" si="3"/>
        <v/>
      </c>
      <c r="F81" s="20"/>
      <c r="G81" s="20" t="str">
        <f t="shared" si="4"/>
        <v/>
      </c>
      <c r="H81" s="20"/>
      <c r="I81" s="20" t="str">
        <f t="shared" si="0"/>
        <v/>
      </c>
      <c r="J81" s="20"/>
      <c r="K81" s="2"/>
      <c r="L81" s="2"/>
      <c r="M81" s="2"/>
      <c r="N81" s="2"/>
    </row>
    <row r="82" spans="2:14" s="3" customFormat="1" ht="24.95" customHeight="1" x14ac:dyDescent="0.25">
      <c r="B82" s="6" t="str">
        <f t="shared" si="1"/>
        <v/>
      </c>
      <c r="C82" s="21" t="str">
        <f t="shared" si="2"/>
        <v/>
      </c>
      <c r="D82" s="21"/>
      <c r="E82" s="21" t="str">
        <f t="shared" si="3"/>
        <v/>
      </c>
      <c r="F82" s="21"/>
      <c r="G82" s="21" t="str">
        <f t="shared" si="4"/>
        <v/>
      </c>
      <c r="H82" s="21"/>
      <c r="I82" s="21" t="str">
        <f t="shared" si="0"/>
        <v/>
      </c>
      <c r="J82" s="21"/>
      <c r="K82" s="2"/>
      <c r="L82" s="2"/>
      <c r="M82" s="2"/>
      <c r="N82" s="2"/>
    </row>
    <row r="83" spans="2:14" s="3" customFormat="1" ht="24.95" customHeight="1" x14ac:dyDescent="0.25">
      <c r="B83" s="5" t="str">
        <f t="shared" si="1"/>
        <v/>
      </c>
      <c r="C83" s="20" t="str">
        <f t="shared" si="2"/>
        <v/>
      </c>
      <c r="D83" s="20"/>
      <c r="E83" s="20" t="str">
        <f t="shared" si="3"/>
        <v/>
      </c>
      <c r="F83" s="20"/>
      <c r="G83" s="20" t="str">
        <f t="shared" si="4"/>
        <v/>
      </c>
      <c r="H83" s="20"/>
      <c r="I83" s="20" t="str">
        <f t="shared" ref="I83:I137" si="5">IF(B83&lt;=$E$11,-PMT($E$8,$E$11,$E$5),"")</f>
        <v/>
      </c>
      <c r="J83" s="20"/>
      <c r="K83" s="2"/>
      <c r="L83" s="2"/>
      <c r="M83" s="2"/>
      <c r="N83" s="2"/>
    </row>
    <row r="84" spans="2:14" s="3" customFormat="1" ht="24.95" customHeight="1" x14ac:dyDescent="0.25">
      <c r="B84" s="6" t="str">
        <f t="shared" ref="B84:B137" si="6">IFERROR(IF(B83=$E$11,"",B83+1),"")</f>
        <v/>
      </c>
      <c r="C84" s="21" t="str">
        <f t="shared" si="2"/>
        <v/>
      </c>
      <c r="D84" s="21"/>
      <c r="E84" s="21" t="str">
        <f t="shared" si="3"/>
        <v/>
      </c>
      <c r="F84" s="21"/>
      <c r="G84" s="21" t="str">
        <f t="shared" si="4"/>
        <v/>
      </c>
      <c r="H84" s="21"/>
      <c r="I84" s="21" t="str">
        <f t="shared" si="5"/>
        <v/>
      </c>
      <c r="J84" s="21"/>
      <c r="K84" s="2"/>
      <c r="L84" s="2"/>
      <c r="M84" s="2"/>
      <c r="N84" s="2"/>
    </row>
    <row r="85" spans="2:14" s="3" customFormat="1" ht="24.95" customHeight="1" x14ac:dyDescent="0.25">
      <c r="B85" s="5" t="str">
        <f t="shared" si="6"/>
        <v/>
      </c>
      <c r="C85" s="20" t="str">
        <f t="shared" ref="C85:C137" si="7">IFERROR(C84-G85,"")</f>
        <v/>
      </c>
      <c r="D85" s="20"/>
      <c r="E85" s="20" t="str">
        <f t="shared" ref="E85:E137" si="8">IFERROR(IF(B85&lt;=$E$11,C84*$E$8,""),"")</f>
        <v/>
      </c>
      <c r="F85" s="20"/>
      <c r="G85" s="20" t="str">
        <f t="shared" ref="G85:G137" si="9">IFERROR(IF(B85&lt;=$E$11,I85-E85,""),"")</f>
        <v/>
      </c>
      <c r="H85" s="20"/>
      <c r="I85" s="20" t="str">
        <f t="shared" si="5"/>
        <v/>
      </c>
      <c r="J85" s="20"/>
      <c r="K85" s="2"/>
      <c r="L85" s="2"/>
      <c r="M85" s="2"/>
      <c r="N85" s="2"/>
    </row>
    <row r="86" spans="2:14" s="3" customFormat="1" ht="24.95" customHeight="1" x14ac:dyDescent="0.25">
      <c r="B86" s="6" t="str">
        <f t="shared" si="6"/>
        <v/>
      </c>
      <c r="C86" s="21" t="str">
        <f t="shared" si="7"/>
        <v/>
      </c>
      <c r="D86" s="21"/>
      <c r="E86" s="21" t="str">
        <f t="shared" si="8"/>
        <v/>
      </c>
      <c r="F86" s="21"/>
      <c r="G86" s="21" t="str">
        <f t="shared" si="9"/>
        <v/>
      </c>
      <c r="H86" s="21"/>
      <c r="I86" s="21" t="str">
        <f t="shared" si="5"/>
        <v/>
      </c>
      <c r="J86" s="21"/>
      <c r="K86" s="2"/>
      <c r="L86" s="2"/>
      <c r="M86" s="2"/>
      <c r="N86" s="2"/>
    </row>
    <row r="87" spans="2:14" s="3" customFormat="1" ht="24.95" customHeight="1" x14ac:dyDescent="0.25">
      <c r="B87" s="5" t="str">
        <f t="shared" si="6"/>
        <v/>
      </c>
      <c r="C87" s="20" t="str">
        <f t="shared" si="7"/>
        <v/>
      </c>
      <c r="D87" s="20"/>
      <c r="E87" s="20" t="str">
        <f t="shared" si="8"/>
        <v/>
      </c>
      <c r="F87" s="20"/>
      <c r="G87" s="20" t="str">
        <f t="shared" si="9"/>
        <v/>
      </c>
      <c r="H87" s="20"/>
      <c r="I87" s="20" t="str">
        <f t="shared" si="5"/>
        <v/>
      </c>
      <c r="J87" s="20"/>
      <c r="K87" s="2"/>
      <c r="L87" s="2"/>
      <c r="M87" s="2"/>
      <c r="N87" s="2"/>
    </row>
    <row r="88" spans="2:14" s="3" customFormat="1" ht="24.95" customHeight="1" x14ac:dyDescent="0.25">
      <c r="B88" s="6" t="str">
        <f t="shared" si="6"/>
        <v/>
      </c>
      <c r="C88" s="21" t="str">
        <f t="shared" si="7"/>
        <v/>
      </c>
      <c r="D88" s="21"/>
      <c r="E88" s="21" t="str">
        <f t="shared" si="8"/>
        <v/>
      </c>
      <c r="F88" s="21"/>
      <c r="G88" s="21" t="str">
        <f t="shared" si="9"/>
        <v/>
      </c>
      <c r="H88" s="21"/>
      <c r="I88" s="21" t="str">
        <f t="shared" si="5"/>
        <v/>
      </c>
      <c r="J88" s="21"/>
      <c r="K88" s="2"/>
      <c r="L88" s="14" t="s">
        <v>3</v>
      </c>
      <c r="M88" s="15" t="s">
        <v>4</v>
      </c>
      <c r="N88" s="16" t="s">
        <v>5</v>
      </c>
    </row>
    <row r="89" spans="2:14" s="3" customFormat="1" ht="24.95" customHeight="1" x14ac:dyDescent="0.25">
      <c r="B89" s="5" t="str">
        <f t="shared" si="6"/>
        <v/>
      </c>
      <c r="C89" s="20" t="str">
        <f t="shared" si="7"/>
        <v/>
      </c>
      <c r="D89" s="20"/>
      <c r="E89" s="20" t="str">
        <f t="shared" si="8"/>
        <v/>
      </c>
      <c r="F89" s="20"/>
      <c r="G89" s="20" t="str">
        <f t="shared" si="9"/>
        <v/>
      </c>
      <c r="H89" s="20"/>
      <c r="I89" s="20" t="str">
        <f t="shared" si="5"/>
        <v/>
      </c>
      <c r="J89" s="20"/>
      <c r="K89" s="2"/>
      <c r="L89" s="17">
        <f>SUM(E78:F89)+L77</f>
        <v>18048.466783602216</v>
      </c>
      <c r="M89" s="17">
        <f>SUM(G78:H89)+M77</f>
        <v>44999.999999999964</v>
      </c>
      <c r="N89" s="17">
        <f>SUM(I78:J89)+N77</f>
        <v>63048.466783602191</v>
      </c>
    </row>
    <row r="90" spans="2:14" s="3" customFormat="1" ht="24.95" customHeight="1" x14ac:dyDescent="0.25">
      <c r="B90" s="6" t="str">
        <f t="shared" si="6"/>
        <v/>
      </c>
      <c r="C90" s="21" t="str">
        <f t="shared" si="7"/>
        <v/>
      </c>
      <c r="D90" s="21"/>
      <c r="E90" s="21" t="str">
        <f t="shared" si="8"/>
        <v/>
      </c>
      <c r="F90" s="21"/>
      <c r="G90" s="21" t="str">
        <f t="shared" si="9"/>
        <v/>
      </c>
      <c r="H90" s="21"/>
      <c r="I90" s="21" t="str">
        <f t="shared" si="5"/>
        <v/>
      </c>
      <c r="J90" s="21"/>
      <c r="K90" s="2"/>
      <c r="L90" s="2"/>
      <c r="M90" s="2"/>
      <c r="N90" s="2"/>
    </row>
    <row r="91" spans="2:14" s="3" customFormat="1" ht="24.95" customHeight="1" x14ac:dyDescent="0.25">
      <c r="B91" s="5" t="str">
        <f t="shared" si="6"/>
        <v/>
      </c>
      <c r="C91" s="20" t="str">
        <f t="shared" si="7"/>
        <v/>
      </c>
      <c r="D91" s="20"/>
      <c r="E91" s="20" t="str">
        <f t="shared" si="8"/>
        <v/>
      </c>
      <c r="F91" s="20"/>
      <c r="G91" s="20" t="str">
        <f t="shared" si="9"/>
        <v/>
      </c>
      <c r="H91" s="20"/>
      <c r="I91" s="20" t="str">
        <f t="shared" si="5"/>
        <v/>
      </c>
      <c r="J91" s="20"/>
      <c r="K91" s="2"/>
      <c r="L91" s="2"/>
      <c r="M91" s="2"/>
      <c r="N91" s="2"/>
    </row>
    <row r="92" spans="2:14" s="3" customFormat="1" ht="24.95" customHeight="1" x14ac:dyDescent="0.25">
      <c r="B92" s="6" t="str">
        <f t="shared" si="6"/>
        <v/>
      </c>
      <c r="C92" s="21" t="str">
        <f t="shared" si="7"/>
        <v/>
      </c>
      <c r="D92" s="21"/>
      <c r="E92" s="21" t="str">
        <f t="shared" si="8"/>
        <v/>
      </c>
      <c r="F92" s="21"/>
      <c r="G92" s="21" t="str">
        <f t="shared" si="9"/>
        <v/>
      </c>
      <c r="H92" s="21"/>
      <c r="I92" s="21" t="str">
        <f t="shared" si="5"/>
        <v/>
      </c>
      <c r="J92" s="21"/>
      <c r="K92" s="2"/>
      <c r="L92" s="2"/>
      <c r="M92" s="2"/>
      <c r="N92" s="2"/>
    </row>
    <row r="93" spans="2:14" s="3" customFormat="1" ht="24.95" customHeight="1" x14ac:dyDescent="0.25">
      <c r="B93" s="5" t="str">
        <f t="shared" si="6"/>
        <v/>
      </c>
      <c r="C93" s="20" t="str">
        <f t="shared" si="7"/>
        <v/>
      </c>
      <c r="D93" s="20"/>
      <c r="E93" s="20" t="str">
        <f t="shared" si="8"/>
        <v/>
      </c>
      <c r="F93" s="20"/>
      <c r="G93" s="20" t="str">
        <f t="shared" si="9"/>
        <v/>
      </c>
      <c r="H93" s="20"/>
      <c r="I93" s="20" t="str">
        <f t="shared" si="5"/>
        <v/>
      </c>
      <c r="J93" s="20"/>
      <c r="K93" s="2"/>
      <c r="L93" s="2"/>
      <c r="M93" s="2"/>
      <c r="N93" s="2"/>
    </row>
    <row r="94" spans="2:14" s="3" customFormat="1" ht="24.95" customHeight="1" x14ac:dyDescent="0.25">
      <c r="B94" s="6" t="str">
        <f t="shared" si="6"/>
        <v/>
      </c>
      <c r="C94" s="21" t="str">
        <f t="shared" si="7"/>
        <v/>
      </c>
      <c r="D94" s="21"/>
      <c r="E94" s="21" t="str">
        <f t="shared" si="8"/>
        <v/>
      </c>
      <c r="F94" s="21"/>
      <c r="G94" s="21" t="str">
        <f t="shared" si="9"/>
        <v/>
      </c>
      <c r="H94" s="21"/>
      <c r="I94" s="21" t="str">
        <f t="shared" si="5"/>
        <v/>
      </c>
      <c r="J94" s="21"/>
      <c r="K94" s="2"/>
      <c r="L94" s="2"/>
      <c r="M94" s="2"/>
      <c r="N94" s="2"/>
    </row>
    <row r="95" spans="2:14" s="3" customFormat="1" ht="24.95" customHeight="1" x14ac:dyDescent="0.25">
      <c r="B95" s="5" t="str">
        <f t="shared" si="6"/>
        <v/>
      </c>
      <c r="C95" s="20" t="str">
        <f t="shared" si="7"/>
        <v/>
      </c>
      <c r="D95" s="20"/>
      <c r="E95" s="20" t="str">
        <f t="shared" si="8"/>
        <v/>
      </c>
      <c r="F95" s="20"/>
      <c r="G95" s="20" t="str">
        <f t="shared" si="9"/>
        <v/>
      </c>
      <c r="H95" s="20"/>
      <c r="I95" s="20" t="str">
        <f t="shared" si="5"/>
        <v/>
      </c>
      <c r="J95" s="20"/>
      <c r="K95" s="2"/>
      <c r="L95" s="2"/>
      <c r="M95" s="2"/>
      <c r="N95" s="2"/>
    </row>
    <row r="96" spans="2:14" s="3" customFormat="1" ht="24.95" customHeight="1" x14ac:dyDescent="0.25">
      <c r="B96" s="6" t="str">
        <f t="shared" si="6"/>
        <v/>
      </c>
      <c r="C96" s="21" t="str">
        <f t="shared" si="7"/>
        <v/>
      </c>
      <c r="D96" s="21"/>
      <c r="E96" s="21" t="str">
        <f t="shared" si="8"/>
        <v/>
      </c>
      <c r="F96" s="21"/>
      <c r="G96" s="21" t="str">
        <f t="shared" si="9"/>
        <v/>
      </c>
      <c r="H96" s="21"/>
      <c r="I96" s="21" t="str">
        <f t="shared" si="5"/>
        <v/>
      </c>
      <c r="J96" s="21"/>
      <c r="K96" s="2"/>
      <c r="L96" s="2"/>
      <c r="M96" s="2"/>
      <c r="N96" s="2"/>
    </row>
    <row r="97" spans="2:14" s="3" customFormat="1" ht="24.95" customHeight="1" x14ac:dyDescent="0.25">
      <c r="B97" s="5" t="str">
        <f t="shared" si="6"/>
        <v/>
      </c>
      <c r="C97" s="20" t="str">
        <f t="shared" si="7"/>
        <v/>
      </c>
      <c r="D97" s="20"/>
      <c r="E97" s="20" t="str">
        <f t="shared" si="8"/>
        <v/>
      </c>
      <c r="F97" s="20"/>
      <c r="G97" s="20" t="str">
        <f t="shared" si="9"/>
        <v/>
      </c>
      <c r="H97" s="20"/>
      <c r="I97" s="20" t="str">
        <f t="shared" si="5"/>
        <v/>
      </c>
      <c r="J97" s="20"/>
      <c r="K97" s="2"/>
      <c r="L97" s="2"/>
      <c r="M97" s="2"/>
      <c r="N97" s="2"/>
    </row>
    <row r="98" spans="2:14" s="3" customFormat="1" ht="24.95" customHeight="1" x14ac:dyDescent="0.25">
      <c r="B98" s="6" t="str">
        <f t="shared" si="6"/>
        <v/>
      </c>
      <c r="C98" s="21" t="str">
        <f t="shared" si="7"/>
        <v/>
      </c>
      <c r="D98" s="21"/>
      <c r="E98" s="21" t="str">
        <f t="shared" si="8"/>
        <v/>
      </c>
      <c r="F98" s="21"/>
      <c r="G98" s="21" t="str">
        <f t="shared" si="9"/>
        <v/>
      </c>
      <c r="H98" s="21"/>
      <c r="I98" s="21" t="str">
        <f t="shared" si="5"/>
        <v/>
      </c>
      <c r="J98" s="21"/>
      <c r="K98" s="2"/>
      <c r="L98" s="2"/>
      <c r="M98" s="2"/>
      <c r="N98" s="2"/>
    </row>
    <row r="99" spans="2:14" s="3" customFormat="1" ht="24.95" customHeight="1" x14ac:dyDescent="0.25">
      <c r="B99" s="5" t="str">
        <f t="shared" si="6"/>
        <v/>
      </c>
      <c r="C99" s="20" t="str">
        <f t="shared" si="7"/>
        <v/>
      </c>
      <c r="D99" s="20"/>
      <c r="E99" s="20" t="str">
        <f t="shared" si="8"/>
        <v/>
      </c>
      <c r="F99" s="20"/>
      <c r="G99" s="20" t="str">
        <f t="shared" si="9"/>
        <v/>
      </c>
      <c r="H99" s="20"/>
      <c r="I99" s="20" t="str">
        <f t="shared" si="5"/>
        <v/>
      </c>
      <c r="J99" s="20"/>
      <c r="K99" s="2"/>
      <c r="L99" s="2"/>
      <c r="M99" s="2"/>
      <c r="N99" s="2"/>
    </row>
    <row r="100" spans="2:14" s="3" customFormat="1" ht="24.95" customHeight="1" x14ac:dyDescent="0.25">
      <c r="B100" s="6" t="str">
        <f t="shared" si="6"/>
        <v/>
      </c>
      <c r="C100" s="21" t="str">
        <f t="shared" si="7"/>
        <v/>
      </c>
      <c r="D100" s="21"/>
      <c r="E100" s="21" t="str">
        <f t="shared" si="8"/>
        <v/>
      </c>
      <c r="F100" s="21"/>
      <c r="G100" s="21" t="str">
        <f t="shared" si="9"/>
        <v/>
      </c>
      <c r="H100" s="21"/>
      <c r="I100" s="21" t="str">
        <f t="shared" si="5"/>
        <v/>
      </c>
      <c r="J100" s="21"/>
      <c r="K100" s="2"/>
      <c r="L100" s="14" t="s">
        <v>3</v>
      </c>
      <c r="M100" s="15" t="s">
        <v>4</v>
      </c>
      <c r="N100" s="16" t="s">
        <v>5</v>
      </c>
    </row>
    <row r="101" spans="2:14" s="3" customFormat="1" ht="24.95" customHeight="1" x14ac:dyDescent="0.25">
      <c r="B101" s="5" t="str">
        <f t="shared" si="6"/>
        <v/>
      </c>
      <c r="C101" s="20" t="str">
        <f t="shared" si="7"/>
        <v/>
      </c>
      <c r="D101" s="20"/>
      <c r="E101" s="20" t="str">
        <f t="shared" si="8"/>
        <v/>
      </c>
      <c r="F101" s="20"/>
      <c r="G101" s="20" t="str">
        <f t="shared" si="9"/>
        <v/>
      </c>
      <c r="H101" s="20"/>
      <c r="I101" s="20" t="str">
        <f t="shared" si="5"/>
        <v/>
      </c>
      <c r="J101" s="20"/>
      <c r="K101" s="2"/>
      <c r="L101" s="17">
        <f>SUM(E90:F101)+L89</f>
        <v>18048.466783602216</v>
      </c>
      <c r="M101" s="17">
        <f>SUM(G90:H101)+M89</f>
        <v>44999.999999999964</v>
      </c>
      <c r="N101" s="17">
        <f>SUM(I90:J101)+N89</f>
        <v>63048.466783602191</v>
      </c>
    </row>
    <row r="102" spans="2:14" s="3" customFormat="1" ht="24.95" customHeight="1" x14ac:dyDescent="0.25">
      <c r="B102" s="6" t="str">
        <f t="shared" si="6"/>
        <v/>
      </c>
      <c r="C102" s="21" t="str">
        <f t="shared" si="7"/>
        <v/>
      </c>
      <c r="D102" s="21"/>
      <c r="E102" s="21" t="str">
        <f t="shared" si="8"/>
        <v/>
      </c>
      <c r="F102" s="21"/>
      <c r="G102" s="21" t="str">
        <f t="shared" si="9"/>
        <v/>
      </c>
      <c r="H102" s="21"/>
      <c r="I102" s="21" t="str">
        <f t="shared" si="5"/>
        <v/>
      </c>
      <c r="J102" s="21"/>
      <c r="K102" s="2"/>
      <c r="L102" s="2"/>
      <c r="M102" s="2"/>
      <c r="N102" s="2"/>
    </row>
    <row r="103" spans="2:14" s="3" customFormat="1" ht="24.95" customHeight="1" x14ac:dyDescent="0.25">
      <c r="B103" s="5" t="str">
        <f t="shared" si="6"/>
        <v/>
      </c>
      <c r="C103" s="20" t="str">
        <f t="shared" si="7"/>
        <v/>
      </c>
      <c r="D103" s="20"/>
      <c r="E103" s="20" t="str">
        <f t="shared" si="8"/>
        <v/>
      </c>
      <c r="F103" s="20"/>
      <c r="G103" s="20" t="str">
        <f t="shared" si="9"/>
        <v/>
      </c>
      <c r="H103" s="20"/>
      <c r="I103" s="20" t="str">
        <f t="shared" si="5"/>
        <v/>
      </c>
      <c r="J103" s="20"/>
      <c r="K103" s="2"/>
      <c r="L103" s="2"/>
      <c r="M103" s="2"/>
      <c r="N103" s="2"/>
    </row>
    <row r="104" spans="2:14" s="3" customFormat="1" ht="24.95" customHeight="1" x14ac:dyDescent="0.25">
      <c r="B104" s="6" t="str">
        <f t="shared" si="6"/>
        <v/>
      </c>
      <c r="C104" s="21" t="str">
        <f t="shared" si="7"/>
        <v/>
      </c>
      <c r="D104" s="21"/>
      <c r="E104" s="21" t="str">
        <f t="shared" si="8"/>
        <v/>
      </c>
      <c r="F104" s="21"/>
      <c r="G104" s="21" t="str">
        <f t="shared" si="9"/>
        <v/>
      </c>
      <c r="H104" s="21"/>
      <c r="I104" s="21" t="str">
        <f t="shared" si="5"/>
        <v/>
      </c>
      <c r="J104" s="21"/>
      <c r="K104" s="2"/>
      <c r="L104" s="2"/>
      <c r="M104" s="2"/>
      <c r="N104" s="2"/>
    </row>
    <row r="105" spans="2:14" s="3" customFormat="1" ht="24.95" customHeight="1" x14ac:dyDescent="0.25">
      <c r="B105" s="5" t="str">
        <f t="shared" si="6"/>
        <v/>
      </c>
      <c r="C105" s="20" t="str">
        <f t="shared" si="7"/>
        <v/>
      </c>
      <c r="D105" s="20"/>
      <c r="E105" s="20" t="str">
        <f t="shared" si="8"/>
        <v/>
      </c>
      <c r="F105" s="20"/>
      <c r="G105" s="20" t="str">
        <f t="shared" si="9"/>
        <v/>
      </c>
      <c r="H105" s="20"/>
      <c r="I105" s="20" t="str">
        <f t="shared" si="5"/>
        <v/>
      </c>
      <c r="J105" s="20"/>
      <c r="K105" s="2"/>
      <c r="L105" s="2"/>
      <c r="M105" s="2"/>
      <c r="N105" s="2"/>
    </row>
    <row r="106" spans="2:14" s="3" customFormat="1" ht="24.95" customHeight="1" x14ac:dyDescent="0.25">
      <c r="B106" s="6" t="str">
        <f t="shared" si="6"/>
        <v/>
      </c>
      <c r="C106" s="21" t="str">
        <f t="shared" si="7"/>
        <v/>
      </c>
      <c r="D106" s="21"/>
      <c r="E106" s="21" t="str">
        <f t="shared" si="8"/>
        <v/>
      </c>
      <c r="F106" s="21"/>
      <c r="G106" s="21" t="str">
        <f t="shared" si="9"/>
        <v/>
      </c>
      <c r="H106" s="21"/>
      <c r="I106" s="21" t="str">
        <f t="shared" si="5"/>
        <v/>
      </c>
      <c r="J106" s="21"/>
      <c r="K106" s="2"/>
      <c r="L106" s="2"/>
      <c r="M106" s="2"/>
      <c r="N106" s="2"/>
    </row>
    <row r="107" spans="2:14" s="3" customFormat="1" ht="24.95" customHeight="1" x14ac:dyDescent="0.25">
      <c r="B107" s="5" t="str">
        <f t="shared" si="6"/>
        <v/>
      </c>
      <c r="C107" s="20" t="str">
        <f t="shared" si="7"/>
        <v/>
      </c>
      <c r="D107" s="20"/>
      <c r="E107" s="20" t="str">
        <f t="shared" si="8"/>
        <v/>
      </c>
      <c r="F107" s="20"/>
      <c r="G107" s="20" t="str">
        <f t="shared" si="9"/>
        <v/>
      </c>
      <c r="H107" s="20"/>
      <c r="I107" s="20" t="str">
        <f t="shared" si="5"/>
        <v/>
      </c>
      <c r="J107" s="20"/>
      <c r="K107" s="2"/>
      <c r="L107" s="2"/>
      <c r="M107" s="2"/>
      <c r="N107" s="2"/>
    </row>
    <row r="108" spans="2:14" s="3" customFormat="1" ht="24.95" customHeight="1" x14ac:dyDescent="0.25">
      <c r="B108" s="6" t="str">
        <f t="shared" si="6"/>
        <v/>
      </c>
      <c r="C108" s="21" t="str">
        <f t="shared" si="7"/>
        <v/>
      </c>
      <c r="D108" s="21"/>
      <c r="E108" s="21" t="str">
        <f t="shared" si="8"/>
        <v/>
      </c>
      <c r="F108" s="21"/>
      <c r="G108" s="21" t="str">
        <f t="shared" si="9"/>
        <v/>
      </c>
      <c r="H108" s="21"/>
      <c r="I108" s="21" t="str">
        <f t="shared" si="5"/>
        <v/>
      </c>
      <c r="J108" s="21"/>
      <c r="K108" s="2"/>
      <c r="L108" s="2"/>
      <c r="M108" s="2"/>
      <c r="N108" s="2"/>
    </row>
    <row r="109" spans="2:14" s="3" customFormat="1" ht="24.95" customHeight="1" x14ac:dyDescent="0.25">
      <c r="B109" s="5" t="str">
        <f t="shared" si="6"/>
        <v/>
      </c>
      <c r="C109" s="20" t="str">
        <f t="shared" si="7"/>
        <v/>
      </c>
      <c r="D109" s="20"/>
      <c r="E109" s="20" t="str">
        <f t="shared" si="8"/>
        <v/>
      </c>
      <c r="F109" s="20"/>
      <c r="G109" s="20" t="str">
        <f t="shared" si="9"/>
        <v/>
      </c>
      <c r="H109" s="20"/>
      <c r="I109" s="20" t="str">
        <f t="shared" si="5"/>
        <v/>
      </c>
      <c r="J109" s="20"/>
      <c r="K109" s="2"/>
      <c r="L109" s="2"/>
      <c r="M109" s="2"/>
      <c r="N109" s="2"/>
    </row>
    <row r="110" spans="2:14" s="3" customFormat="1" ht="24.95" customHeight="1" x14ac:dyDescent="0.25">
      <c r="B110" s="6" t="str">
        <f t="shared" si="6"/>
        <v/>
      </c>
      <c r="C110" s="21" t="str">
        <f t="shared" si="7"/>
        <v/>
      </c>
      <c r="D110" s="21"/>
      <c r="E110" s="21" t="str">
        <f t="shared" si="8"/>
        <v/>
      </c>
      <c r="F110" s="21"/>
      <c r="G110" s="21" t="str">
        <f t="shared" si="9"/>
        <v/>
      </c>
      <c r="H110" s="21"/>
      <c r="I110" s="21" t="str">
        <f t="shared" si="5"/>
        <v/>
      </c>
      <c r="J110" s="21"/>
      <c r="K110" s="2"/>
      <c r="L110" s="2"/>
      <c r="M110" s="2"/>
      <c r="N110" s="2"/>
    </row>
    <row r="111" spans="2:14" s="3" customFormat="1" ht="24.95" customHeight="1" x14ac:dyDescent="0.25">
      <c r="B111" s="5" t="str">
        <f t="shared" si="6"/>
        <v/>
      </c>
      <c r="C111" s="20" t="str">
        <f t="shared" si="7"/>
        <v/>
      </c>
      <c r="D111" s="20"/>
      <c r="E111" s="20" t="str">
        <f t="shared" si="8"/>
        <v/>
      </c>
      <c r="F111" s="20"/>
      <c r="G111" s="20" t="str">
        <f t="shared" si="9"/>
        <v/>
      </c>
      <c r="H111" s="20"/>
      <c r="I111" s="20" t="str">
        <f t="shared" si="5"/>
        <v/>
      </c>
      <c r="J111" s="20"/>
      <c r="K111" s="2"/>
      <c r="L111" s="2"/>
      <c r="M111" s="2"/>
      <c r="N111" s="2"/>
    </row>
    <row r="112" spans="2:14" s="3" customFormat="1" ht="24.95" customHeight="1" x14ac:dyDescent="0.25">
      <c r="B112" s="6" t="str">
        <f t="shared" si="6"/>
        <v/>
      </c>
      <c r="C112" s="21" t="str">
        <f t="shared" si="7"/>
        <v/>
      </c>
      <c r="D112" s="21"/>
      <c r="E112" s="21" t="str">
        <f t="shared" si="8"/>
        <v/>
      </c>
      <c r="F112" s="21"/>
      <c r="G112" s="21" t="str">
        <f t="shared" si="9"/>
        <v/>
      </c>
      <c r="H112" s="21"/>
      <c r="I112" s="21" t="str">
        <f t="shared" si="5"/>
        <v/>
      </c>
      <c r="J112" s="21"/>
      <c r="K112" s="2"/>
      <c r="L112" s="14" t="s">
        <v>3</v>
      </c>
      <c r="M112" s="15" t="s">
        <v>4</v>
      </c>
      <c r="N112" s="16" t="s">
        <v>5</v>
      </c>
    </row>
    <row r="113" spans="2:14" s="3" customFormat="1" ht="24.95" customHeight="1" x14ac:dyDescent="0.25">
      <c r="B113" s="5" t="str">
        <f t="shared" si="6"/>
        <v/>
      </c>
      <c r="C113" s="20" t="str">
        <f t="shared" si="7"/>
        <v/>
      </c>
      <c r="D113" s="20"/>
      <c r="E113" s="20" t="str">
        <f t="shared" si="8"/>
        <v/>
      </c>
      <c r="F113" s="20"/>
      <c r="G113" s="20" t="str">
        <f t="shared" si="9"/>
        <v/>
      </c>
      <c r="H113" s="20"/>
      <c r="I113" s="20" t="str">
        <f t="shared" si="5"/>
        <v/>
      </c>
      <c r="J113" s="20"/>
      <c r="K113" s="2"/>
      <c r="L113" s="17">
        <f>SUM(E102:F113)+L101</f>
        <v>18048.466783602216</v>
      </c>
      <c r="M113" s="17">
        <f>SUM(G102:H113)+M101</f>
        <v>44999.999999999964</v>
      </c>
      <c r="N113" s="17">
        <f>SUM(I102:J113)+N101</f>
        <v>63048.466783602191</v>
      </c>
    </row>
    <row r="114" spans="2:14" s="3" customFormat="1" ht="24.95" customHeight="1" x14ac:dyDescent="0.25">
      <c r="B114" s="6" t="str">
        <f t="shared" si="6"/>
        <v/>
      </c>
      <c r="C114" s="21" t="str">
        <f t="shared" si="7"/>
        <v/>
      </c>
      <c r="D114" s="21"/>
      <c r="E114" s="21" t="str">
        <f t="shared" si="8"/>
        <v/>
      </c>
      <c r="F114" s="21"/>
      <c r="G114" s="21" t="str">
        <f t="shared" si="9"/>
        <v/>
      </c>
      <c r="H114" s="21"/>
      <c r="I114" s="21" t="str">
        <f t="shared" si="5"/>
        <v/>
      </c>
      <c r="J114" s="21"/>
      <c r="K114" s="2"/>
      <c r="L114" s="2"/>
      <c r="M114" s="2"/>
      <c r="N114" s="2"/>
    </row>
    <row r="115" spans="2:14" s="3" customFormat="1" ht="24.95" customHeight="1" x14ac:dyDescent="0.25">
      <c r="B115" s="5" t="str">
        <f t="shared" si="6"/>
        <v/>
      </c>
      <c r="C115" s="20" t="str">
        <f t="shared" si="7"/>
        <v/>
      </c>
      <c r="D115" s="20"/>
      <c r="E115" s="20" t="str">
        <f t="shared" si="8"/>
        <v/>
      </c>
      <c r="F115" s="20"/>
      <c r="G115" s="20" t="str">
        <f t="shared" si="9"/>
        <v/>
      </c>
      <c r="H115" s="20"/>
      <c r="I115" s="20" t="str">
        <f t="shared" si="5"/>
        <v/>
      </c>
      <c r="J115" s="20"/>
      <c r="K115" s="2"/>
      <c r="L115" s="2"/>
      <c r="M115" s="2"/>
      <c r="N115" s="2"/>
    </row>
    <row r="116" spans="2:14" s="3" customFormat="1" ht="24.95" customHeight="1" x14ac:dyDescent="0.25">
      <c r="B116" s="6" t="str">
        <f t="shared" si="6"/>
        <v/>
      </c>
      <c r="C116" s="21" t="str">
        <f t="shared" si="7"/>
        <v/>
      </c>
      <c r="D116" s="21"/>
      <c r="E116" s="21" t="str">
        <f t="shared" si="8"/>
        <v/>
      </c>
      <c r="F116" s="21"/>
      <c r="G116" s="21" t="str">
        <f t="shared" si="9"/>
        <v/>
      </c>
      <c r="H116" s="21"/>
      <c r="I116" s="21" t="str">
        <f t="shared" si="5"/>
        <v/>
      </c>
      <c r="J116" s="21"/>
      <c r="K116" s="2"/>
      <c r="L116" s="2"/>
      <c r="M116" s="2"/>
      <c r="N116" s="2"/>
    </row>
    <row r="117" spans="2:14" s="3" customFormat="1" ht="24.95" customHeight="1" x14ac:dyDescent="0.25">
      <c r="B117" s="5" t="str">
        <f t="shared" si="6"/>
        <v/>
      </c>
      <c r="C117" s="20" t="str">
        <f t="shared" si="7"/>
        <v/>
      </c>
      <c r="D117" s="20"/>
      <c r="E117" s="20" t="str">
        <f t="shared" si="8"/>
        <v/>
      </c>
      <c r="F117" s="20"/>
      <c r="G117" s="20" t="str">
        <f t="shared" si="9"/>
        <v/>
      </c>
      <c r="H117" s="20"/>
      <c r="I117" s="20" t="str">
        <f t="shared" si="5"/>
        <v/>
      </c>
      <c r="J117" s="20"/>
      <c r="K117" s="2"/>
      <c r="L117" s="2"/>
      <c r="M117" s="2"/>
      <c r="N117" s="2"/>
    </row>
    <row r="118" spans="2:14" s="3" customFormat="1" ht="24.95" customHeight="1" x14ac:dyDescent="0.25">
      <c r="B118" s="6" t="str">
        <f t="shared" si="6"/>
        <v/>
      </c>
      <c r="C118" s="21" t="str">
        <f t="shared" si="7"/>
        <v/>
      </c>
      <c r="D118" s="21"/>
      <c r="E118" s="21" t="str">
        <f t="shared" si="8"/>
        <v/>
      </c>
      <c r="F118" s="21"/>
      <c r="G118" s="21" t="str">
        <f t="shared" si="9"/>
        <v/>
      </c>
      <c r="H118" s="21"/>
      <c r="I118" s="21" t="str">
        <f t="shared" si="5"/>
        <v/>
      </c>
      <c r="J118" s="21"/>
      <c r="K118" s="2"/>
      <c r="L118" s="2"/>
      <c r="M118" s="2"/>
      <c r="N118" s="2"/>
    </row>
    <row r="119" spans="2:14" s="3" customFormat="1" ht="24.95" customHeight="1" x14ac:dyDescent="0.25">
      <c r="B119" s="5" t="str">
        <f t="shared" si="6"/>
        <v/>
      </c>
      <c r="C119" s="20" t="str">
        <f t="shared" si="7"/>
        <v/>
      </c>
      <c r="D119" s="20"/>
      <c r="E119" s="20" t="str">
        <f t="shared" si="8"/>
        <v/>
      </c>
      <c r="F119" s="20"/>
      <c r="G119" s="20" t="str">
        <f t="shared" si="9"/>
        <v/>
      </c>
      <c r="H119" s="20"/>
      <c r="I119" s="20" t="str">
        <f t="shared" si="5"/>
        <v/>
      </c>
      <c r="J119" s="20"/>
      <c r="K119" s="2"/>
      <c r="L119" s="2"/>
      <c r="M119" s="2"/>
      <c r="N119" s="2"/>
    </row>
    <row r="120" spans="2:14" s="3" customFormat="1" ht="24.95" customHeight="1" x14ac:dyDescent="0.25">
      <c r="B120" s="6" t="str">
        <f t="shared" si="6"/>
        <v/>
      </c>
      <c r="C120" s="21" t="str">
        <f t="shared" si="7"/>
        <v/>
      </c>
      <c r="D120" s="21"/>
      <c r="E120" s="21" t="str">
        <f t="shared" si="8"/>
        <v/>
      </c>
      <c r="F120" s="21"/>
      <c r="G120" s="21" t="str">
        <f t="shared" si="9"/>
        <v/>
      </c>
      <c r="H120" s="21"/>
      <c r="I120" s="21" t="str">
        <f t="shared" si="5"/>
        <v/>
      </c>
      <c r="J120" s="21"/>
      <c r="K120" s="2"/>
      <c r="L120" s="2"/>
      <c r="M120" s="2"/>
      <c r="N120" s="2"/>
    </row>
    <row r="121" spans="2:14" s="3" customFormat="1" ht="24.95" customHeight="1" x14ac:dyDescent="0.25">
      <c r="B121" s="5" t="str">
        <f t="shared" si="6"/>
        <v/>
      </c>
      <c r="C121" s="20" t="str">
        <f t="shared" si="7"/>
        <v/>
      </c>
      <c r="D121" s="20"/>
      <c r="E121" s="20" t="str">
        <f t="shared" si="8"/>
        <v/>
      </c>
      <c r="F121" s="20"/>
      <c r="G121" s="20" t="str">
        <f t="shared" si="9"/>
        <v/>
      </c>
      <c r="H121" s="20"/>
      <c r="I121" s="20" t="str">
        <f t="shared" si="5"/>
        <v/>
      </c>
      <c r="J121" s="20"/>
      <c r="K121" s="2"/>
      <c r="L121" s="2"/>
      <c r="M121" s="2"/>
      <c r="N121" s="2"/>
    </row>
    <row r="122" spans="2:14" s="3" customFormat="1" ht="24.95" customHeight="1" x14ac:dyDescent="0.25">
      <c r="B122" s="6" t="str">
        <f t="shared" si="6"/>
        <v/>
      </c>
      <c r="C122" s="21" t="str">
        <f t="shared" si="7"/>
        <v/>
      </c>
      <c r="D122" s="21"/>
      <c r="E122" s="21" t="str">
        <f t="shared" si="8"/>
        <v/>
      </c>
      <c r="F122" s="21"/>
      <c r="G122" s="21" t="str">
        <f t="shared" si="9"/>
        <v/>
      </c>
      <c r="H122" s="21"/>
      <c r="I122" s="21" t="str">
        <f t="shared" si="5"/>
        <v/>
      </c>
      <c r="J122" s="21"/>
      <c r="K122" s="2"/>
      <c r="L122" s="2"/>
      <c r="M122" s="2"/>
      <c r="N122" s="2"/>
    </row>
    <row r="123" spans="2:14" s="3" customFormat="1" ht="24.95" customHeight="1" x14ac:dyDescent="0.25">
      <c r="B123" s="5" t="str">
        <f t="shared" si="6"/>
        <v/>
      </c>
      <c r="C123" s="20" t="str">
        <f t="shared" si="7"/>
        <v/>
      </c>
      <c r="D123" s="20"/>
      <c r="E123" s="20" t="str">
        <f t="shared" si="8"/>
        <v/>
      </c>
      <c r="F123" s="20"/>
      <c r="G123" s="20" t="str">
        <f t="shared" si="9"/>
        <v/>
      </c>
      <c r="H123" s="20"/>
      <c r="I123" s="20" t="str">
        <f t="shared" si="5"/>
        <v/>
      </c>
      <c r="J123" s="20"/>
      <c r="K123" s="2"/>
      <c r="L123" s="2"/>
      <c r="M123" s="2"/>
      <c r="N123" s="2"/>
    </row>
    <row r="124" spans="2:14" s="3" customFormat="1" ht="24.95" customHeight="1" x14ac:dyDescent="0.25">
      <c r="B124" s="6" t="str">
        <f t="shared" si="6"/>
        <v/>
      </c>
      <c r="C124" s="21" t="str">
        <f t="shared" si="7"/>
        <v/>
      </c>
      <c r="D124" s="21"/>
      <c r="E124" s="21" t="str">
        <f t="shared" si="8"/>
        <v/>
      </c>
      <c r="F124" s="21"/>
      <c r="G124" s="21" t="str">
        <f t="shared" si="9"/>
        <v/>
      </c>
      <c r="H124" s="21"/>
      <c r="I124" s="21" t="str">
        <f t="shared" si="5"/>
        <v/>
      </c>
      <c r="J124" s="21"/>
      <c r="K124" s="2"/>
      <c r="L124" s="14" t="s">
        <v>3</v>
      </c>
      <c r="M124" s="15" t="s">
        <v>4</v>
      </c>
      <c r="N124" s="16" t="s">
        <v>5</v>
      </c>
    </row>
    <row r="125" spans="2:14" s="3" customFormat="1" ht="24.95" customHeight="1" x14ac:dyDescent="0.25">
      <c r="B125" s="5" t="str">
        <f t="shared" si="6"/>
        <v/>
      </c>
      <c r="C125" s="20" t="str">
        <f t="shared" si="7"/>
        <v/>
      </c>
      <c r="D125" s="20"/>
      <c r="E125" s="20" t="str">
        <f t="shared" si="8"/>
        <v/>
      </c>
      <c r="F125" s="20"/>
      <c r="G125" s="20" t="str">
        <f t="shared" si="9"/>
        <v/>
      </c>
      <c r="H125" s="20"/>
      <c r="I125" s="20" t="str">
        <f t="shared" si="5"/>
        <v/>
      </c>
      <c r="J125" s="20"/>
      <c r="K125" s="2"/>
      <c r="L125" s="17">
        <f>SUM(E114:F125)+L113</f>
        <v>18048.466783602216</v>
      </c>
      <c r="M125" s="17">
        <f>SUM(G114:H125)+M113</f>
        <v>44999.999999999964</v>
      </c>
      <c r="N125" s="17">
        <f>SUM(I114:J125)+N113</f>
        <v>63048.466783602191</v>
      </c>
    </row>
    <row r="126" spans="2:14" s="3" customFormat="1" ht="24.95" customHeight="1" x14ac:dyDescent="0.25">
      <c r="B126" s="6" t="str">
        <f t="shared" si="6"/>
        <v/>
      </c>
      <c r="C126" s="21" t="str">
        <f t="shared" si="7"/>
        <v/>
      </c>
      <c r="D126" s="21"/>
      <c r="E126" s="21" t="str">
        <f t="shared" si="8"/>
        <v/>
      </c>
      <c r="F126" s="21"/>
      <c r="G126" s="21" t="str">
        <f t="shared" si="9"/>
        <v/>
      </c>
      <c r="H126" s="21"/>
      <c r="I126" s="21" t="str">
        <f t="shared" si="5"/>
        <v/>
      </c>
      <c r="J126" s="21"/>
      <c r="K126" s="2"/>
      <c r="L126" s="2"/>
      <c r="M126" s="2"/>
      <c r="N126" s="2"/>
    </row>
    <row r="127" spans="2:14" s="3" customFormat="1" ht="24.95" customHeight="1" x14ac:dyDescent="0.25">
      <c r="B127" s="5" t="str">
        <f t="shared" si="6"/>
        <v/>
      </c>
      <c r="C127" s="20" t="str">
        <f t="shared" si="7"/>
        <v/>
      </c>
      <c r="D127" s="20"/>
      <c r="E127" s="20" t="str">
        <f t="shared" si="8"/>
        <v/>
      </c>
      <c r="F127" s="20"/>
      <c r="G127" s="20" t="str">
        <f t="shared" si="9"/>
        <v/>
      </c>
      <c r="H127" s="20"/>
      <c r="I127" s="20" t="str">
        <f t="shared" si="5"/>
        <v/>
      </c>
      <c r="J127" s="20"/>
      <c r="K127" s="2"/>
      <c r="L127" s="2"/>
      <c r="M127" s="2"/>
      <c r="N127" s="2"/>
    </row>
    <row r="128" spans="2:14" s="3" customFormat="1" ht="24.95" customHeight="1" x14ac:dyDescent="0.25">
      <c r="B128" s="6" t="str">
        <f t="shared" si="6"/>
        <v/>
      </c>
      <c r="C128" s="21" t="str">
        <f t="shared" si="7"/>
        <v/>
      </c>
      <c r="D128" s="21"/>
      <c r="E128" s="21" t="str">
        <f t="shared" si="8"/>
        <v/>
      </c>
      <c r="F128" s="21"/>
      <c r="G128" s="21" t="str">
        <f t="shared" si="9"/>
        <v/>
      </c>
      <c r="H128" s="21"/>
      <c r="I128" s="21" t="str">
        <f t="shared" si="5"/>
        <v/>
      </c>
      <c r="J128" s="21"/>
      <c r="K128" s="2"/>
      <c r="L128" s="2"/>
      <c r="M128" s="2"/>
      <c r="N128" s="2"/>
    </row>
    <row r="129" spans="2:14" s="3" customFormat="1" ht="24.95" customHeight="1" x14ac:dyDescent="0.25">
      <c r="B129" s="5" t="str">
        <f t="shared" si="6"/>
        <v/>
      </c>
      <c r="C129" s="20" t="str">
        <f t="shared" si="7"/>
        <v/>
      </c>
      <c r="D129" s="20"/>
      <c r="E129" s="20" t="str">
        <f t="shared" si="8"/>
        <v/>
      </c>
      <c r="F129" s="20"/>
      <c r="G129" s="20" t="str">
        <f t="shared" si="9"/>
        <v/>
      </c>
      <c r="H129" s="20"/>
      <c r="I129" s="20" t="str">
        <f t="shared" si="5"/>
        <v/>
      </c>
      <c r="J129" s="20"/>
      <c r="K129" s="2"/>
      <c r="L129" s="2"/>
      <c r="M129" s="2"/>
      <c r="N129" s="2"/>
    </row>
    <row r="130" spans="2:14" s="3" customFormat="1" ht="24.95" customHeight="1" x14ac:dyDescent="0.25">
      <c r="B130" s="6" t="str">
        <f t="shared" si="6"/>
        <v/>
      </c>
      <c r="C130" s="21" t="str">
        <f t="shared" si="7"/>
        <v/>
      </c>
      <c r="D130" s="21"/>
      <c r="E130" s="21" t="str">
        <f t="shared" si="8"/>
        <v/>
      </c>
      <c r="F130" s="21"/>
      <c r="G130" s="21" t="str">
        <f t="shared" si="9"/>
        <v/>
      </c>
      <c r="H130" s="21"/>
      <c r="I130" s="21" t="str">
        <f t="shared" si="5"/>
        <v/>
      </c>
      <c r="J130" s="21"/>
      <c r="K130" s="2"/>
      <c r="L130" s="2"/>
      <c r="M130" s="2"/>
      <c r="N130" s="2"/>
    </row>
    <row r="131" spans="2:14" s="3" customFormat="1" ht="24.95" customHeight="1" x14ac:dyDescent="0.25">
      <c r="B131" s="5" t="str">
        <f t="shared" si="6"/>
        <v/>
      </c>
      <c r="C131" s="20" t="str">
        <f t="shared" si="7"/>
        <v/>
      </c>
      <c r="D131" s="20"/>
      <c r="E131" s="20" t="str">
        <f t="shared" si="8"/>
        <v/>
      </c>
      <c r="F131" s="20"/>
      <c r="G131" s="20" t="str">
        <f t="shared" si="9"/>
        <v/>
      </c>
      <c r="H131" s="20"/>
      <c r="I131" s="20" t="str">
        <f t="shared" si="5"/>
        <v/>
      </c>
      <c r="J131" s="20"/>
      <c r="K131" s="2"/>
      <c r="L131" s="2"/>
      <c r="M131" s="2"/>
      <c r="N131" s="2"/>
    </row>
    <row r="132" spans="2:14" s="3" customFormat="1" ht="24.95" customHeight="1" x14ac:dyDescent="0.25">
      <c r="B132" s="6" t="str">
        <f t="shared" si="6"/>
        <v/>
      </c>
      <c r="C132" s="21" t="str">
        <f t="shared" si="7"/>
        <v/>
      </c>
      <c r="D132" s="21"/>
      <c r="E132" s="21" t="str">
        <f t="shared" si="8"/>
        <v/>
      </c>
      <c r="F132" s="21"/>
      <c r="G132" s="21" t="str">
        <f t="shared" si="9"/>
        <v/>
      </c>
      <c r="H132" s="21"/>
      <c r="I132" s="21" t="str">
        <f t="shared" si="5"/>
        <v/>
      </c>
      <c r="J132" s="21"/>
      <c r="K132" s="2"/>
      <c r="L132" s="2"/>
      <c r="M132" s="2"/>
      <c r="N132" s="2"/>
    </row>
    <row r="133" spans="2:14" s="3" customFormat="1" ht="24.95" customHeight="1" x14ac:dyDescent="0.25">
      <c r="B133" s="5" t="str">
        <f t="shared" si="6"/>
        <v/>
      </c>
      <c r="C133" s="20" t="str">
        <f t="shared" si="7"/>
        <v/>
      </c>
      <c r="D133" s="20"/>
      <c r="E133" s="20" t="str">
        <f t="shared" si="8"/>
        <v/>
      </c>
      <c r="F133" s="20"/>
      <c r="G133" s="20" t="str">
        <f t="shared" si="9"/>
        <v/>
      </c>
      <c r="H133" s="20"/>
      <c r="I133" s="20" t="str">
        <f t="shared" si="5"/>
        <v/>
      </c>
      <c r="J133" s="20"/>
      <c r="K133" s="2"/>
      <c r="L133" s="2"/>
      <c r="M133" s="2"/>
      <c r="N133" s="2"/>
    </row>
    <row r="134" spans="2:14" s="3" customFormat="1" ht="24.95" customHeight="1" x14ac:dyDescent="0.25">
      <c r="B134" s="6" t="str">
        <f t="shared" si="6"/>
        <v/>
      </c>
      <c r="C134" s="21" t="str">
        <f t="shared" si="7"/>
        <v/>
      </c>
      <c r="D134" s="21"/>
      <c r="E134" s="21" t="str">
        <f t="shared" si="8"/>
        <v/>
      </c>
      <c r="F134" s="21"/>
      <c r="G134" s="21" t="str">
        <f t="shared" si="9"/>
        <v/>
      </c>
      <c r="H134" s="21"/>
      <c r="I134" s="21" t="str">
        <f t="shared" si="5"/>
        <v/>
      </c>
      <c r="J134" s="21"/>
      <c r="K134" s="2"/>
      <c r="L134" s="2"/>
      <c r="M134" s="2"/>
      <c r="N134" s="2"/>
    </row>
    <row r="135" spans="2:14" s="3" customFormat="1" ht="24.95" customHeight="1" x14ac:dyDescent="0.25">
      <c r="B135" s="5" t="str">
        <f t="shared" si="6"/>
        <v/>
      </c>
      <c r="C135" s="20" t="str">
        <f t="shared" si="7"/>
        <v/>
      </c>
      <c r="D135" s="20"/>
      <c r="E135" s="20" t="str">
        <f t="shared" si="8"/>
        <v/>
      </c>
      <c r="F135" s="20"/>
      <c r="G135" s="20" t="str">
        <f t="shared" si="9"/>
        <v/>
      </c>
      <c r="H135" s="20"/>
      <c r="I135" s="20" t="str">
        <f t="shared" si="5"/>
        <v/>
      </c>
      <c r="J135" s="20"/>
      <c r="K135" s="2"/>
      <c r="L135" s="2"/>
      <c r="M135" s="2"/>
      <c r="N135" s="2"/>
    </row>
    <row r="136" spans="2:14" s="3" customFormat="1" ht="24.95" customHeight="1" x14ac:dyDescent="0.25">
      <c r="B136" s="6" t="str">
        <f t="shared" si="6"/>
        <v/>
      </c>
      <c r="C136" s="21" t="str">
        <f t="shared" si="7"/>
        <v/>
      </c>
      <c r="D136" s="21"/>
      <c r="E136" s="21" t="str">
        <f t="shared" si="8"/>
        <v/>
      </c>
      <c r="F136" s="21"/>
      <c r="G136" s="21" t="str">
        <f t="shared" si="9"/>
        <v/>
      </c>
      <c r="H136" s="21"/>
      <c r="I136" s="21" t="str">
        <f t="shared" si="5"/>
        <v/>
      </c>
      <c r="J136" s="21"/>
      <c r="K136" s="2"/>
      <c r="L136" s="14" t="s">
        <v>3</v>
      </c>
      <c r="M136" s="15" t="s">
        <v>4</v>
      </c>
      <c r="N136" s="16" t="s">
        <v>5</v>
      </c>
    </row>
    <row r="137" spans="2:14" s="3" customFormat="1" ht="24.95" customHeight="1" x14ac:dyDescent="0.25">
      <c r="B137" s="7" t="str">
        <f t="shared" si="6"/>
        <v/>
      </c>
      <c r="C137" s="22" t="str">
        <f t="shared" si="7"/>
        <v/>
      </c>
      <c r="D137" s="22"/>
      <c r="E137" s="22" t="str">
        <f t="shared" si="8"/>
        <v/>
      </c>
      <c r="F137" s="22"/>
      <c r="G137" s="22" t="str">
        <f t="shared" si="9"/>
        <v/>
      </c>
      <c r="H137" s="22"/>
      <c r="I137" s="22" t="str">
        <f t="shared" si="5"/>
        <v/>
      </c>
      <c r="J137" s="22"/>
      <c r="K137" s="2"/>
      <c r="L137" s="17">
        <f>SUM(E126:F137)+L125</f>
        <v>18048.466783602216</v>
      </c>
      <c r="M137" s="17">
        <f>SUM(G126:H137)+M125</f>
        <v>44999.999999999964</v>
      </c>
      <c r="N137" s="17">
        <f>SUM(I126:J137)+N125</f>
        <v>63048.466783602191</v>
      </c>
    </row>
    <row r="138" spans="2:14" s="2" customFormat="1" ht="24.95" customHeight="1" x14ac:dyDescent="0.25">
      <c r="B138" s="18"/>
      <c r="C138" s="18"/>
      <c r="D138" s="18"/>
      <c r="E138" s="18"/>
      <c r="F138" s="18"/>
      <c r="G138" s="18"/>
      <c r="H138" s="18"/>
      <c r="I138" s="18"/>
      <c r="J138" s="18"/>
    </row>
  </sheetData>
  <mergeCells count="500">
    <mergeCell ref="K5:L7"/>
    <mergeCell ref="L15:N16"/>
    <mergeCell ref="H8:J10"/>
    <mergeCell ref="K8:L10"/>
    <mergeCell ref="I15:J16"/>
    <mergeCell ref="G15:H16"/>
    <mergeCell ref="E15:F16"/>
    <mergeCell ref="C15:D16"/>
    <mergeCell ref="B15:B16"/>
    <mergeCell ref="E8:F10"/>
    <mergeCell ref="E11:F13"/>
    <mergeCell ref="B5:D7"/>
    <mergeCell ref="B8:D10"/>
    <mergeCell ref="B11:D13"/>
    <mergeCell ref="E5:F7"/>
    <mergeCell ref="H5:J7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E137:F137"/>
    <mergeCell ref="G137:H137"/>
    <mergeCell ref="I137:J137"/>
    <mergeCell ref="C132:D132"/>
    <mergeCell ref="E132:F132"/>
    <mergeCell ref="G132:H132"/>
    <mergeCell ref="I132:J132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29:D129"/>
    <mergeCell ref="E129:F129"/>
    <mergeCell ref="G129:H129"/>
    <mergeCell ref="I129:J129"/>
    <mergeCell ref="C130:D130"/>
    <mergeCell ref="E130:F130"/>
    <mergeCell ref="G130:H130"/>
    <mergeCell ref="I130:J130"/>
    <mergeCell ref="C131:D131"/>
    <mergeCell ref="E131:F131"/>
    <mergeCell ref="G131:H131"/>
    <mergeCell ref="I131:J131"/>
    <mergeCell ref="C126:D126"/>
    <mergeCell ref="E126:F126"/>
    <mergeCell ref="G126:H126"/>
    <mergeCell ref="I126:J126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0:D120"/>
    <mergeCell ref="E120:F120"/>
    <mergeCell ref="G120:H120"/>
    <mergeCell ref="I120:J120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14:D114"/>
    <mergeCell ref="E114:F114"/>
    <mergeCell ref="G114:H114"/>
    <mergeCell ref="I114:J114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2:D102"/>
    <mergeCell ref="E102:F102"/>
    <mergeCell ref="G102:H102"/>
    <mergeCell ref="I102:J102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96:D96"/>
    <mergeCell ref="E96:F96"/>
    <mergeCell ref="G96:H96"/>
    <mergeCell ref="I96:J96"/>
    <mergeCell ref="C97:D97"/>
    <mergeCell ref="E97:F97"/>
    <mergeCell ref="G97:H97"/>
    <mergeCell ref="I97:J97"/>
    <mergeCell ref="C98:D98"/>
    <mergeCell ref="E98:F98"/>
    <mergeCell ref="G98:H98"/>
    <mergeCell ref="I98:J98"/>
    <mergeCell ref="C93:D93"/>
    <mergeCell ref="E93:F93"/>
    <mergeCell ref="G93:H93"/>
    <mergeCell ref="I93:J93"/>
    <mergeCell ref="C94:D94"/>
    <mergeCell ref="E94:F94"/>
    <mergeCell ref="G94:H94"/>
    <mergeCell ref="I94:J94"/>
    <mergeCell ref="C95:D95"/>
    <mergeCell ref="E95:F95"/>
    <mergeCell ref="G95:H95"/>
    <mergeCell ref="I95:J95"/>
    <mergeCell ref="C90:D90"/>
    <mergeCell ref="E90:F90"/>
    <mergeCell ref="G90:H90"/>
    <mergeCell ref="I90:J90"/>
    <mergeCell ref="C91:D91"/>
    <mergeCell ref="E91:F91"/>
    <mergeCell ref="G91:H91"/>
    <mergeCell ref="I91:J91"/>
    <mergeCell ref="C92:D92"/>
    <mergeCell ref="E92:F92"/>
    <mergeCell ref="G92:H92"/>
    <mergeCell ref="I92:J92"/>
    <mergeCell ref="C87:D87"/>
    <mergeCell ref="E87:F87"/>
    <mergeCell ref="G87:H87"/>
    <mergeCell ref="I87:J87"/>
    <mergeCell ref="C88:D88"/>
    <mergeCell ref="E88:F88"/>
    <mergeCell ref="G88:H88"/>
    <mergeCell ref="I88:J88"/>
    <mergeCell ref="C89:D89"/>
    <mergeCell ref="E89:F89"/>
    <mergeCell ref="G89:H89"/>
    <mergeCell ref="I89:J89"/>
    <mergeCell ref="C84:D84"/>
    <mergeCell ref="E84:F84"/>
    <mergeCell ref="G84:H84"/>
    <mergeCell ref="I84:J84"/>
    <mergeCell ref="C85:D85"/>
    <mergeCell ref="E85:F85"/>
    <mergeCell ref="G85:H85"/>
    <mergeCell ref="I85:J85"/>
    <mergeCell ref="C86:D86"/>
    <mergeCell ref="E86:F86"/>
    <mergeCell ref="G86:H86"/>
    <mergeCell ref="I86:J86"/>
    <mergeCell ref="C81:D81"/>
    <mergeCell ref="E81:F81"/>
    <mergeCell ref="G81:H81"/>
    <mergeCell ref="I81:J81"/>
    <mergeCell ref="C82:D82"/>
    <mergeCell ref="E82:F82"/>
    <mergeCell ref="G82:H82"/>
    <mergeCell ref="I82:J82"/>
    <mergeCell ref="C83:D83"/>
    <mergeCell ref="E83:F83"/>
    <mergeCell ref="G83:H83"/>
    <mergeCell ref="I83:J83"/>
    <mergeCell ref="C78:D78"/>
    <mergeCell ref="E78:F78"/>
    <mergeCell ref="G78:H78"/>
    <mergeCell ref="I78:J78"/>
    <mergeCell ref="C79:D79"/>
    <mergeCell ref="E79:F79"/>
    <mergeCell ref="G79:H79"/>
    <mergeCell ref="I79:J79"/>
    <mergeCell ref="C80:D80"/>
    <mergeCell ref="E80:F80"/>
    <mergeCell ref="G80:H80"/>
    <mergeCell ref="I80:J80"/>
    <mergeCell ref="C75:D75"/>
    <mergeCell ref="E75:F75"/>
    <mergeCell ref="G75:H75"/>
    <mergeCell ref="I75:J75"/>
    <mergeCell ref="C76:D76"/>
    <mergeCell ref="E76:F76"/>
    <mergeCell ref="G76:H76"/>
    <mergeCell ref="I76:J76"/>
    <mergeCell ref="C77:D77"/>
    <mergeCell ref="E77:F77"/>
    <mergeCell ref="G77:H77"/>
    <mergeCell ref="I77:J77"/>
    <mergeCell ref="C72:D72"/>
    <mergeCell ref="E72:F72"/>
    <mergeCell ref="G72:H72"/>
    <mergeCell ref="I72:J72"/>
    <mergeCell ref="C73:D73"/>
    <mergeCell ref="E73:F73"/>
    <mergeCell ref="G73:H73"/>
    <mergeCell ref="I73:J73"/>
    <mergeCell ref="C74:D74"/>
    <mergeCell ref="E74:F74"/>
    <mergeCell ref="G74:H74"/>
    <mergeCell ref="I74:J74"/>
    <mergeCell ref="C69:D69"/>
    <mergeCell ref="E69:F69"/>
    <mergeCell ref="G69:H69"/>
    <mergeCell ref="I69:J69"/>
    <mergeCell ref="C70:D70"/>
    <mergeCell ref="E70:F70"/>
    <mergeCell ref="G70:H70"/>
    <mergeCell ref="I70:J70"/>
    <mergeCell ref="C71:D71"/>
    <mergeCell ref="E71:F71"/>
    <mergeCell ref="G71:H71"/>
    <mergeCell ref="I71:J71"/>
    <mergeCell ref="I67:J67"/>
    <mergeCell ref="C68:D68"/>
    <mergeCell ref="E68:F68"/>
    <mergeCell ref="G68:H68"/>
    <mergeCell ref="I68:J68"/>
    <mergeCell ref="G65:H65"/>
    <mergeCell ref="G66:H66"/>
    <mergeCell ref="C66:D66"/>
    <mergeCell ref="E66:F66"/>
    <mergeCell ref="I66:J66"/>
    <mergeCell ref="G42:H42"/>
    <mergeCell ref="G43:H43"/>
    <mergeCell ref="G44:H44"/>
    <mergeCell ref="G45:H45"/>
    <mergeCell ref="G46:H46"/>
    <mergeCell ref="G47:H47"/>
    <mergeCell ref="G48:H48"/>
    <mergeCell ref="C67:D67"/>
    <mergeCell ref="E67:F67"/>
    <mergeCell ref="G67:H67"/>
    <mergeCell ref="C43:D43"/>
    <mergeCell ref="E43:F43"/>
    <mergeCell ref="C42:D42"/>
    <mergeCell ref="E42:F42"/>
    <mergeCell ref="C47:D47"/>
    <mergeCell ref="E47:F47"/>
    <mergeCell ref="C48:D48"/>
    <mergeCell ref="E48:F48"/>
    <mergeCell ref="C49:D49"/>
    <mergeCell ref="E49:F49"/>
    <mergeCell ref="C50:D50"/>
    <mergeCell ref="E50:F50"/>
    <mergeCell ref="C53:D53"/>
    <mergeCell ref="E53:F53"/>
    <mergeCell ref="I62:J62"/>
    <mergeCell ref="I63:J63"/>
    <mergeCell ref="I64:J64"/>
    <mergeCell ref="I65:J65"/>
    <mergeCell ref="G18:H18"/>
    <mergeCell ref="I40:J40"/>
    <mergeCell ref="G33:H33"/>
    <mergeCell ref="G34:H34"/>
    <mergeCell ref="G35:H35"/>
    <mergeCell ref="I41:J41"/>
    <mergeCell ref="I42:J42"/>
    <mergeCell ref="I43:J43"/>
    <mergeCell ref="I44:J44"/>
    <mergeCell ref="I45:J45"/>
    <mergeCell ref="I46:J46"/>
    <mergeCell ref="I47:J47"/>
    <mergeCell ref="I48:J48"/>
    <mergeCell ref="I61:J61"/>
    <mergeCell ref="G61:H61"/>
    <mergeCell ref="G62:H62"/>
    <mergeCell ref="G63:H63"/>
    <mergeCell ref="G64:H64"/>
    <mergeCell ref="G40:H40"/>
    <mergeCell ref="G41:H41"/>
    <mergeCell ref="I17:J17"/>
    <mergeCell ref="I18:J18"/>
    <mergeCell ref="I19:J19"/>
    <mergeCell ref="I20:J20"/>
    <mergeCell ref="I21:J21"/>
    <mergeCell ref="G17:H17"/>
    <mergeCell ref="G19:H19"/>
    <mergeCell ref="G20:H20"/>
    <mergeCell ref="G21:H21"/>
    <mergeCell ref="C17:D17"/>
    <mergeCell ref="C18:D18"/>
    <mergeCell ref="C19:D19"/>
    <mergeCell ref="C20:D20"/>
    <mergeCell ref="E17:F17"/>
    <mergeCell ref="E20:F20"/>
    <mergeCell ref="E18:F18"/>
    <mergeCell ref="E19:F19"/>
    <mergeCell ref="C21:D21"/>
    <mergeCell ref="E21:F21"/>
    <mergeCell ref="C22:D22"/>
    <mergeCell ref="E22:F22"/>
    <mergeCell ref="I22:J22"/>
    <mergeCell ref="G22:H22"/>
    <mergeCell ref="C27:D27"/>
    <mergeCell ref="E27:F27"/>
    <mergeCell ref="C23:D23"/>
    <mergeCell ref="E23:F23"/>
    <mergeCell ref="C24:D24"/>
    <mergeCell ref="E24:F24"/>
    <mergeCell ref="I23:J23"/>
    <mergeCell ref="I24:J24"/>
    <mergeCell ref="I25:J25"/>
    <mergeCell ref="I26:J26"/>
    <mergeCell ref="I27:J27"/>
    <mergeCell ref="G23:H23"/>
    <mergeCell ref="G24:H24"/>
    <mergeCell ref="G25:H25"/>
    <mergeCell ref="G26:H26"/>
    <mergeCell ref="C25:D25"/>
    <mergeCell ref="E25:F25"/>
    <mergeCell ref="C26:D26"/>
    <mergeCell ref="E26:F26"/>
    <mergeCell ref="C28:D28"/>
    <mergeCell ref="E28:F28"/>
    <mergeCell ref="C29:D29"/>
    <mergeCell ref="E29:F29"/>
    <mergeCell ref="I28:J28"/>
    <mergeCell ref="I29:J29"/>
    <mergeCell ref="C30:D30"/>
    <mergeCell ref="E30:F30"/>
    <mergeCell ref="G27:H27"/>
    <mergeCell ref="G28:H28"/>
    <mergeCell ref="G29:H29"/>
    <mergeCell ref="G30:H30"/>
    <mergeCell ref="C31:D31"/>
    <mergeCell ref="E31:F31"/>
    <mergeCell ref="I30:J30"/>
    <mergeCell ref="I31:J31"/>
    <mergeCell ref="C32:D32"/>
    <mergeCell ref="E32:F32"/>
    <mergeCell ref="C33:D33"/>
    <mergeCell ref="E33:F33"/>
    <mergeCell ref="I32:J32"/>
    <mergeCell ref="I33:J33"/>
    <mergeCell ref="G31:H31"/>
    <mergeCell ref="G32:H32"/>
    <mergeCell ref="C34:D34"/>
    <mergeCell ref="E34:F34"/>
    <mergeCell ref="C35:D35"/>
    <mergeCell ref="E35:F35"/>
    <mergeCell ref="I34:J34"/>
    <mergeCell ref="I35:J35"/>
    <mergeCell ref="C39:D39"/>
    <mergeCell ref="E39:F39"/>
    <mergeCell ref="C36:D36"/>
    <mergeCell ref="E36:F36"/>
    <mergeCell ref="I36:J36"/>
    <mergeCell ref="I37:J37"/>
    <mergeCell ref="I38:J38"/>
    <mergeCell ref="I39:J39"/>
    <mergeCell ref="G36:H36"/>
    <mergeCell ref="G37:H37"/>
    <mergeCell ref="G38:H38"/>
    <mergeCell ref="G39:H39"/>
    <mergeCell ref="C37:D37"/>
    <mergeCell ref="E37:F37"/>
    <mergeCell ref="C38:D38"/>
    <mergeCell ref="E38:F38"/>
    <mergeCell ref="C40:D40"/>
    <mergeCell ref="E40:F40"/>
    <mergeCell ref="C41:D41"/>
    <mergeCell ref="E41:F41"/>
    <mergeCell ref="C44:D44"/>
    <mergeCell ref="E44:F44"/>
    <mergeCell ref="C45:D45"/>
    <mergeCell ref="E45:F45"/>
    <mergeCell ref="C46:D46"/>
    <mergeCell ref="E46:F46"/>
    <mergeCell ref="I49:J49"/>
    <mergeCell ref="I50:J50"/>
    <mergeCell ref="G49:H49"/>
    <mergeCell ref="G50:H50"/>
    <mergeCell ref="C51:D51"/>
    <mergeCell ref="E51:F51"/>
    <mergeCell ref="C52:D52"/>
    <mergeCell ref="E52:F52"/>
    <mergeCell ref="I51:J51"/>
    <mergeCell ref="I52:J52"/>
    <mergeCell ref="G51:H51"/>
    <mergeCell ref="G52:H52"/>
    <mergeCell ref="C54:D54"/>
    <mergeCell ref="E54:F54"/>
    <mergeCell ref="I53:J53"/>
    <mergeCell ref="I54:J54"/>
    <mergeCell ref="G53:H53"/>
    <mergeCell ref="G54:H54"/>
    <mergeCell ref="C55:D55"/>
    <mergeCell ref="E55:F55"/>
    <mergeCell ref="C56:D56"/>
    <mergeCell ref="E56:F56"/>
    <mergeCell ref="I55:J55"/>
    <mergeCell ref="I56:J56"/>
    <mergeCell ref="G55:H55"/>
    <mergeCell ref="G56:H56"/>
    <mergeCell ref="C60:D60"/>
    <mergeCell ref="E60:F60"/>
    <mergeCell ref="C57:D57"/>
    <mergeCell ref="E57:F57"/>
    <mergeCell ref="C58:D58"/>
    <mergeCell ref="E58:F58"/>
    <mergeCell ref="I57:J57"/>
    <mergeCell ref="I58:J58"/>
    <mergeCell ref="I59:J59"/>
    <mergeCell ref="I60:J60"/>
    <mergeCell ref="G57:H57"/>
    <mergeCell ref="G58:H58"/>
    <mergeCell ref="G59:H59"/>
    <mergeCell ref="G60:H60"/>
    <mergeCell ref="C59:D59"/>
    <mergeCell ref="E59:F59"/>
    <mergeCell ref="C63:D63"/>
    <mergeCell ref="E63:F63"/>
    <mergeCell ref="C64:D64"/>
    <mergeCell ref="E64:F64"/>
    <mergeCell ref="C65:D65"/>
    <mergeCell ref="E65:F65"/>
    <mergeCell ref="C61:D61"/>
    <mergeCell ref="E61:F61"/>
    <mergeCell ref="C62:D62"/>
    <mergeCell ref="E62:F6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2015-12-22T16:57:11Z</dcterms:created>
  <dcterms:modified xsi:type="dcterms:W3CDTF">2021-04-24T21:25:21Z</dcterms:modified>
</cp:coreProperties>
</file>