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6_ControleAtividadesProjetos/Projeto-06_vAula/"/>
    </mc:Choice>
  </mc:AlternateContent>
  <xr:revisionPtr revIDLastSave="294" documentId="13_ncr:1_{6AC47078-55BC-419B-B4CE-DA55AA8CF483}" xr6:coauthVersionLast="45" xr6:coauthVersionMax="45" xr10:uidLastSave="{D981CEB4-F0F4-4F79-959B-74E8686A24C9}"/>
  <bookViews>
    <workbookView xWindow="-120" yWindow="-120" windowWidth="20730" windowHeight="11160" activeTab="1" xr2:uid="{02B0976C-FC40-4F45-B5B9-CEF4EB5E8CE0}"/>
  </bookViews>
  <sheets>
    <sheet name="Aula-01" sheetId="9" r:id="rId1"/>
    <sheet name="Aula-02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7" l="1"/>
  <c r="K14" i="17"/>
  <c r="K15" i="17"/>
  <c r="F13" i="17"/>
  <c r="F11" i="17"/>
  <c r="F12" i="17"/>
  <c r="F10" i="17"/>
  <c r="N29" i="9"/>
  <c r="G18" i="9"/>
  <c r="G15" i="9"/>
  <c r="G12" i="9"/>
  <c r="G11" i="9"/>
  <c r="C8" i="9"/>
</calcChain>
</file>

<file path=xl/sharedStrings.xml><?xml version="1.0" encoding="utf-8"?>
<sst xmlns="http://schemas.openxmlformats.org/spreadsheetml/2006/main" count="525" uniqueCount="75">
  <si>
    <t>Aline</t>
  </si>
  <si>
    <t>Priscila</t>
  </si>
  <si>
    <t>Bolacha</t>
  </si>
  <si>
    <t>Gonçalves</t>
  </si>
  <si>
    <t>André</t>
  </si>
  <si>
    <t>Emílio</t>
  </si>
  <si>
    <t>Douglas</t>
  </si>
  <si>
    <t>Carlos</t>
  </si>
  <si>
    <t>Função:</t>
  </si>
  <si>
    <t>intervalo</t>
  </si>
  <si>
    <t>critério</t>
  </si>
  <si>
    <t>Vendedores</t>
  </si>
  <si>
    <t>Vendas</t>
  </si>
  <si>
    <t>Maiores que 1.000</t>
  </si>
  <si>
    <t>critério 1</t>
  </si>
  <si>
    <t>=SOMASE</t>
  </si>
  <si>
    <t>intervalo soma</t>
  </si>
  <si>
    <t>OBRIGATÓRIO</t>
  </si>
  <si>
    <t>OPCIONAL</t>
  </si>
  <si>
    <t>[ intervalo soma ]</t>
  </si>
  <si>
    <t>Data</t>
  </si>
  <si>
    <t>Filial</t>
  </si>
  <si>
    <t>Estado</t>
  </si>
  <si>
    <t>Vendedor</t>
  </si>
  <si>
    <t>Produto</t>
  </si>
  <si>
    <t>Cliente</t>
  </si>
  <si>
    <t>Forma Pg</t>
  </si>
  <si>
    <t>Condições</t>
  </si>
  <si>
    <t>Desconto</t>
  </si>
  <si>
    <t>Valor</t>
  </si>
  <si>
    <t>Belo Horizonte</t>
  </si>
  <si>
    <t>MG</t>
  </si>
  <si>
    <t>Camisa</t>
  </si>
  <si>
    <t>Boleto</t>
  </si>
  <si>
    <t>7x</t>
  </si>
  <si>
    <t>Contagem</t>
  </si>
  <si>
    <t>Calça</t>
  </si>
  <si>
    <t>Cartão</t>
  </si>
  <si>
    <t>11x</t>
  </si>
  <si>
    <t>Divinópolis</t>
  </si>
  <si>
    <t>Sapato</t>
  </si>
  <si>
    <t>Transferência</t>
  </si>
  <si>
    <t>8x</t>
  </si>
  <si>
    <t>Betim</t>
  </si>
  <si>
    <t>Piumhi</t>
  </si>
  <si>
    <t>Formiga</t>
  </si>
  <si>
    <t>3x</t>
  </si>
  <si>
    <t>Capitólio</t>
  </si>
  <si>
    <t>10x</t>
  </si>
  <si>
    <t>Pimenta</t>
  </si>
  <si>
    <t>Paloma</t>
  </si>
  <si>
    <t>9x</t>
  </si>
  <si>
    <t>12x</t>
  </si>
  <si>
    <t>Gustavo</t>
  </si>
  <si>
    <t>Pedro</t>
  </si>
  <si>
    <t>Paulo</t>
  </si>
  <si>
    <t>Artur</t>
  </si>
  <si>
    <t>6x</t>
  </si>
  <si>
    <t>2x</t>
  </si>
  <si>
    <t>Guilherme</t>
  </si>
  <si>
    <t>Ariel</t>
  </si>
  <si>
    <t>5x</t>
  </si>
  <si>
    <t>Valor Total</t>
  </si>
  <si>
    <t>Somar as Vendas</t>
  </si>
  <si>
    <r>
      <t xml:space="preserve">Somar as Vendas </t>
    </r>
    <r>
      <rPr>
        <b/>
        <sz val="10"/>
        <color rgb="FFC00000"/>
        <rFont val="Segoe UI"/>
        <family val="2"/>
      </rPr>
      <t>Iguais</t>
    </r>
    <r>
      <rPr>
        <b/>
        <sz val="10"/>
        <rFont val="Segoe UI"/>
        <family val="2"/>
      </rPr>
      <t xml:space="preserve"> a célula abaixo</t>
    </r>
  </si>
  <si>
    <r>
      <t xml:space="preserve">Somar as Vendas </t>
    </r>
    <r>
      <rPr>
        <b/>
        <sz val="10"/>
        <color rgb="FFC00000"/>
        <rFont val="Segoe UI"/>
        <family val="2"/>
      </rPr>
      <t>Maiores ou Iguais</t>
    </r>
    <r>
      <rPr>
        <b/>
        <sz val="10"/>
        <rFont val="Segoe UI"/>
        <family val="2"/>
      </rPr>
      <t xml:space="preserve"> a célula abaixo</t>
    </r>
  </si>
  <si>
    <t>Menores que 10.000</t>
  </si>
  <si>
    <t>=SOMASES</t>
  </si>
  <si>
    <t>intervalo 1</t>
  </si>
  <si>
    <t>[ intervalo 2 ]</t>
  </si>
  <si>
    <t xml:space="preserve"> [ critério 2 ]</t>
  </si>
  <si>
    <t>[ intervalo 3 ]</t>
  </si>
  <si>
    <t xml:space="preserve"> [ critério 3 ]</t>
  </si>
  <si>
    <t>Total</t>
  </si>
  <si>
    <t>Cartao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</si>
</sst>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%"/>
  </numFmts>
  <fonts count="13" x14ac:knownFonts="1">
    <font>
      <sz val="10"/>
      <color theme="1"/>
      <name val="Segoe UI"/>
      <family val="2"/>
    </font>
    <font>
      <b/>
      <sz val="10"/>
      <name val="Segoe UI"/>
      <family val="2"/>
    </font>
    <font>
      <sz val="12"/>
      <color theme="1"/>
      <name val="Segoe UI"/>
      <family val="2"/>
    </font>
    <font>
      <sz val="10"/>
      <name val="Segoe UI"/>
      <family val="2"/>
    </font>
    <font>
      <b/>
      <sz val="12"/>
      <color theme="1" tint="0.34998626667073579"/>
      <name val="Segoe UI"/>
      <family val="2"/>
    </font>
    <font>
      <b/>
      <sz val="12"/>
      <name val="Segoe UI"/>
      <family val="2"/>
    </font>
    <font>
      <b/>
      <sz val="12"/>
      <color theme="8" tint="-0.499984740745262"/>
      <name val="Segoe UI"/>
      <family val="2"/>
    </font>
    <font>
      <b/>
      <sz val="12"/>
      <color rgb="FF006100"/>
      <name val="Segoe UI"/>
      <family val="2"/>
    </font>
    <font>
      <b/>
      <sz val="10"/>
      <color rgb="FFC0000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2"/>
      <color rgb="FFC00000"/>
      <name val="Segoe UI"/>
      <family val="2"/>
    </font>
    <font>
      <sz val="8"/>
      <color theme="1" tint="0.34998626667073579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quotePrefix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left" vertical="center" inden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14" fontId="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indent="1"/>
    </xf>
    <xf numFmtId="10" fontId="0" fillId="3" borderId="1" xfId="0" applyNumberFormat="1" applyFont="1" applyFill="1" applyBorder="1" applyAlignment="1">
      <alignment horizontal="center" vertical="center"/>
    </xf>
    <xf numFmtId="10" fontId="0" fillId="8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0" fillId="8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left" vertical="center" indent="1"/>
    </xf>
    <xf numFmtId="164" fontId="5" fillId="3" borderId="3" xfId="0" applyNumberFormat="1" applyFont="1" applyFill="1" applyBorder="1" applyAlignment="1">
      <alignment horizontal="left" vertical="center" indent="1"/>
    </xf>
    <xf numFmtId="164" fontId="5" fillId="3" borderId="4" xfId="0" applyNumberFormat="1" applyFont="1" applyFill="1" applyBorder="1" applyAlignment="1">
      <alignment horizontal="left" vertical="center" indent="1"/>
    </xf>
    <xf numFmtId="0" fontId="12" fillId="7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4" fontId="10" fillId="3" borderId="5" xfId="0" applyNumberFormat="1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C7CE"/>
      <color rgb="FF006100"/>
      <color rgb="FFC6EFCE"/>
      <color rgb="FF9C0006"/>
      <color rgb="FFFFB3B3"/>
      <color rgb="FF82D68E"/>
      <color rgb="FF5CE2BF"/>
      <color rgb="FFFF898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539607</xdr:colOff>
      <xdr:row>3</xdr:row>
      <xdr:rowOff>0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3918736A-597D-44C9-A852-6515F4B20A7A}"/>
            </a:ext>
          </a:extLst>
        </xdr:cNvPr>
        <xdr:cNvGrpSpPr/>
      </xdr:nvGrpSpPr>
      <xdr:grpSpPr>
        <a:xfrm>
          <a:off x="0" y="0"/>
          <a:ext cx="7984982" cy="738188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694F317-28C7-4BCC-8511-19DA644CAF1E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3F381126-275D-4AEC-B2CC-8F38B067A670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15" name="Agrupar 14">
            <a:extLst>
              <a:ext uri="{FF2B5EF4-FFF2-40B4-BE49-F238E27FC236}">
                <a16:creationId xmlns:a16="http://schemas.microsoft.com/office/drawing/2014/main" id="{FE3A3289-0B1E-4A55-9878-A9F0B12AC7AF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11" name="Imagem 10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8FA49EF-1CED-404B-84BD-EE63603C2F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12" name="Imagem 11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8F7340F-3BAC-4F1F-BA3F-6DFE12E01D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3" name="Imagem 12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9BAA05FF-514E-442F-906F-334B2B7C03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4" name="Imagem 13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3BEB7C23-B35A-4E26-BC0F-0E0965C0A6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042B9726-ED83-4399-A218-D372F958D7CA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6AA836A4-1094-4573-B29C-7AC9A4FB3E57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FUNÇÃO LÓGICAS - SOMASE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539607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CE50201-6A37-469F-AC18-532FC9E822F5}"/>
            </a:ext>
          </a:extLst>
        </xdr:cNvPr>
        <xdr:cNvGrpSpPr/>
      </xdr:nvGrpSpPr>
      <xdr:grpSpPr>
        <a:xfrm>
          <a:off x="0" y="0"/>
          <a:ext cx="7988157" cy="742950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A2A3A6C0-3581-4C93-BCF3-68C4F3708749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95C627A2-1AF7-428A-8261-6A2C11249155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114FCC6A-082C-4E5B-80BF-87C99A87ED8D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3D4C7E0-A569-4AD1-834A-E61D476997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4B6FF650-C146-4F37-849D-76763662BE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86F5911D-CE27-48AF-B247-3C57DD207DD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37A18611-FF35-456C-B49C-DB6947D72C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02060307-EC09-4002-82E1-DC1B1399A190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0FC517FC-6DBD-4A1A-B567-391BDB1A12A7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FUNÇÃO LÓGICAS - SOMASES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9E84-8B24-456F-BBFB-308D4E341940}">
  <dimension ref="A5:N60"/>
  <sheetViews>
    <sheetView showGridLines="0" topLeftCell="A7" zoomScale="120" zoomScaleNormal="120" workbookViewId="0">
      <selection activeCell="G12" sqref="G12"/>
    </sheetView>
  </sheetViews>
  <sheetFormatPr defaultColWidth="10.7109375" defaultRowHeight="20.100000000000001" customHeight="1" x14ac:dyDescent="0.25"/>
  <cols>
    <col min="1" max="1" width="1.7109375" style="1" customWidth="1"/>
    <col min="2" max="2" width="15.7109375" style="1" customWidth="1"/>
    <col min="3" max="5" width="15.7109375" customWidth="1"/>
    <col min="6" max="6" width="15.7109375" style="1" customWidth="1"/>
    <col min="7" max="8" width="15.7109375" customWidth="1"/>
    <col min="9" max="11" width="15.7109375" style="1" customWidth="1"/>
    <col min="12" max="12" width="1.7109375" style="1" customWidth="1"/>
    <col min="13" max="14" width="15.7109375" style="1" customWidth="1"/>
    <col min="15" max="16384" width="10.7109375" style="1"/>
  </cols>
  <sheetData>
    <row r="5" spans="2:8" ht="39.950000000000003" customHeight="1" x14ac:dyDescent="0.25">
      <c r="B5" s="5" t="s">
        <v>15</v>
      </c>
      <c r="C5" s="30" t="s">
        <v>9</v>
      </c>
      <c r="D5" s="30"/>
      <c r="E5" s="31" t="s">
        <v>10</v>
      </c>
      <c r="F5" s="31"/>
      <c r="G5" s="32" t="s">
        <v>19</v>
      </c>
      <c r="H5" s="32"/>
    </row>
    <row r="6" spans="2:8" ht="15" customHeight="1" x14ac:dyDescent="0.25">
      <c r="C6" s="36" t="s">
        <v>17</v>
      </c>
      <c r="D6" s="36"/>
      <c r="E6" s="36" t="s">
        <v>17</v>
      </c>
      <c r="F6" s="36"/>
      <c r="G6" s="36" t="s">
        <v>18</v>
      </c>
      <c r="H6" s="36"/>
    </row>
    <row r="7" spans="2:8" ht="5.0999999999999996" customHeight="1" x14ac:dyDescent="0.25">
      <c r="C7" s="1"/>
      <c r="D7" s="1"/>
      <c r="E7" s="1"/>
      <c r="G7" s="1"/>
      <c r="H7" s="1"/>
    </row>
    <row r="8" spans="2:8" ht="39.950000000000003" customHeight="1" x14ac:dyDescent="0.25">
      <c r="B8" s="5" t="s">
        <v>8</v>
      </c>
      <c r="C8" s="33">
        <f>SUMIF(B11:B25,"Bolacha",C11:C25)</f>
        <v>43687</v>
      </c>
      <c r="D8" s="34"/>
      <c r="E8" s="34"/>
      <c r="F8" s="34"/>
      <c r="G8" s="34"/>
      <c r="H8" s="35"/>
    </row>
    <row r="9" spans="2:8" s="6" customFormat="1" ht="20.100000000000001" customHeight="1" x14ac:dyDescent="0.25"/>
    <row r="10" spans="2:8" ht="24.95" customHeight="1" x14ac:dyDescent="0.25">
      <c r="B10" s="7" t="s">
        <v>11</v>
      </c>
      <c r="C10" s="9" t="s">
        <v>12</v>
      </c>
      <c r="E10" s="37" t="s">
        <v>63</v>
      </c>
      <c r="F10" s="38"/>
      <c r="G10" s="39"/>
    </row>
    <row r="11" spans="2:8" ht="24.95" customHeight="1" x14ac:dyDescent="0.25">
      <c r="B11" s="2" t="s">
        <v>4</v>
      </c>
      <c r="C11" s="3">
        <v>2300</v>
      </c>
      <c r="E11" s="40" t="s">
        <v>13</v>
      </c>
      <c r="F11" s="41"/>
      <c r="G11" s="17">
        <f>SUMIF(C11:C25,"&gt;1000")</f>
        <v>145259</v>
      </c>
    </row>
    <row r="12" spans="2:8" ht="24.95" customHeight="1" x14ac:dyDescent="0.25">
      <c r="B12" s="2" t="s">
        <v>1</v>
      </c>
      <c r="C12" s="3">
        <v>6571</v>
      </c>
      <c r="E12" s="40" t="s">
        <v>66</v>
      </c>
      <c r="F12" s="41"/>
      <c r="G12" s="17">
        <f>SUMIF(C11:C25,"&lt;1000")</f>
        <v>600</v>
      </c>
    </row>
    <row r="13" spans="2:8" ht="24.95" customHeight="1" x14ac:dyDescent="0.25">
      <c r="B13" s="2" t="s">
        <v>2</v>
      </c>
      <c r="C13" s="3">
        <v>500</v>
      </c>
      <c r="F13"/>
    </row>
    <row r="14" spans="2:8" ht="24.95" customHeight="1" x14ac:dyDescent="0.25">
      <c r="B14" s="2" t="s">
        <v>6</v>
      </c>
      <c r="C14" s="3">
        <v>100</v>
      </c>
      <c r="E14" s="37" t="s">
        <v>64</v>
      </c>
      <c r="F14" s="38"/>
      <c r="G14" s="39"/>
    </row>
    <row r="15" spans="2:8" ht="24.95" customHeight="1" x14ac:dyDescent="0.25">
      <c r="B15" s="2" t="s">
        <v>7</v>
      </c>
      <c r="C15" s="3">
        <v>19574</v>
      </c>
      <c r="E15" s="28">
        <v>1000</v>
      </c>
      <c r="F15" s="29"/>
      <c r="G15" s="17">
        <f>SUMIF(C11:C25,E15)</f>
        <v>4000</v>
      </c>
    </row>
    <row r="16" spans="2:8" ht="24.95" customHeight="1" x14ac:dyDescent="0.25">
      <c r="B16" s="2" t="s">
        <v>0</v>
      </c>
      <c r="C16" s="3">
        <v>1000</v>
      </c>
      <c r="F16"/>
    </row>
    <row r="17" spans="1:14" ht="24.95" customHeight="1" x14ac:dyDescent="0.25">
      <c r="B17" s="2" t="s">
        <v>2</v>
      </c>
      <c r="C17" s="3">
        <v>40887</v>
      </c>
      <c r="E17" s="37" t="s">
        <v>65</v>
      </c>
      <c r="F17" s="38"/>
      <c r="G17" s="39"/>
    </row>
    <row r="18" spans="1:14" ht="24.95" customHeight="1" x14ac:dyDescent="0.25">
      <c r="B18" s="2" t="s">
        <v>3</v>
      </c>
      <c r="C18" s="3">
        <v>35388</v>
      </c>
      <c r="E18" s="28">
        <v>1000</v>
      </c>
      <c r="F18" s="29"/>
      <c r="G18" s="17">
        <f>SUMIF(C11:C25,"&gt;="&amp;E18)</f>
        <v>149259</v>
      </c>
    </row>
    <row r="19" spans="1:14" ht="24.95" customHeight="1" x14ac:dyDescent="0.25">
      <c r="B19" s="2" t="s">
        <v>4</v>
      </c>
      <c r="C19" s="3">
        <v>2329</v>
      </c>
    </row>
    <row r="20" spans="1:14" ht="24.95" customHeight="1" x14ac:dyDescent="0.25">
      <c r="B20" s="2" t="s">
        <v>1</v>
      </c>
      <c r="C20" s="3">
        <v>33610</v>
      </c>
    </row>
    <row r="21" spans="1:14" ht="24.95" customHeight="1" x14ac:dyDescent="0.25">
      <c r="B21" s="2" t="s">
        <v>5</v>
      </c>
      <c r="C21" s="3">
        <v>1000</v>
      </c>
    </row>
    <row r="22" spans="1:14" ht="24.95" customHeight="1" x14ac:dyDescent="0.25">
      <c r="B22" s="2" t="s">
        <v>6</v>
      </c>
      <c r="C22" s="3">
        <v>1000</v>
      </c>
    </row>
    <row r="23" spans="1:14" ht="24.95" customHeight="1" x14ac:dyDescent="0.25">
      <c r="B23" s="2" t="s">
        <v>7</v>
      </c>
      <c r="C23" s="3">
        <v>2300</v>
      </c>
    </row>
    <row r="24" spans="1:14" ht="24.95" customHeight="1" x14ac:dyDescent="0.25">
      <c r="B24" s="2" t="s">
        <v>0</v>
      </c>
      <c r="C24" s="3">
        <v>1000</v>
      </c>
    </row>
    <row r="25" spans="1:14" ht="24.95" customHeight="1" x14ac:dyDescent="0.25">
      <c r="B25" s="2" t="s">
        <v>2</v>
      </c>
      <c r="C25" s="3">
        <v>2300</v>
      </c>
    </row>
    <row r="28" spans="1:14" customFormat="1" ht="24.95" customHeight="1" x14ac:dyDescent="0.25">
      <c r="A28" s="4"/>
      <c r="B28" s="7" t="s">
        <v>20</v>
      </c>
      <c r="C28" s="8" t="s">
        <v>21</v>
      </c>
      <c r="D28" s="8" t="s">
        <v>22</v>
      </c>
      <c r="E28" s="8" t="s">
        <v>23</v>
      </c>
      <c r="F28" s="8" t="s">
        <v>24</v>
      </c>
      <c r="G28" s="8" t="s">
        <v>25</v>
      </c>
      <c r="H28" s="8" t="s">
        <v>26</v>
      </c>
      <c r="I28" s="8" t="s">
        <v>27</v>
      </c>
      <c r="J28" s="11" t="s">
        <v>28</v>
      </c>
      <c r="K28" s="12" t="s">
        <v>29</v>
      </c>
      <c r="M28" s="10" t="s">
        <v>23</v>
      </c>
      <c r="N28" s="10" t="s">
        <v>62</v>
      </c>
    </row>
    <row r="29" spans="1:14" customFormat="1" ht="24.95" customHeight="1" x14ac:dyDescent="0.25">
      <c r="B29" s="14">
        <v>43855</v>
      </c>
      <c r="C29" s="15" t="s">
        <v>30</v>
      </c>
      <c r="D29" s="15" t="s">
        <v>31</v>
      </c>
      <c r="E29" s="15" t="s">
        <v>4</v>
      </c>
      <c r="F29" s="15" t="s">
        <v>32</v>
      </c>
      <c r="G29" s="15" t="s">
        <v>4</v>
      </c>
      <c r="H29" s="15" t="s">
        <v>33</v>
      </c>
      <c r="I29" s="15" t="s">
        <v>34</v>
      </c>
      <c r="J29" s="16">
        <v>0.01</v>
      </c>
      <c r="K29" s="13">
        <v>2300</v>
      </c>
      <c r="M29" s="15" t="s">
        <v>4</v>
      </c>
      <c r="N29" s="25">
        <f>SUMIF(E29:E60,M29,K29:K60)</f>
        <v>34783</v>
      </c>
    </row>
    <row r="30" spans="1:14" customFormat="1" ht="24.95" customHeight="1" x14ac:dyDescent="0.25">
      <c r="B30" s="14">
        <v>43843</v>
      </c>
      <c r="C30" s="15" t="s">
        <v>35</v>
      </c>
      <c r="D30" s="15" t="s">
        <v>31</v>
      </c>
      <c r="E30" s="15" t="s">
        <v>1</v>
      </c>
      <c r="F30" s="15" t="s">
        <v>36</v>
      </c>
      <c r="G30" s="15" t="s">
        <v>4</v>
      </c>
      <c r="H30" s="15" t="s">
        <v>37</v>
      </c>
      <c r="I30" s="15" t="s">
        <v>38</v>
      </c>
      <c r="J30" s="16">
        <v>0.1</v>
      </c>
      <c r="K30" s="13">
        <v>6571</v>
      </c>
    </row>
    <row r="31" spans="1:14" customFormat="1" ht="24.95" customHeight="1" x14ac:dyDescent="0.25">
      <c r="B31" s="14">
        <v>43856</v>
      </c>
      <c r="C31" s="15" t="s">
        <v>39</v>
      </c>
      <c r="D31" s="15" t="s">
        <v>31</v>
      </c>
      <c r="E31" s="15" t="s">
        <v>5</v>
      </c>
      <c r="F31" s="15" t="s">
        <v>40</v>
      </c>
      <c r="G31" s="15" t="s">
        <v>1</v>
      </c>
      <c r="H31" s="15" t="s">
        <v>41</v>
      </c>
      <c r="I31" s="15" t="s">
        <v>42</v>
      </c>
      <c r="J31" s="16">
        <v>0.06</v>
      </c>
      <c r="K31" s="13">
        <v>14766</v>
      </c>
    </row>
    <row r="32" spans="1:14" customFormat="1" ht="24.95" customHeight="1" x14ac:dyDescent="0.25">
      <c r="B32" s="14">
        <v>43854</v>
      </c>
      <c r="C32" s="15" t="s">
        <v>43</v>
      </c>
      <c r="D32" s="15" t="s">
        <v>31</v>
      </c>
      <c r="E32" s="15" t="s">
        <v>6</v>
      </c>
      <c r="F32" s="15" t="s">
        <v>32</v>
      </c>
      <c r="G32" s="15" t="s">
        <v>5</v>
      </c>
      <c r="H32" s="15" t="s">
        <v>33</v>
      </c>
      <c r="I32" s="15" t="s">
        <v>38</v>
      </c>
      <c r="J32" s="16">
        <v>0.08</v>
      </c>
      <c r="K32" s="13">
        <v>23335</v>
      </c>
    </row>
    <row r="33" spans="2:11" customFormat="1" ht="24.95" customHeight="1" x14ac:dyDescent="0.25">
      <c r="B33" s="14">
        <v>43850</v>
      </c>
      <c r="C33" s="15" t="s">
        <v>44</v>
      </c>
      <c r="D33" s="15" t="s">
        <v>31</v>
      </c>
      <c r="E33" s="15" t="s">
        <v>7</v>
      </c>
      <c r="F33" s="15" t="s">
        <v>36</v>
      </c>
      <c r="G33" s="15" t="s">
        <v>4</v>
      </c>
      <c r="H33" s="15" t="s">
        <v>37</v>
      </c>
      <c r="I33" s="15" t="s">
        <v>38</v>
      </c>
      <c r="J33" s="16">
        <v>0.08</v>
      </c>
      <c r="K33" s="13">
        <v>19574</v>
      </c>
    </row>
    <row r="34" spans="2:11" customFormat="1" ht="24.95" customHeight="1" x14ac:dyDescent="0.25">
      <c r="B34" s="14">
        <v>43841</v>
      </c>
      <c r="C34" s="15" t="s">
        <v>45</v>
      </c>
      <c r="D34" s="15" t="s">
        <v>31</v>
      </c>
      <c r="E34" s="15" t="s">
        <v>0</v>
      </c>
      <c r="F34" s="15" t="s">
        <v>40</v>
      </c>
      <c r="G34" s="15" t="s">
        <v>5</v>
      </c>
      <c r="H34" s="15" t="s">
        <v>41</v>
      </c>
      <c r="I34" s="15" t="s">
        <v>46</v>
      </c>
      <c r="J34" s="16">
        <v>0.02</v>
      </c>
      <c r="K34" s="13">
        <v>46173</v>
      </c>
    </row>
    <row r="35" spans="2:11" customFormat="1" ht="24.95" customHeight="1" x14ac:dyDescent="0.25">
      <c r="B35" s="14">
        <v>43850</v>
      </c>
      <c r="C35" s="15" t="s">
        <v>47</v>
      </c>
      <c r="D35" s="15" t="s">
        <v>31</v>
      </c>
      <c r="E35" s="15" t="s">
        <v>2</v>
      </c>
      <c r="F35" s="15" t="s">
        <v>36</v>
      </c>
      <c r="G35" s="15" t="s">
        <v>5</v>
      </c>
      <c r="H35" s="15" t="s">
        <v>41</v>
      </c>
      <c r="I35" s="15" t="s">
        <v>48</v>
      </c>
      <c r="J35" s="16">
        <v>0.01</v>
      </c>
      <c r="K35" s="13">
        <v>40887</v>
      </c>
    </row>
    <row r="36" spans="2:11" customFormat="1" ht="24.95" customHeight="1" x14ac:dyDescent="0.25">
      <c r="B36" s="14">
        <v>43855</v>
      </c>
      <c r="C36" s="15" t="s">
        <v>49</v>
      </c>
      <c r="D36" s="15" t="s">
        <v>31</v>
      </c>
      <c r="E36" s="15" t="s">
        <v>3</v>
      </c>
      <c r="F36" s="15" t="s">
        <v>40</v>
      </c>
      <c r="G36" s="15" t="s">
        <v>3</v>
      </c>
      <c r="H36" s="15" t="s">
        <v>37</v>
      </c>
      <c r="I36" s="15" t="s">
        <v>38</v>
      </c>
      <c r="J36" s="16">
        <v>7.0000000000000007E-2</v>
      </c>
      <c r="K36" s="13">
        <v>35388</v>
      </c>
    </row>
    <row r="37" spans="2:11" customFormat="1" ht="24.95" customHeight="1" x14ac:dyDescent="0.25">
      <c r="B37" s="14">
        <v>43839</v>
      </c>
      <c r="C37" s="15" t="s">
        <v>30</v>
      </c>
      <c r="D37" s="15" t="s">
        <v>31</v>
      </c>
      <c r="E37" s="15" t="s">
        <v>4</v>
      </c>
      <c r="F37" s="15" t="s">
        <v>32</v>
      </c>
      <c r="G37" s="15" t="s">
        <v>50</v>
      </c>
      <c r="H37" s="15" t="s">
        <v>33</v>
      </c>
      <c r="I37" s="15" t="s">
        <v>51</v>
      </c>
      <c r="J37" s="16">
        <v>0.09</v>
      </c>
      <c r="K37" s="13">
        <v>2329</v>
      </c>
    </row>
    <row r="38" spans="2:11" customFormat="1" ht="24.95" customHeight="1" x14ac:dyDescent="0.25">
      <c r="B38" s="14">
        <v>43849</v>
      </c>
      <c r="C38" s="15" t="s">
        <v>39</v>
      </c>
      <c r="D38" s="15" t="s">
        <v>31</v>
      </c>
      <c r="E38" s="15" t="s">
        <v>1</v>
      </c>
      <c r="F38" s="15" t="s">
        <v>36</v>
      </c>
      <c r="G38" s="15" t="s">
        <v>4</v>
      </c>
      <c r="H38" s="15" t="s">
        <v>33</v>
      </c>
      <c r="I38" s="15" t="s">
        <v>52</v>
      </c>
      <c r="J38" s="16">
        <v>0.1</v>
      </c>
      <c r="K38" s="13">
        <v>33610</v>
      </c>
    </row>
    <row r="39" spans="2:11" ht="24.95" customHeight="1" x14ac:dyDescent="0.25">
      <c r="B39" s="14">
        <v>43831</v>
      </c>
      <c r="C39" s="15" t="s">
        <v>35</v>
      </c>
      <c r="D39" s="15" t="s">
        <v>31</v>
      </c>
      <c r="E39" s="15" t="s">
        <v>5</v>
      </c>
      <c r="F39" s="15" t="s">
        <v>40</v>
      </c>
      <c r="G39" s="15" t="s">
        <v>6</v>
      </c>
      <c r="H39" s="15" t="s">
        <v>41</v>
      </c>
      <c r="I39" s="15" t="s">
        <v>51</v>
      </c>
      <c r="J39" s="16">
        <v>0.09</v>
      </c>
      <c r="K39" s="13">
        <v>35832</v>
      </c>
    </row>
    <row r="40" spans="2:11" ht="24.95" customHeight="1" x14ac:dyDescent="0.25">
      <c r="B40" s="14">
        <v>43831</v>
      </c>
      <c r="C40" s="15" t="s">
        <v>49</v>
      </c>
      <c r="D40" s="15" t="s">
        <v>31</v>
      </c>
      <c r="E40" s="15" t="s">
        <v>6</v>
      </c>
      <c r="F40" s="15" t="s">
        <v>32</v>
      </c>
      <c r="G40" s="15" t="s">
        <v>2</v>
      </c>
      <c r="H40" s="15" t="s">
        <v>37</v>
      </c>
      <c r="I40" s="15" t="s">
        <v>42</v>
      </c>
      <c r="J40" s="16">
        <v>0.1</v>
      </c>
      <c r="K40" s="13">
        <v>31020</v>
      </c>
    </row>
    <row r="41" spans="2:11" ht="24.95" customHeight="1" x14ac:dyDescent="0.25">
      <c r="B41" s="14">
        <v>43832</v>
      </c>
      <c r="C41" s="15" t="s">
        <v>47</v>
      </c>
      <c r="D41" s="15" t="s">
        <v>31</v>
      </c>
      <c r="E41" s="15" t="s">
        <v>7</v>
      </c>
      <c r="F41" s="15" t="s">
        <v>36</v>
      </c>
      <c r="G41" s="15" t="s">
        <v>4</v>
      </c>
      <c r="H41" s="15" t="s">
        <v>37</v>
      </c>
      <c r="I41" s="15" t="s">
        <v>34</v>
      </c>
      <c r="J41" s="16">
        <v>0.04</v>
      </c>
      <c r="K41" s="13">
        <v>28865</v>
      </c>
    </row>
    <row r="42" spans="2:11" ht="24.95" customHeight="1" x14ac:dyDescent="0.25">
      <c r="B42" s="14">
        <v>43849</v>
      </c>
      <c r="C42" s="15" t="s">
        <v>44</v>
      </c>
      <c r="D42" s="15" t="s">
        <v>31</v>
      </c>
      <c r="E42" s="15" t="s">
        <v>0</v>
      </c>
      <c r="F42" s="15" t="s">
        <v>40</v>
      </c>
      <c r="G42" s="15" t="s">
        <v>2</v>
      </c>
      <c r="H42" s="15" t="s">
        <v>33</v>
      </c>
      <c r="I42" s="15" t="s">
        <v>42</v>
      </c>
      <c r="J42" s="16">
        <v>0.04</v>
      </c>
      <c r="K42" s="13">
        <v>36823</v>
      </c>
    </row>
    <row r="43" spans="2:11" ht="24.95" customHeight="1" x14ac:dyDescent="0.25">
      <c r="B43" s="14">
        <v>43842</v>
      </c>
      <c r="C43" s="15" t="s">
        <v>45</v>
      </c>
      <c r="D43" s="15" t="s">
        <v>31</v>
      </c>
      <c r="E43" s="15" t="s">
        <v>2</v>
      </c>
      <c r="F43" s="15" t="s">
        <v>36</v>
      </c>
      <c r="G43" s="15" t="s">
        <v>4</v>
      </c>
      <c r="H43" s="15" t="s">
        <v>33</v>
      </c>
      <c r="I43" s="15" t="s">
        <v>34</v>
      </c>
      <c r="J43" s="16">
        <v>0.04</v>
      </c>
      <c r="K43" s="13">
        <v>24083</v>
      </c>
    </row>
    <row r="44" spans="2:11" ht="24.95" customHeight="1" x14ac:dyDescent="0.25">
      <c r="B44" s="14">
        <v>43846</v>
      </c>
      <c r="C44" s="15" t="s">
        <v>43</v>
      </c>
      <c r="D44" s="15" t="s">
        <v>31</v>
      </c>
      <c r="E44" s="15" t="s">
        <v>3</v>
      </c>
      <c r="F44" s="15" t="s">
        <v>40</v>
      </c>
      <c r="G44" s="15" t="s">
        <v>1</v>
      </c>
      <c r="H44" s="15" t="s">
        <v>37</v>
      </c>
      <c r="I44" s="15" t="s">
        <v>38</v>
      </c>
      <c r="J44" s="16">
        <v>0.1</v>
      </c>
      <c r="K44" s="13">
        <v>13649</v>
      </c>
    </row>
    <row r="45" spans="2:11" ht="24.95" customHeight="1" x14ac:dyDescent="0.25">
      <c r="B45" s="14">
        <v>43853</v>
      </c>
      <c r="C45" s="15" t="s">
        <v>35</v>
      </c>
      <c r="D45" s="15" t="s">
        <v>31</v>
      </c>
      <c r="E45" s="15" t="s">
        <v>4</v>
      </c>
      <c r="F45" s="15" t="s">
        <v>36</v>
      </c>
      <c r="G45" s="15" t="s">
        <v>53</v>
      </c>
      <c r="H45" s="15" t="s">
        <v>41</v>
      </c>
      <c r="I45" s="15" t="s">
        <v>46</v>
      </c>
      <c r="J45" s="16">
        <v>7.0000000000000007E-2</v>
      </c>
      <c r="K45" s="13">
        <v>14716</v>
      </c>
    </row>
    <row r="46" spans="2:11" ht="24.95" customHeight="1" x14ac:dyDescent="0.25">
      <c r="B46" s="14">
        <v>43852</v>
      </c>
      <c r="C46" s="15" t="s">
        <v>30</v>
      </c>
      <c r="D46" s="15" t="s">
        <v>31</v>
      </c>
      <c r="E46" s="15" t="s">
        <v>1</v>
      </c>
      <c r="F46" s="15" t="s">
        <v>40</v>
      </c>
      <c r="G46" s="15" t="s">
        <v>1</v>
      </c>
      <c r="H46" s="15" t="s">
        <v>41</v>
      </c>
      <c r="I46" s="15" t="s">
        <v>38</v>
      </c>
      <c r="J46" s="16">
        <v>0.03</v>
      </c>
      <c r="K46" s="13">
        <v>34917</v>
      </c>
    </row>
    <row r="47" spans="2:11" ht="24.95" customHeight="1" x14ac:dyDescent="0.25">
      <c r="B47" s="14">
        <v>43853</v>
      </c>
      <c r="C47" s="15" t="s">
        <v>43</v>
      </c>
      <c r="D47" s="15" t="s">
        <v>31</v>
      </c>
      <c r="E47" s="15" t="s">
        <v>5</v>
      </c>
      <c r="F47" s="15" t="s">
        <v>32</v>
      </c>
      <c r="G47" s="15" t="s">
        <v>1</v>
      </c>
      <c r="H47" s="15" t="s">
        <v>41</v>
      </c>
      <c r="I47" s="15" t="s">
        <v>52</v>
      </c>
      <c r="J47" s="16">
        <v>0.02</v>
      </c>
      <c r="K47" s="13">
        <v>39804</v>
      </c>
    </row>
    <row r="48" spans="2:11" ht="24.95" customHeight="1" x14ac:dyDescent="0.25">
      <c r="B48" s="14">
        <v>43838</v>
      </c>
      <c r="C48" s="15" t="s">
        <v>39</v>
      </c>
      <c r="D48" s="15" t="s">
        <v>31</v>
      </c>
      <c r="E48" s="15" t="s">
        <v>6</v>
      </c>
      <c r="F48" s="15" t="s">
        <v>40</v>
      </c>
      <c r="G48" s="15" t="s">
        <v>54</v>
      </c>
      <c r="H48" s="15" t="s">
        <v>41</v>
      </c>
      <c r="I48" s="15" t="s">
        <v>38</v>
      </c>
      <c r="J48" s="16">
        <v>0.06</v>
      </c>
      <c r="K48" s="13">
        <v>5857</v>
      </c>
    </row>
    <row r="49" spans="2:11" ht="24.95" customHeight="1" x14ac:dyDescent="0.25">
      <c r="B49" s="14">
        <v>43857</v>
      </c>
      <c r="C49" s="15" t="s">
        <v>45</v>
      </c>
      <c r="D49" s="15" t="s">
        <v>31</v>
      </c>
      <c r="E49" s="15" t="s">
        <v>7</v>
      </c>
      <c r="F49" s="15" t="s">
        <v>36</v>
      </c>
      <c r="G49" s="15" t="s">
        <v>55</v>
      </c>
      <c r="H49" s="15" t="s">
        <v>41</v>
      </c>
      <c r="I49" s="15" t="s">
        <v>42</v>
      </c>
      <c r="J49" s="16">
        <v>0.1</v>
      </c>
      <c r="K49" s="13">
        <v>38076</v>
      </c>
    </row>
    <row r="50" spans="2:11" ht="24.95" customHeight="1" x14ac:dyDescent="0.25">
      <c r="B50" s="14">
        <v>43856</v>
      </c>
      <c r="C50" s="15" t="s">
        <v>44</v>
      </c>
      <c r="D50" s="15" t="s">
        <v>31</v>
      </c>
      <c r="E50" s="15" t="s">
        <v>0</v>
      </c>
      <c r="F50" s="15" t="s">
        <v>36</v>
      </c>
      <c r="G50" s="15" t="s">
        <v>56</v>
      </c>
      <c r="H50" s="15" t="s">
        <v>33</v>
      </c>
      <c r="I50" s="15" t="s">
        <v>57</v>
      </c>
      <c r="J50" s="16">
        <v>0.04</v>
      </c>
      <c r="K50" s="13">
        <v>6512</v>
      </c>
    </row>
    <row r="51" spans="2:11" ht="24.95" customHeight="1" x14ac:dyDescent="0.25">
      <c r="B51" s="14">
        <v>43835</v>
      </c>
      <c r="C51" s="15" t="s">
        <v>49</v>
      </c>
      <c r="D51" s="15" t="s">
        <v>31</v>
      </c>
      <c r="E51" s="15" t="s">
        <v>2</v>
      </c>
      <c r="F51" s="15" t="s">
        <v>36</v>
      </c>
      <c r="G51" s="15" t="s">
        <v>1</v>
      </c>
      <c r="H51" s="15" t="s">
        <v>33</v>
      </c>
      <c r="I51" s="15" t="s">
        <v>51</v>
      </c>
      <c r="J51" s="16">
        <v>0.01</v>
      </c>
      <c r="K51" s="13">
        <v>15424</v>
      </c>
    </row>
    <row r="52" spans="2:11" ht="24.95" customHeight="1" x14ac:dyDescent="0.25">
      <c r="B52" s="14">
        <v>43848</v>
      </c>
      <c r="C52" s="15" t="s">
        <v>47</v>
      </c>
      <c r="D52" s="15" t="s">
        <v>31</v>
      </c>
      <c r="E52" s="15" t="s">
        <v>3</v>
      </c>
      <c r="F52" s="15" t="s">
        <v>36</v>
      </c>
      <c r="G52" s="15" t="s">
        <v>0</v>
      </c>
      <c r="H52" s="15" t="s">
        <v>33</v>
      </c>
      <c r="I52" s="15" t="s">
        <v>58</v>
      </c>
      <c r="J52" s="16">
        <v>0.01</v>
      </c>
      <c r="K52" s="13">
        <v>41912</v>
      </c>
    </row>
    <row r="53" spans="2:11" ht="24.95" customHeight="1" x14ac:dyDescent="0.25">
      <c r="B53" s="14">
        <v>43837</v>
      </c>
      <c r="C53" s="15" t="s">
        <v>39</v>
      </c>
      <c r="D53" s="15" t="s">
        <v>31</v>
      </c>
      <c r="E53" s="15" t="s">
        <v>4</v>
      </c>
      <c r="F53" s="15" t="s">
        <v>40</v>
      </c>
      <c r="G53" s="15" t="s">
        <v>6</v>
      </c>
      <c r="H53" s="15" t="s">
        <v>41</v>
      </c>
      <c r="I53" s="15" t="s">
        <v>57</v>
      </c>
      <c r="J53" s="16">
        <v>0.03</v>
      </c>
      <c r="K53" s="13">
        <v>15438</v>
      </c>
    </row>
    <row r="54" spans="2:11" ht="24.95" customHeight="1" x14ac:dyDescent="0.25">
      <c r="B54" s="14">
        <v>43853</v>
      </c>
      <c r="C54" s="15" t="s">
        <v>30</v>
      </c>
      <c r="D54" s="15" t="s">
        <v>31</v>
      </c>
      <c r="E54" s="15" t="s">
        <v>1</v>
      </c>
      <c r="F54" s="15" t="s">
        <v>36</v>
      </c>
      <c r="G54" s="15" t="s">
        <v>59</v>
      </c>
      <c r="H54" s="15" t="s">
        <v>37</v>
      </c>
      <c r="I54" s="15" t="s">
        <v>34</v>
      </c>
      <c r="J54" s="16">
        <v>0.02</v>
      </c>
      <c r="K54" s="13">
        <v>1058</v>
      </c>
    </row>
    <row r="55" spans="2:11" ht="24.95" customHeight="1" x14ac:dyDescent="0.25">
      <c r="B55" s="14">
        <v>43843</v>
      </c>
      <c r="C55" s="15" t="s">
        <v>49</v>
      </c>
      <c r="D55" s="15" t="s">
        <v>31</v>
      </c>
      <c r="E55" s="15" t="s">
        <v>5</v>
      </c>
      <c r="F55" s="15" t="s">
        <v>40</v>
      </c>
      <c r="G55" s="15" t="s">
        <v>60</v>
      </c>
      <c r="H55" s="15" t="s">
        <v>37</v>
      </c>
      <c r="I55" s="15" t="s">
        <v>48</v>
      </c>
      <c r="J55" s="16">
        <v>7.0000000000000007E-2</v>
      </c>
      <c r="K55" s="13">
        <v>4480</v>
      </c>
    </row>
    <row r="56" spans="2:11" ht="24.95" customHeight="1" x14ac:dyDescent="0.25">
      <c r="B56" s="14">
        <v>43845</v>
      </c>
      <c r="C56" s="15" t="s">
        <v>35</v>
      </c>
      <c r="D56" s="15" t="s">
        <v>31</v>
      </c>
      <c r="E56" s="15" t="s">
        <v>6</v>
      </c>
      <c r="F56" s="15" t="s">
        <v>32</v>
      </c>
      <c r="G56" s="15" t="s">
        <v>5</v>
      </c>
      <c r="H56" s="15" t="s">
        <v>33</v>
      </c>
      <c r="I56" s="15" t="s">
        <v>61</v>
      </c>
      <c r="J56" s="16">
        <v>0.01</v>
      </c>
      <c r="K56" s="13">
        <v>39547</v>
      </c>
    </row>
    <row r="57" spans="2:11" ht="24.95" customHeight="1" x14ac:dyDescent="0.25">
      <c r="B57" s="14">
        <v>43849</v>
      </c>
      <c r="C57" s="15" t="s">
        <v>44</v>
      </c>
      <c r="D57" s="15" t="s">
        <v>31</v>
      </c>
      <c r="E57" s="15" t="s">
        <v>7</v>
      </c>
      <c r="F57" s="15" t="s">
        <v>36</v>
      </c>
      <c r="G57" s="15" t="s">
        <v>0</v>
      </c>
      <c r="H57" s="15" t="s">
        <v>33</v>
      </c>
      <c r="I57" s="15" t="s">
        <v>34</v>
      </c>
      <c r="J57" s="16">
        <v>0.09</v>
      </c>
      <c r="K57" s="13">
        <v>43502</v>
      </c>
    </row>
    <row r="58" spans="2:11" ht="24.95" customHeight="1" x14ac:dyDescent="0.25">
      <c r="B58" s="14">
        <v>43850</v>
      </c>
      <c r="C58" s="15" t="s">
        <v>47</v>
      </c>
      <c r="D58" s="15" t="s">
        <v>31</v>
      </c>
      <c r="E58" s="15" t="s">
        <v>0</v>
      </c>
      <c r="F58" s="15" t="s">
        <v>40</v>
      </c>
      <c r="G58" s="15" t="s">
        <v>55</v>
      </c>
      <c r="H58" s="15" t="s">
        <v>33</v>
      </c>
      <c r="I58" s="15" t="s">
        <v>48</v>
      </c>
      <c r="J58" s="16">
        <v>7.0000000000000007E-2</v>
      </c>
      <c r="K58" s="13">
        <v>16828</v>
      </c>
    </row>
    <row r="59" spans="2:11" ht="24.95" customHeight="1" x14ac:dyDescent="0.25">
      <c r="B59" s="14">
        <v>43854</v>
      </c>
      <c r="C59" s="15" t="s">
        <v>43</v>
      </c>
      <c r="D59" s="15" t="s">
        <v>31</v>
      </c>
      <c r="E59" s="15" t="s">
        <v>2</v>
      </c>
      <c r="F59" s="15" t="s">
        <v>36</v>
      </c>
      <c r="G59" s="15" t="s">
        <v>0</v>
      </c>
      <c r="H59" s="15" t="s">
        <v>33</v>
      </c>
      <c r="I59" s="15" t="s">
        <v>48</v>
      </c>
      <c r="J59" s="16">
        <v>0.06</v>
      </c>
      <c r="K59" s="13">
        <v>36140</v>
      </c>
    </row>
    <row r="60" spans="2:11" ht="24.95" customHeight="1" x14ac:dyDescent="0.25">
      <c r="B60" s="14">
        <v>43831</v>
      </c>
      <c r="C60" s="15" t="s">
        <v>45</v>
      </c>
      <c r="D60" s="15" t="s">
        <v>31</v>
      </c>
      <c r="E60" s="15" t="s">
        <v>3</v>
      </c>
      <c r="F60" s="15" t="s">
        <v>40</v>
      </c>
      <c r="G60" s="15" t="s">
        <v>1</v>
      </c>
      <c r="H60" s="15" t="s">
        <v>33</v>
      </c>
      <c r="I60" s="15" t="s">
        <v>61</v>
      </c>
      <c r="J60" s="16">
        <v>0.01</v>
      </c>
      <c r="K60" s="13">
        <v>18200</v>
      </c>
    </row>
  </sheetData>
  <mergeCells count="14">
    <mergeCell ref="E18:F18"/>
    <mergeCell ref="C5:D5"/>
    <mergeCell ref="E5:F5"/>
    <mergeCell ref="G5:H5"/>
    <mergeCell ref="C8:H8"/>
    <mergeCell ref="C6:D6"/>
    <mergeCell ref="E6:F6"/>
    <mergeCell ref="G6:H6"/>
    <mergeCell ref="E10:G10"/>
    <mergeCell ref="E11:F11"/>
    <mergeCell ref="E12:F12"/>
    <mergeCell ref="E14:G14"/>
    <mergeCell ref="E15:F15"/>
    <mergeCell ref="E17:G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5A51-4F49-4EEF-B981-C9A8ECF961CD}">
  <dimension ref="A1:P48"/>
  <sheetViews>
    <sheetView showGridLines="0" tabSelected="1" topLeftCell="A7" zoomScale="150" zoomScaleNormal="150" workbookViewId="0">
      <selection activeCell="C11" sqref="C11:C12"/>
    </sheetView>
  </sheetViews>
  <sheetFormatPr defaultColWidth="10.7109375" defaultRowHeight="20.100000000000001" customHeight="1" x14ac:dyDescent="0.25"/>
  <cols>
    <col min="1" max="1" width="1.7109375" style="18" customWidth="1"/>
    <col min="2" max="2" width="15.7109375" style="18" customWidth="1"/>
    <col min="3" max="5" width="15.7109375" style="20" customWidth="1"/>
    <col min="6" max="6" width="15.7109375" style="18" customWidth="1"/>
    <col min="7" max="8" width="15.7109375" style="20" customWidth="1"/>
    <col min="9" max="16" width="15.7109375" style="18" customWidth="1"/>
    <col min="17" max="16384" width="10.7109375" style="18"/>
  </cols>
  <sheetData>
    <row r="1" spans="1:16" s="1" customFormat="1" ht="20.100000000000001" customHeight="1" x14ac:dyDescent="0.25">
      <c r="C1"/>
      <c r="D1"/>
      <c r="E1"/>
      <c r="G1"/>
      <c r="H1"/>
    </row>
    <row r="2" spans="1:16" s="1" customFormat="1" ht="20.100000000000001" customHeight="1" x14ac:dyDescent="0.25">
      <c r="C2"/>
      <c r="D2"/>
      <c r="E2"/>
      <c r="G2"/>
      <c r="H2"/>
    </row>
    <row r="3" spans="1:16" s="1" customFormat="1" ht="20.100000000000001" customHeight="1" x14ac:dyDescent="0.25">
      <c r="C3"/>
      <c r="D3"/>
      <c r="E3"/>
      <c r="G3"/>
      <c r="H3"/>
    </row>
    <row r="4" spans="1:16" s="1" customFormat="1" ht="20.100000000000001" customHeight="1" x14ac:dyDescent="0.25">
      <c r="C4"/>
      <c r="D4"/>
      <c r="E4"/>
      <c r="G4"/>
      <c r="H4"/>
    </row>
    <row r="5" spans="1:16" s="1" customFormat="1" ht="39.950000000000003" customHeight="1" x14ac:dyDescent="0.25">
      <c r="B5" s="5" t="s">
        <v>67</v>
      </c>
      <c r="C5" s="32" t="s">
        <v>16</v>
      </c>
      <c r="D5" s="32"/>
      <c r="E5" s="30" t="s">
        <v>68</v>
      </c>
      <c r="F5" s="30"/>
      <c r="G5" s="31" t="s">
        <v>14</v>
      </c>
      <c r="H5" s="31"/>
      <c r="I5" s="30" t="s">
        <v>69</v>
      </c>
      <c r="J5" s="30"/>
      <c r="K5" s="31" t="s">
        <v>70</v>
      </c>
      <c r="L5" s="31"/>
      <c r="M5" s="30" t="s">
        <v>71</v>
      </c>
      <c r="N5" s="30"/>
      <c r="O5" s="31" t="s">
        <v>72</v>
      </c>
      <c r="P5" s="31"/>
    </row>
    <row r="6" spans="1:16" s="1" customFormat="1" ht="15" customHeight="1" x14ac:dyDescent="0.25">
      <c r="C6" s="36" t="s">
        <v>17</v>
      </c>
      <c r="D6" s="36"/>
      <c r="E6" s="36" t="s">
        <v>17</v>
      </c>
      <c r="F6" s="36"/>
      <c r="G6" s="36" t="s">
        <v>17</v>
      </c>
      <c r="H6" s="36"/>
      <c r="I6" s="36" t="s">
        <v>18</v>
      </c>
      <c r="J6" s="36"/>
      <c r="K6" s="36" t="s">
        <v>18</v>
      </c>
      <c r="L6" s="36"/>
      <c r="M6" s="36" t="s">
        <v>18</v>
      </c>
      <c r="N6" s="36"/>
      <c r="O6" s="36" t="s">
        <v>18</v>
      </c>
      <c r="P6" s="36"/>
    </row>
    <row r="7" spans="1:16" s="1" customFormat="1" ht="5.0999999999999996" customHeight="1" x14ac:dyDescent="0.25"/>
    <row r="8" spans="1:16" s="1" customFormat="1" ht="39.950000000000003" customHeight="1" x14ac:dyDescent="0.25">
      <c r="B8" s="5" t="s">
        <v>8</v>
      </c>
      <c r="C8" s="33"/>
      <c r="D8" s="34"/>
      <c r="E8" s="34"/>
      <c r="F8" s="34"/>
      <c r="G8" s="34"/>
      <c r="H8" s="35"/>
    </row>
    <row r="9" spans="1:16" s="6" customFormat="1" ht="24.95" customHeight="1" x14ac:dyDescent="0.25"/>
    <row r="10" spans="1:16" ht="24.95" customHeight="1" x14ac:dyDescent="0.25">
      <c r="B10" s="10" t="s">
        <v>23</v>
      </c>
      <c r="C10" s="10" t="s">
        <v>62</v>
      </c>
      <c r="D10" s="18"/>
      <c r="E10" s="22" t="s">
        <v>33</v>
      </c>
      <c r="F10" s="26">
        <f>SUMIF($H$17:$H$48,E10,$K$17:$K$48)</f>
        <v>340545</v>
      </c>
      <c r="G10" s="23"/>
      <c r="H10" s="18"/>
    </row>
    <row r="11" spans="1:16" ht="24.95" customHeight="1" x14ac:dyDescent="0.25">
      <c r="B11" s="2" t="s">
        <v>1</v>
      </c>
      <c r="C11" s="42">
        <f>SUMIFS(K17:K48,
E17:E48,B11,
F17:F48,B12)</f>
        <v>41239</v>
      </c>
      <c r="D11" s="18"/>
      <c r="E11" s="22" t="s">
        <v>37</v>
      </c>
      <c r="F11" s="26">
        <f t="shared" ref="F11:F12" si="0">SUMIF($H$17:$H$48,E11,$K$17:$K$48)</f>
        <v>134034</v>
      </c>
      <c r="G11" s="23"/>
      <c r="H11" s="18"/>
    </row>
    <row r="12" spans="1:16" ht="24.95" customHeight="1" x14ac:dyDescent="0.25">
      <c r="B12" s="2" t="s">
        <v>36</v>
      </c>
      <c r="C12" s="43"/>
      <c r="D12" s="18"/>
      <c r="E12" s="22" t="s">
        <v>41</v>
      </c>
      <c r="F12" s="26">
        <f t="shared" si="0"/>
        <v>286466</v>
      </c>
      <c r="G12" s="23"/>
      <c r="H12" s="18"/>
    </row>
    <row r="13" spans="1:16" ht="24.95" customHeight="1" x14ac:dyDescent="0.25">
      <c r="C13" s="18"/>
      <c r="D13" s="18"/>
      <c r="E13" s="22" t="s">
        <v>73</v>
      </c>
      <c r="F13" s="27">
        <f>SUM(F10:F12)</f>
        <v>761045</v>
      </c>
      <c r="G13" s="24"/>
      <c r="H13" s="18"/>
    </row>
    <row r="14" spans="1:16" ht="24.95" customHeight="1" x14ac:dyDescent="0.25">
      <c r="C14" s="18"/>
      <c r="D14" s="18"/>
      <c r="H14" s="18"/>
      <c r="K14" s="18" t="b">
        <f>F13=K15</f>
        <v>0</v>
      </c>
    </row>
    <row r="15" spans="1:16" ht="24.95" customHeight="1" x14ac:dyDescent="0.25">
      <c r="C15" s="18"/>
      <c r="D15" s="18"/>
      <c r="E15" s="18"/>
      <c r="G15" s="18"/>
      <c r="H15" s="18"/>
      <c r="K15" s="44">
        <f>SUM(K17:K48)</f>
        <v>767616</v>
      </c>
    </row>
    <row r="16" spans="1:16" s="20" customFormat="1" ht="24.95" customHeight="1" x14ac:dyDescent="0.25">
      <c r="A16" s="19"/>
      <c r="B16" s="7" t="s">
        <v>20</v>
      </c>
      <c r="C16" s="8" t="s">
        <v>21</v>
      </c>
      <c r="D16" s="8" t="s">
        <v>22</v>
      </c>
      <c r="E16" s="8" t="s">
        <v>23</v>
      </c>
      <c r="F16" s="8" t="s">
        <v>24</v>
      </c>
      <c r="G16" s="8" t="s">
        <v>25</v>
      </c>
      <c r="H16" s="8" t="s">
        <v>26</v>
      </c>
      <c r="I16" s="8" t="s">
        <v>27</v>
      </c>
      <c r="J16" s="11" t="s">
        <v>28</v>
      </c>
      <c r="K16" s="12" t="s">
        <v>29</v>
      </c>
      <c r="M16" s="18"/>
      <c r="N16" s="18"/>
    </row>
    <row r="17" spans="2:14" s="20" customFormat="1" ht="24.95" customHeight="1" x14ac:dyDescent="0.25">
      <c r="B17" s="21">
        <v>43855</v>
      </c>
      <c r="C17" s="2" t="s">
        <v>30</v>
      </c>
      <c r="D17" s="2" t="s">
        <v>31</v>
      </c>
      <c r="E17" s="2" t="s">
        <v>4</v>
      </c>
      <c r="F17" s="2" t="s">
        <v>32</v>
      </c>
      <c r="G17" s="2" t="s">
        <v>4</v>
      </c>
      <c r="H17" s="2" t="s">
        <v>33</v>
      </c>
      <c r="I17" s="2" t="s">
        <v>34</v>
      </c>
      <c r="J17" s="16">
        <v>0.01</v>
      </c>
      <c r="K17" s="3">
        <v>2300</v>
      </c>
      <c r="M17" s="18"/>
      <c r="N17" s="18"/>
    </row>
    <row r="18" spans="2:14" s="20" customFormat="1" ht="24.95" customHeight="1" x14ac:dyDescent="0.25">
      <c r="B18" s="21">
        <v>43843</v>
      </c>
      <c r="C18" s="2" t="s">
        <v>35</v>
      </c>
      <c r="D18" s="2" t="s">
        <v>31</v>
      </c>
      <c r="E18" s="2" t="s">
        <v>1</v>
      </c>
      <c r="F18" s="2" t="s">
        <v>36</v>
      </c>
      <c r="G18" s="2" t="s">
        <v>4</v>
      </c>
      <c r="H18" s="2" t="s">
        <v>74</v>
      </c>
      <c r="I18" s="2" t="s">
        <v>38</v>
      </c>
      <c r="J18" s="16">
        <v>0.1</v>
      </c>
      <c r="K18" s="3">
        <v>6571</v>
      </c>
    </row>
    <row r="19" spans="2:14" s="20" customFormat="1" ht="24.95" customHeight="1" x14ac:dyDescent="0.25">
      <c r="B19" s="21">
        <v>43856</v>
      </c>
      <c r="C19" s="2" t="s">
        <v>39</v>
      </c>
      <c r="D19" s="2" t="s">
        <v>31</v>
      </c>
      <c r="E19" s="2" t="s">
        <v>5</v>
      </c>
      <c r="F19" s="2" t="s">
        <v>40</v>
      </c>
      <c r="G19" s="2" t="s">
        <v>1</v>
      </c>
      <c r="H19" s="2" t="s">
        <v>41</v>
      </c>
      <c r="I19" s="2" t="s">
        <v>42</v>
      </c>
      <c r="J19" s="16">
        <v>0.06</v>
      </c>
      <c r="K19" s="3">
        <v>14766</v>
      </c>
    </row>
    <row r="20" spans="2:14" s="20" customFormat="1" ht="24.95" customHeight="1" x14ac:dyDescent="0.25">
      <c r="B20" s="21">
        <v>43854</v>
      </c>
      <c r="C20" s="2" t="s">
        <v>43</v>
      </c>
      <c r="D20" s="2" t="s">
        <v>31</v>
      </c>
      <c r="E20" s="2" t="s">
        <v>6</v>
      </c>
      <c r="F20" s="2" t="s">
        <v>32</v>
      </c>
      <c r="G20" s="2" t="s">
        <v>5</v>
      </c>
      <c r="H20" s="2" t="s">
        <v>33</v>
      </c>
      <c r="I20" s="2" t="s">
        <v>38</v>
      </c>
      <c r="J20" s="16">
        <v>0.08</v>
      </c>
      <c r="K20" s="3">
        <v>23335</v>
      </c>
    </row>
    <row r="21" spans="2:14" s="20" customFormat="1" ht="24.95" customHeight="1" x14ac:dyDescent="0.25">
      <c r="B21" s="21">
        <v>43850</v>
      </c>
      <c r="C21" s="2" t="s">
        <v>44</v>
      </c>
      <c r="D21" s="2" t="s">
        <v>31</v>
      </c>
      <c r="E21" s="2" t="s">
        <v>7</v>
      </c>
      <c r="F21" s="2" t="s">
        <v>36</v>
      </c>
      <c r="G21" s="2" t="s">
        <v>4</v>
      </c>
      <c r="H21" s="2" t="s">
        <v>37</v>
      </c>
      <c r="I21" s="2" t="s">
        <v>38</v>
      </c>
      <c r="J21" s="16">
        <v>0.08</v>
      </c>
      <c r="K21" s="3">
        <v>19574</v>
      </c>
    </row>
    <row r="22" spans="2:14" s="20" customFormat="1" ht="24.95" customHeight="1" x14ac:dyDescent="0.25">
      <c r="B22" s="21">
        <v>43841</v>
      </c>
      <c r="C22" s="2" t="s">
        <v>45</v>
      </c>
      <c r="D22" s="2" t="s">
        <v>31</v>
      </c>
      <c r="E22" s="2" t="s">
        <v>0</v>
      </c>
      <c r="F22" s="2" t="s">
        <v>40</v>
      </c>
      <c r="G22" s="2" t="s">
        <v>5</v>
      </c>
      <c r="H22" s="2" t="s">
        <v>41</v>
      </c>
      <c r="I22" s="2" t="s">
        <v>46</v>
      </c>
      <c r="J22" s="16">
        <v>0.02</v>
      </c>
      <c r="K22" s="3">
        <v>46173</v>
      </c>
    </row>
    <row r="23" spans="2:14" s="20" customFormat="1" ht="24.95" customHeight="1" x14ac:dyDescent="0.25">
      <c r="B23" s="21">
        <v>43850</v>
      </c>
      <c r="C23" s="2" t="s">
        <v>47</v>
      </c>
      <c r="D23" s="2" t="s">
        <v>31</v>
      </c>
      <c r="E23" s="2" t="s">
        <v>2</v>
      </c>
      <c r="F23" s="2" t="s">
        <v>36</v>
      </c>
      <c r="G23" s="2" t="s">
        <v>5</v>
      </c>
      <c r="H23" s="2" t="s">
        <v>41</v>
      </c>
      <c r="I23" s="2" t="s">
        <v>48</v>
      </c>
      <c r="J23" s="16">
        <v>0.01</v>
      </c>
      <c r="K23" s="3">
        <v>40887</v>
      </c>
    </row>
    <row r="24" spans="2:14" s="20" customFormat="1" ht="24.95" customHeight="1" x14ac:dyDescent="0.25">
      <c r="B24" s="21">
        <v>43855</v>
      </c>
      <c r="C24" s="2" t="s">
        <v>49</v>
      </c>
      <c r="D24" s="2" t="s">
        <v>31</v>
      </c>
      <c r="E24" s="2" t="s">
        <v>3</v>
      </c>
      <c r="F24" s="2" t="s">
        <v>40</v>
      </c>
      <c r="G24" s="2" t="s">
        <v>3</v>
      </c>
      <c r="H24" s="2" t="s">
        <v>37</v>
      </c>
      <c r="I24" s="2" t="s">
        <v>38</v>
      </c>
      <c r="J24" s="16">
        <v>7.0000000000000007E-2</v>
      </c>
      <c r="K24" s="3">
        <v>35388</v>
      </c>
    </row>
    <row r="25" spans="2:14" s="20" customFormat="1" ht="24.95" customHeight="1" x14ac:dyDescent="0.25">
      <c r="B25" s="21">
        <v>43839</v>
      </c>
      <c r="C25" s="2" t="s">
        <v>30</v>
      </c>
      <c r="D25" s="2" t="s">
        <v>31</v>
      </c>
      <c r="E25" s="2" t="s">
        <v>4</v>
      </c>
      <c r="F25" s="2" t="s">
        <v>32</v>
      </c>
      <c r="G25" s="2" t="s">
        <v>50</v>
      </c>
      <c r="H25" s="2" t="s">
        <v>33</v>
      </c>
      <c r="I25" s="2" t="s">
        <v>51</v>
      </c>
      <c r="J25" s="16">
        <v>0.09</v>
      </c>
      <c r="K25" s="3">
        <v>2329</v>
      </c>
    </row>
    <row r="26" spans="2:14" s="20" customFormat="1" ht="24.95" customHeight="1" x14ac:dyDescent="0.25">
      <c r="B26" s="21">
        <v>43849</v>
      </c>
      <c r="C26" s="2" t="s">
        <v>39</v>
      </c>
      <c r="D26" s="2" t="s">
        <v>31</v>
      </c>
      <c r="E26" s="2" t="s">
        <v>1</v>
      </c>
      <c r="F26" s="2" t="s">
        <v>36</v>
      </c>
      <c r="G26" s="2" t="s">
        <v>4</v>
      </c>
      <c r="H26" s="2" t="s">
        <v>33</v>
      </c>
      <c r="I26" s="2" t="s">
        <v>52</v>
      </c>
      <c r="J26" s="16">
        <v>0.1</v>
      </c>
      <c r="K26" s="3">
        <v>33610</v>
      </c>
    </row>
    <row r="27" spans="2:14" ht="24.95" customHeight="1" x14ac:dyDescent="0.25">
      <c r="B27" s="21">
        <v>43831</v>
      </c>
      <c r="C27" s="2" t="s">
        <v>35</v>
      </c>
      <c r="D27" s="2" t="s">
        <v>31</v>
      </c>
      <c r="E27" s="2" t="s">
        <v>5</v>
      </c>
      <c r="F27" s="2" t="s">
        <v>40</v>
      </c>
      <c r="G27" s="2" t="s">
        <v>6</v>
      </c>
      <c r="H27" s="2" t="s">
        <v>41</v>
      </c>
      <c r="I27" s="2" t="s">
        <v>51</v>
      </c>
      <c r="J27" s="16">
        <v>0.09</v>
      </c>
      <c r="K27" s="3">
        <v>35832</v>
      </c>
      <c r="M27" s="20"/>
    </row>
    <row r="28" spans="2:14" ht="24.95" customHeight="1" x14ac:dyDescent="0.25">
      <c r="B28" s="21">
        <v>43831</v>
      </c>
      <c r="C28" s="2" t="s">
        <v>49</v>
      </c>
      <c r="D28" s="2" t="s">
        <v>31</v>
      </c>
      <c r="E28" s="2" t="s">
        <v>6</v>
      </c>
      <c r="F28" s="2" t="s">
        <v>32</v>
      </c>
      <c r="G28" s="2" t="s">
        <v>2</v>
      </c>
      <c r="H28" s="2" t="s">
        <v>37</v>
      </c>
      <c r="I28" s="2" t="s">
        <v>42</v>
      </c>
      <c r="J28" s="16">
        <v>0.1</v>
      </c>
      <c r="K28" s="3">
        <v>31020</v>
      </c>
      <c r="M28" s="20"/>
    </row>
    <row r="29" spans="2:14" ht="24.95" customHeight="1" x14ac:dyDescent="0.25">
      <c r="B29" s="21">
        <v>43832</v>
      </c>
      <c r="C29" s="2" t="s">
        <v>47</v>
      </c>
      <c r="D29" s="2" t="s">
        <v>31</v>
      </c>
      <c r="E29" s="2" t="s">
        <v>7</v>
      </c>
      <c r="F29" s="2" t="s">
        <v>36</v>
      </c>
      <c r="G29" s="2" t="s">
        <v>4</v>
      </c>
      <c r="H29" s="2" t="s">
        <v>37</v>
      </c>
      <c r="I29" s="2" t="s">
        <v>34</v>
      </c>
      <c r="J29" s="16">
        <v>0.04</v>
      </c>
      <c r="K29" s="3">
        <v>28865</v>
      </c>
      <c r="M29" s="20"/>
    </row>
    <row r="30" spans="2:14" ht="24.95" customHeight="1" x14ac:dyDescent="0.25">
      <c r="B30" s="21">
        <v>43849</v>
      </c>
      <c r="C30" s="2" t="s">
        <v>44</v>
      </c>
      <c r="D30" s="2" t="s">
        <v>31</v>
      </c>
      <c r="E30" s="2" t="s">
        <v>0</v>
      </c>
      <c r="F30" s="2" t="s">
        <v>40</v>
      </c>
      <c r="G30" s="2" t="s">
        <v>2</v>
      </c>
      <c r="H30" s="2" t="s">
        <v>33</v>
      </c>
      <c r="I30" s="2" t="s">
        <v>42</v>
      </c>
      <c r="J30" s="16">
        <v>0.04</v>
      </c>
      <c r="K30" s="3">
        <v>36823</v>
      </c>
      <c r="M30" s="20"/>
    </row>
    <row r="31" spans="2:14" ht="24.95" customHeight="1" x14ac:dyDescent="0.25">
      <c r="B31" s="21">
        <v>43842</v>
      </c>
      <c r="C31" s="2" t="s">
        <v>45</v>
      </c>
      <c r="D31" s="2" t="s">
        <v>31</v>
      </c>
      <c r="E31" s="2" t="s">
        <v>2</v>
      </c>
      <c r="F31" s="2" t="s">
        <v>36</v>
      </c>
      <c r="G31" s="2" t="s">
        <v>4</v>
      </c>
      <c r="H31" s="2" t="s">
        <v>33</v>
      </c>
      <c r="I31" s="2" t="s">
        <v>34</v>
      </c>
      <c r="J31" s="16">
        <v>0.04</v>
      </c>
      <c r="K31" s="3">
        <v>24083</v>
      </c>
      <c r="M31" s="20"/>
    </row>
    <row r="32" spans="2:14" ht="24.95" customHeight="1" x14ac:dyDescent="0.25">
      <c r="B32" s="21">
        <v>43846</v>
      </c>
      <c r="C32" s="2" t="s">
        <v>43</v>
      </c>
      <c r="D32" s="2" t="s">
        <v>31</v>
      </c>
      <c r="E32" s="2" t="s">
        <v>3</v>
      </c>
      <c r="F32" s="2" t="s">
        <v>40</v>
      </c>
      <c r="G32" s="2" t="s">
        <v>1</v>
      </c>
      <c r="H32" s="2" t="s">
        <v>37</v>
      </c>
      <c r="I32" s="2" t="s">
        <v>38</v>
      </c>
      <c r="J32" s="16">
        <v>0.1</v>
      </c>
      <c r="K32" s="3">
        <v>13649</v>
      </c>
      <c r="M32" s="20"/>
    </row>
    <row r="33" spans="2:13" ht="24.95" customHeight="1" x14ac:dyDescent="0.25">
      <c r="B33" s="21">
        <v>43853</v>
      </c>
      <c r="C33" s="2" t="s">
        <v>35</v>
      </c>
      <c r="D33" s="2" t="s">
        <v>31</v>
      </c>
      <c r="E33" s="2" t="s">
        <v>4</v>
      </c>
      <c r="F33" s="2" t="s">
        <v>36</v>
      </c>
      <c r="G33" s="2" t="s">
        <v>53</v>
      </c>
      <c r="H33" s="2" t="s">
        <v>41</v>
      </c>
      <c r="I33" s="2" t="s">
        <v>46</v>
      </c>
      <c r="J33" s="16">
        <v>7.0000000000000007E-2</v>
      </c>
      <c r="K33" s="3">
        <v>14716</v>
      </c>
      <c r="M33" s="20"/>
    </row>
    <row r="34" spans="2:13" ht="24.95" customHeight="1" x14ac:dyDescent="0.25">
      <c r="B34" s="21">
        <v>43852</v>
      </c>
      <c r="C34" s="2" t="s">
        <v>30</v>
      </c>
      <c r="D34" s="2" t="s">
        <v>31</v>
      </c>
      <c r="E34" s="2" t="s">
        <v>1</v>
      </c>
      <c r="F34" s="2" t="s">
        <v>40</v>
      </c>
      <c r="G34" s="2" t="s">
        <v>1</v>
      </c>
      <c r="H34" s="2" t="s">
        <v>41</v>
      </c>
      <c r="I34" s="2" t="s">
        <v>38</v>
      </c>
      <c r="J34" s="16">
        <v>0.03</v>
      </c>
      <c r="K34" s="3">
        <v>34917</v>
      </c>
      <c r="M34" s="20"/>
    </row>
    <row r="35" spans="2:13" ht="24.95" customHeight="1" x14ac:dyDescent="0.25">
      <c r="B35" s="21">
        <v>43853</v>
      </c>
      <c r="C35" s="2" t="s">
        <v>43</v>
      </c>
      <c r="D35" s="2" t="s">
        <v>31</v>
      </c>
      <c r="E35" s="2" t="s">
        <v>5</v>
      </c>
      <c r="F35" s="2" t="s">
        <v>32</v>
      </c>
      <c r="G35" s="2" t="s">
        <v>1</v>
      </c>
      <c r="H35" s="2" t="s">
        <v>41</v>
      </c>
      <c r="I35" s="2" t="s">
        <v>52</v>
      </c>
      <c r="J35" s="16">
        <v>0.02</v>
      </c>
      <c r="K35" s="3">
        <v>39804</v>
      </c>
      <c r="M35" s="20"/>
    </row>
    <row r="36" spans="2:13" ht="24.95" customHeight="1" x14ac:dyDescent="0.25">
      <c r="B36" s="21">
        <v>43838</v>
      </c>
      <c r="C36" s="2" t="s">
        <v>39</v>
      </c>
      <c r="D36" s="2" t="s">
        <v>31</v>
      </c>
      <c r="E36" s="2" t="s">
        <v>6</v>
      </c>
      <c r="F36" s="2" t="s">
        <v>40</v>
      </c>
      <c r="G36" s="2" t="s">
        <v>54</v>
      </c>
      <c r="H36" s="2" t="s">
        <v>41</v>
      </c>
      <c r="I36" s="2" t="s">
        <v>38</v>
      </c>
      <c r="J36" s="16">
        <v>0.06</v>
      </c>
      <c r="K36" s="3">
        <v>5857</v>
      </c>
      <c r="M36" s="20"/>
    </row>
    <row r="37" spans="2:13" ht="24.95" customHeight="1" x14ac:dyDescent="0.25">
      <c r="B37" s="21">
        <v>43857</v>
      </c>
      <c r="C37" s="2" t="s">
        <v>45</v>
      </c>
      <c r="D37" s="2" t="s">
        <v>31</v>
      </c>
      <c r="E37" s="2" t="s">
        <v>7</v>
      </c>
      <c r="F37" s="2" t="s">
        <v>36</v>
      </c>
      <c r="G37" s="2" t="s">
        <v>55</v>
      </c>
      <c r="H37" s="2" t="s">
        <v>41</v>
      </c>
      <c r="I37" s="2" t="s">
        <v>42</v>
      </c>
      <c r="J37" s="16">
        <v>0.1</v>
      </c>
      <c r="K37" s="3">
        <v>38076</v>
      </c>
      <c r="M37" s="20"/>
    </row>
    <row r="38" spans="2:13" ht="24.95" customHeight="1" x14ac:dyDescent="0.25">
      <c r="B38" s="21">
        <v>43856</v>
      </c>
      <c r="C38" s="2" t="s">
        <v>44</v>
      </c>
      <c r="D38" s="2" t="s">
        <v>31</v>
      </c>
      <c r="E38" s="2" t="s">
        <v>0</v>
      </c>
      <c r="F38" s="2" t="s">
        <v>36</v>
      </c>
      <c r="G38" s="2" t="s">
        <v>56</v>
      </c>
      <c r="H38" s="2" t="s">
        <v>33</v>
      </c>
      <c r="I38" s="2" t="s">
        <v>57</v>
      </c>
      <c r="J38" s="16">
        <v>0.04</v>
      </c>
      <c r="K38" s="3">
        <v>6512</v>
      </c>
      <c r="M38" s="20"/>
    </row>
    <row r="39" spans="2:13" ht="24.95" customHeight="1" x14ac:dyDescent="0.25">
      <c r="B39" s="21">
        <v>43835</v>
      </c>
      <c r="C39" s="2" t="s">
        <v>49</v>
      </c>
      <c r="D39" s="2" t="s">
        <v>31</v>
      </c>
      <c r="E39" s="2" t="s">
        <v>2</v>
      </c>
      <c r="F39" s="2" t="s">
        <v>36</v>
      </c>
      <c r="G39" s="2" t="s">
        <v>1</v>
      </c>
      <c r="H39" s="2" t="s">
        <v>33</v>
      </c>
      <c r="I39" s="2" t="s">
        <v>51</v>
      </c>
      <c r="J39" s="16">
        <v>0.01</v>
      </c>
      <c r="K39" s="3">
        <v>15424</v>
      </c>
      <c r="M39" s="20"/>
    </row>
    <row r="40" spans="2:13" ht="24.95" customHeight="1" x14ac:dyDescent="0.25">
      <c r="B40" s="21">
        <v>43848</v>
      </c>
      <c r="C40" s="2" t="s">
        <v>47</v>
      </c>
      <c r="D40" s="2" t="s">
        <v>31</v>
      </c>
      <c r="E40" s="2" t="s">
        <v>3</v>
      </c>
      <c r="F40" s="2" t="s">
        <v>36</v>
      </c>
      <c r="G40" s="2" t="s">
        <v>0</v>
      </c>
      <c r="H40" s="2" t="s">
        <v>33</v>
      </c>
      <c r="I40" s="2" t="s">
        <v>58</v>
      </c>
      <c r="J40" s="16">
        <v>0.01</v>
      </c>
      <c r="K40" s="3">
        <v>41912</v>
      </c>
      <c r="M40" s="20"/>
    </row>
    <row r="41" spans="2:13" ht="24.95" customHeight="1" x14ac:dyDescent="0.25">
      <c r="B41" s="21">
        <v>43837</v>
      </c>
      <c r="C41" s="2" t="s">
        <v>39</v>
      </c>
      <c r="D41" s="2" t="s">
        <v>31</v>
      </c>
      <c r="E41" s="2" t="s">
        <v>4</v>
      </c>
      <c r="F41" s="2" t="s">
        <v>40</v>
      </c>
      <c r="G41" s="2" t="s">
        <v>6</v>
      </c>
      <c r="H41" s="2" t="s">
        <v>41</v>
      </c>
      <c r="I41" s="2" t="s">
        <v>57</v>
      </c>
      <c r="J41" s="16">
        <v>0.03</v>
      </c>
      <c r="K41" s="3">
        <v>15438</v>
      </c>
      <c r="M41" s="20"/>
    </row>
    <row r="42" spans="2:13" ht="24.95" customHeight="1" x14ac:dyDescent="0.25">
      <c r="B42" s="21">
        <v>43853</v>
      </c>
      <c r="C42" s="2" t="s">
        <v>30</v>
      </c>
      <c r="D42" s="2" t="s">
        <v>31</v>
      </c>
      <c r="E42" s="2" t="s">
        <v>1</v>
      </c>
      <c r="F42" s="2" t="s">
        <v>36</v>
      </c>
      <c r="G42" s="2" t="s">
        <v>59</v>
      </c>
      <c r="H42" s="2" t="s">
        <v>37</v>
      </c>
      <c r="I42" s="2" t="s">
        <v>34</v>
      </c>
      <c r="J42" s="16">
        <v>0.02</v>
      </c>
      <c r="K42" s="3">
        <v>1058</v>
      </c>
      <c r="M42" s="20"/>
    </row>
    <row r="43" spans="2:13" ht="24.95" customHeight="1" x14ac:dyDescent="0.25">
      <c r="B43" s="21">
        <v>43843</v>
      </c>
      <c r="C43" s="2" t="s">
        <v>49</v>
      </c>
      <c r="D43" s="2" t="s">
        <v>31</v>
      </c>
      <c r="E43" s="2" t="s">
        <v>5</v>
      </c>
      <c r="F43" s="2" t="s">
        <v>40</v>
      </c>
      <c r="G43" s="2" t="s">
        <v>60</v>
      </c>
      <c r="H43" s="2" t="s">
        <v>37</v>
      </c>
      <c r="I43" s="2" t="s">
        <v>48</v>
      </c>
      <c r="J43" s="16">
        <v>7.0000000000000007E-2</v>
      </c>
      <c r="K43" s="3">
        <v>4480</v>
      </c>
      <c r="M43" s="20"/>
    </row>
    <row r="44" spans="2:13" ht="24.95" customHeight="1" x14ac:dyDescent="0.25">
      <c r="B44" s="21">
        <v>43845</v>
      </c>
      <c r="C44" s="2" t="s">
        <v>35</v>
      </c>
      <c r="D44" s="2" t="s">
        <v>31</v>
      </c>
      <c r="E44" s="2" t="s">
        <v>6</v>
      </c>
      <c r="F44" s="2" t="s">
        <v>32</v>
      </c>
      <c r="G44" s="2" t="s">
        <v>5</v>
      </c>
      <c r="H44" s="2" t="s">
        <v>33</v>
      </c>
      <c r="I44" s="2" t="s">
        <v>61</v>
      </c>
      <c r="J44" s="16">
        <v>0.01</v>
      </c>
      <c r="K44" s="3">
        <v>39547</v>
      </c>
      <c r="M44" s="20"/>
    </row>
    <row r="45" spans="2:13" ht="24.95" customHeight="1" x14ac:dyDescent="0.25">
      <c r="B45" s="21">
        <v>43849</v>
      </c>
      <c r="C45" s="2" t="s">
        <v>44</v>
      </c>
      <c r="D45" s="2" t="s">
        <v>31</v>
      </c>
      <c r="E45" s="2" t="s">
        <v>7</v>
      </c>
      <c r="F45" s="2" t="s">
        <v>36</v>
      </c>
      <c r="G45" s="2" t="s">
        <v>0</v>
      </c>
      <c r="H45" s="2" t="s">
        <v>33</v>
      </c>
      <c r="I45" s="2" t="s">
        <v>34</v>
      </c>
      <c r="J45" s="16">
        <v>0.09</v>
      </c>
      <c r="K45" s="3">
        <v>43502</v>
      </c>
      <c r="M45" s="20"/>
    </row>
    <row r="46" spans="2:13" ht="24.95" customHeight="1" x14ac:dyDescent="0.25">
      <c r="B46" s="21">
        <v>43850</v>
      </c>
      <c r="C46" s="2" t="s">
        <v>47</v>
      </c>
      <c r="D46" s="2" t="s">
        <v>31</v>
      </c>
      <c r="E46" s="2" t="s">
        <v>0</v>
      </c>
      <c r="F46" s="2" t="s">
        <v>40</v>
      </c>
      <c r="G46" s="2" t="s">
        <v>55</v>
      </c>
      <c r="H46" s="2" t="s">
        <v>33</v>
      </c>
      <c r="I46" s="2" t="s">
        <v>48</v>
      </c>
      <c r="J46" s="16">
        <v>7.0000000000000007E-2</v>
      </c>
      <c r="K46" s="3">
        <v>16828</v>
      </c>
      <c r="M46" s="20"/>
    </row>
    <row r="47" spans="2:13" ht="24.95" customHeight="1" x14ac:dyDescent="0.25">
      <c r="B47" s="21">
        <v>43854</v>
      </c>
      <c r="C47" s="2" t="s">
        <v>43</v>
      </c>
      <c r="D47" s="2" t="s">
        <v>31</v>
      </c>
      <c r="E47" s="2" t="s">
        <v>2</v>
      </c>
      <c r="F47" s="2" t="s">
        <v>36</v>
      </c>
      <c r="G47" s="2" t="s">
        <v>0</v>
      </c>
      <c r="H47" s="2" t="s">
        <v>33</v>
      </c>
      <c r="I47" s="2" t="s">
        <v>48</v>
      </c>
      <c r="J47" s="16">
        <v>0.06</v>
      </c>
      <c r="K47" s="3">
        <v>36140</v>
      </c>
    </row>
    <row r="48" spans="2:13" ht="24.95" customHeight="1" x14ac:dyDescent="0.25">
      <c r="B48" s="21">
        <v>43831</v>
      </c>
      <c r="C48" s="2" t="s">
        <v>45</v>
      </c>
      <c r="D48" s="2" t="s">
        <v>31</v>
      </c>
      <c r="E48" s="2" t="s">
        <v>3</v>
      </c>
      <c r="F48" s="2" t="s">
        <v>40</v>
      </c>
      <c r="G48" s="2" t="s">
        <v>1</v>
      </c>
      <c r="H48" s="2" t="s">
        <v>33</v>
      </c>
      <c r="I48" s="2" t="s">
        <v>61</v>
      </c>
      <c r="J48" s="16">
        <v>0.01</v>
      </c>
      <c r="K48" s="3">
        <v>18200</v>
      </c>
    </row>
  </sheetData>
  <mergeCells count="16">
    <mergeCell ref="M5:N5"/>
    <mergeCell ref="O5:P5"/>
    <mergeCell ref="M6:N6"/>
    <mergeCell ref="O6:P6"/>
    <mergeCell ref="C11:C12"/>
    <mergeCell ref="I5:J5"/>
    <mergeCell ref="K5:L5"/>
    <mergeCell ref="I6:J6"/>
    <mergeCell ref="K6:L6"/>
    <mergeCell ref="C8:H8"/>
    <mergeCell ref="C5:D5"/>
    <mergeCell ref="E5:F5"/>
    <mergeCell ref="G5:H5"/>
    <mergeCell ref="C6:D6"/>
    <mergeCell ref="E6:F6"/>
    <mergeCell ref="G6:H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Aula-01</vt:lpstr>
      <vt:lpstr>Aula-02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2020-11-27T13:03:49Z</dcterms:modified>
</cp:coreProperties>
</file>