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7DBC6825-9226-45A4-8790-27CD9CFA1E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ágina1" sheetId="1" r:id="rId1"/>
  </sheets>
  <definedNames>
    <definedName name="_xlnm._FilterDatabase" localSheetId="0" hidden="1">Página1!$A$1:$H$16</definedName>
    <definedName name="_xlchart.v1.0" hidden="1">Página1!$E$1</definedName>
    <definedName name="_xlchart.v1.1" hidden="1">Página1!$E$2:$E$16</definedName>
    <definedName name="_xlchart.v1.2" hidden="1">Página1!$G$1</definedName>
    <definedName name="_xlchart.v1.3" hidden="1">Página1!$G$2:$G$16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3" i="1"/>
  <c r="G2" i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3" i="1"/>
  <c r="F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D17" i="1"/>
  <c r="D9" i="1"/>
  <c r="D15" i="1"/>
  <c r="D14" i="1"/>
  <c r="D6" i="1"/>
  <c r="D13" i="1"/>
  <c r="D3" i="1"/>
  <c r="D7" i="1"/>
  <c r="D4" i="1"/>
  <c r="D8" i="1"/>
  <c r="D5" i="1"/>
  <c r="D16" i="1"/>
  <c r="D11" i="1"/>
  <c r="D12" i="1"/>
  <c r="D10" i="1"/>
  <c r="D2" i="1"/>
</calcChain>
</file>

<file path=xl/sharedStrings.xml><?xml version="1.0" encoding="utf-8"?>
<sst xmlns="http://schemas.openxmlformats.org/spreadsheetml/2006/main" count="32" uniqueCount="30">
  <si>
    <t>DESCRIÇÃO</t>
  </si>
  <si>
    <t>QUANTIDADE</t>
  </si>
  <si>
    <t>PREÇO UNITÁRIO</t>
  </si>
  <si>
    <t>PREÇO TOTAL</t>
  </si>
  <si>
    <t>%</t>
  </si>
  <si>
    <t>VALOR ACUMULADO</t>
  </si>
  <si>
    <t>% ACUMULADA</t>
  </si>
  <si>
    <t>CLASSE</t>
  </si>
  <si>
    <t>Notebook</t>
  </si>
  <si>
    <t>Mouse</t>
  </si>
  <si>
    <t>A</t>
  </si>
  <si>
    <t>Cadeira</t>
  </si>
  <si>
    <t>B</t>
  </si>
  <si>
    <t>Mesa</t>
  </si>
  <si>
    <t>C</t>
  </si>
  <si>
    <t>Mousepad</t>
  </si>
  <si>
    <t>Webcam</t>
  </si>
  <si>
    <t>GRUPO A: 20% dos itens representam 80% dos cutos</t>
  </si>
  <si>
    <t>Fone de ouvido</t>
  </si>
  <si>
    <t>GRUPO B: 30% dos itens representam 15% dos cutos</t>
  </si>
  <si>
    <t>Televisão</t>
  </si>
  <si>
    <t>GRUPO C: 50% dos itens representam 5% dos cutos</t>
  </si>
  <si>
    <t>Relógio</t>
  </si>
  <si>
    <t>Computador</t>
  </si>
  <si>
    <t>Teclado</t>
  </si>
  <si>
    <t>Microfone</t>
  </si>
  <si>
    <t>Rádio</t>
  </si>
  <si>
    <t>Luz LED</t>
  </si>
  <si>
    <t>Quadro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</si>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</sst>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EA9DB"/>
      </left>
      <right/>
      <top/>
      <bottom/>
      <diagonal/>
    </border>
    <border>
      <left/>
      <right style="thin">
        <color rgb="FF8EA9DB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3" fillId="0" borderId="0" xfId="0" applyFont="1"/>
    <xf numFmtId="0" fontId="0" fillId="0" borderId="0" xfId="0"/>
    <xf numFmtId="44" fontId="2" fillId="0" borderId="1" xfId="0" applyNumberFormat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8EA9DB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434343"/>
          <bgColor rgb="FF43434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Curva 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Página1!$E$1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D8A2E94-CE45-4688-94D5-874D3C4B48A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FD1-4920-8A3F-8F9639D35E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FFB19AF-BD34-4744-BF6A-99A612E167B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FD1-4920-8A3F-8F9639D35E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25D7297-AECF-4780-B49C-431E33A7555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FD1-4920-8A3F-8F9639D35E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30702E-2979-4EB4-BEE1-A6323519584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FD1-4920-8A3F-8F9639D35E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92681D-05BC-4449-9106-4C979BD2F9C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FD1-4920-8A3F-8F9639D35E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BEC4B9-45A4-4398-A08E-6F5F6F5FF0C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FD1-4920-8A3F-8F9639D35E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9592EE0-26A1-4674-AAD5-A005D656861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FD1-4920-8A3F-8F9639D35E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DF10D3C-BA94-4D25-99AD-76F6D7B9516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FD1-4920-8A3F-8F9639D35E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614765-8F8C-43A9-BDBE-FA8B0A74D7B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FD1-4920-8A3F-8F9639D35EB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F617177-A4D8-478A-83D8-951D1BC150A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FD1-4920-8A3F-8F9639D35EB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EFD0E4D-BA47-47E0-8121-7F374A7BED5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FD1-4920-8A3F-8F9639D35EB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B91868-423F-43AF-A2DF-B100EE67DAF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FD1-4920-8A3F-8F9639D35EB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DC61EF3-76F1-4291-B2B4-78E88649EC7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FD1-4920-8A3F-8F9639D35EB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9B3E55A-11D1-48A8-A7BC-B8FF719840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FD1-4920-8A3F-8F9639D35EB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EE66645-20A8-4245-A51F-6F764BE4B0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FD1-4920-8A3F-8F9639D35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Página1!$E$2:$E$16</c:f>
              <c:numCache>
                <c:formatCode>0.00%</c:formatCode>
                <c:ptCount val="15"/>
                <c:pt idx="0">
                  <c:v>0.36130430855387952</c:v>
                </c:pt>
                <c:pt idx="1">
                  <c:v>0.19871736970463372</c:v>
                </c:pt>
                <c:pt idx="2">
                  <c:v>0.14452172342155181</c:v>
                </c:pt>
                <c:pt idx="3">
                  <c:v>5.4195646283081926E-2</c:v>
                </c:pt>
                <c:pt idx="4">
                  <c:v>5.4195646283081926E-2</c:v>
                </c:pt>
                <c:pt idx="5">
                  <c:v>4.7692168729112097E-2</c:v>
                </c:pt>
                <c:pt idx="6">
                  <c:v>3.6130430855387953E-2</c:v>
                </c:pt>
                <c:pt idx="7">
                  <c:v>2.6013910215879326E-2</c:v>
                </c:pt>
                <c:pt idx="8">
                  <c:v>1.8065215427693977E-2</c:v>
                </c:pt>
                <c:pt idx="9">
                  <c:v>1.8065215427693977E-2</c:v>
                </c:pt>
                <c:pt idx="10">
                  <c:v>1.445217234215518E-2</c:v>
                </c:pt>
                <c:pt idx="11">
                  <c:v>1.445217234215518E-2</c:v>
                </c:pt>
                <c:pt idx="12">
                  <c:v>5.4195646283081928E-3</c:v>
                </c:pt>
                <c:pt idx="13">
                  <c:v>4.0646734712311448E-3</c:v>
                </c:pt>
                <c:pt idx="14">
                  <c:v>2.7097823141540964E-3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Página1!$H$2:$H$16</c15:f>
                <c15:dlblRangeCache>
                  <c:ptCount val="15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C</c:v>
                  </c:pt>
                  <c:pt idx="10">
                    <c:v>C</c:v>
                  </c:pt>
                  <c:pt idx="11">
                    <c:v>C</c:v>
                  </c:pt>
                  <c:pt idx="12">
                    <c:v>C</c:v>
                  </c:pt>
                  <c:pt idx="13">
                    <c:v>C</c:v>
                  </c:pt>
                  <c:pt idx="14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FD1-4920-8A3F-8F9639D3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5531952"/>
        <c:axId val="255533392"/>
      </c:barChart>
      <c:lineChart>
        <c:grouping val="standard"/>
        <c:varyColors val="0"/>
        <c:ser>
          <c:idx val="1"/>
          <c:order val="1"/>
          <c:tx>
            <c:strRef>
              <c:f>Página1!$G$1</c:f>
              <c:strCache>
                <c:ptCount val="1"/>
                <c:pt idx="0">
                  <c:v>% ACUMULADA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Página1!$G$2:$G$16</c:f>
              <c:numCache>
                <c:formatCode>0.00%</c:formatCode>
                <c:ptCount val="15"/>
                <c:pt idx="0">
                  <c:v>0.36130430855387952</c:v>
                </c:pt>
                <c:pt idx="1">
                  <c:v>0.56002167825851323</c:v>
                </c:pt>
                <c:pt idx="2">
                  <c:v>0.70454340168006502</c:v>
                </c:pt>
                <c:pt idx="3">
                  <c:v>0.75873904796314695</c:v>
                </c:pt>
                <c:pt idx="4">
                  <c:v>0.81293469424622888</c:v>
                </c:pt>
                <c:pt idx="5">
                  <c:v>0.86062686297534097</c:v>
                </c:pt>
                <c:pt idx="6">
                  <c:v>0.89675729383072889</c:v>
                </c:pt>
                <c:pt idx="7">
                  <c:v>0.92277120404660817</c:v>
                </c:pt>
                <c:pt idx="8">
                  <c:v>0.94083641947430219</c:v>
                </c:pt>
                <c:pt idx="9">
                  <c:v>0.9589016349019962</c:v>
                </c:pt>
                <c:pt idx="10">
                  <c:v>0.97335380724415144</c:v>
                </c:pt>
                <c:pt idx="11">
                  <c:v>0.98780597958630667</c:v>
                </c:pt>
                <c:pt idx="12">
                  <c:v>0.99322554421461484</c:v>
                </c:pt>
                <c:pt idx="13">
                  <c:v>0.99729021768584603</c:v>
                </c:pt>
                <c:pt idx="14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1-4920-8A3F-8F9639D3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31952"/>
        <c:axId val="255533392"/>
      </c:lineChart>
      <c:catAx>
        <c:axId val="25553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5533392"/>
        <c:crosses val="autoZero"/>
        <c:auto val="1"/>
        <c:lblAlgn val="ctr"/>
        <c:lblOffset val="100"/>
        <c:noMultiLvlLbl val="0"/>
      </c:catAx>
      <c:valAx>
        <c:axId val="255533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55319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8</xdr:col>
      <xdr:colOff>15240</xdr:colOff>
      <xdr:row>39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37832F-077A-802C-5143-EA3C9DC57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603AFB-2DEF-4197-9CA8-35B27F0DF7C7}" name="Tabela1" displayName="Tabela1" ref="A1:H17" totalsRowCount="1" headerRowDxfId="24" dataDxfId="23" tableBorderDxfId="22">
  <autoFilter ref="A1:H16" xr:uid="{00000000-0009-0000-0000-000000000000}"/>
  <sortState xmlns:xlrd2="http://schemas.microsoft.com/office/spreadsheetml/2017/richdata2" ref="A2:H16">
    <sortCondition descending="1" ref="D1:D16"/>
  </sortState>
  <tableColumns count="8">
    <tableColumn id="1" xr3:uid="{B8D04742-1AAA-4A26-BD34-17381BEDCDCD}" name="DESCRIÇÃO" totalsRowLabel="Total" dataDxfId="21" totalsRowDxfId="13"/>
    <tableColumn id="2" xr3:uid="{CF4F480C-BDA2-406F-9513-86DE16D3ECF4}" name="QUANTIDADE" dataDxfId="20" totalsRowDxfId="12"/>
    <tableColumn id="3" xr3:uid="{0E939744-8893-4FBE-AAFD-D6885BAC9A54}" name="PREÇO UNITÁRIO" dataDxfId="19" totalsRowDxfId="11" dataCellStyle="Moeda"/>
    <tableColumn id="4" xr3:uid="{A57B80F4-8FAF-417E-B278-0B276EEAAC82}" name="PREÇO TOTAL" totalsRowFunction="custom" dataDxfId="18" totalsRowDxfId="10" dataCellStyle="Moeda">
      <calculatedColumnFormula>B2*C2</calculatedColumnFormula>
      <totalsRowFormula>SUM(Tabela1[PREÇO TOTAL])</totalsRowFormula>
    </tableColumn>
    <tableColumn id="5" xr3:uid="{9A15EFAB-2612-4DD2-9380-2D9F4022DDE3}" name="%" dataDxfId="17" totalsRowDxfId="9" dataCellStyle="Porcentagem">
      <calculatedColumnFormula>Tabela1[[#This Row],[PREÇO TOTAL]]/Tabela1[[#Totals],[PREÇO TOTAL]]</calculatedColumnFormula>
    </tableColumn>
    <tableColumn id="6" xr3:uid="{F9DB149A-AE96-4F89-84CF-59C9C5760C98}" name="VALOR ACUMULADO" dataDxfId="16" totalsRowDxfId="8">
      <calculatedColumnFormula>Tabela1[[#This Row],[%]]</calculatedColumnFormula>
    </tableColumn>
    <tableColumn id="7" xr3:uid="{11F3DAB6-8975-4D60-9CFA-BC56E371221B}" name="% ACUMULADA" dataDxfId="15" totalsRowDxfId="7">
      <calculatedColumnFormula>Tabela1[[#This Row],[%]]</calculatedColumnFormula>
    </tableColumn>
    <tableColumn id="8" xr3:uid="{C86FB807-DD4A-44A0-B68D-F33CC542CFC6}" name="CLASSE" dataDxfId="14" totalsRowDxfId="6">
      <calculatedColumnFormula>IF(Tabela1[[#This Row],[% ACUMULADA]]&lt;$K$3,$J$3,IF(G2&lt;$K$4,$J$4,$J$5))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7"/>
  <sheetViews>
    <sheetView showGridLines="0" tabSelected="1" workbookViewId="0">
      <selection activeCell="K14" sqref="K14"/>
    </sheetView>
  </sheetViews>
  <sheetFormatPr defaultColWidth="12.6640625" defaultRowHeight="15.75" customHeight="1" x14ac:dyDescent="0.25"/>
  <cols>
    <col min="1" max="1" width="13.6640625" customWidth="1"/>
    <col min="2" max="2" width="14.33203125" customWidth="1"/>
    <col min="3" max="3" width="17.44140625" customWidth="1"/>
    <col min="4" max="4" width="14.44140625" customWidth="1"/>
    <col min="5" max="5" width="11.33203125" customWidth="1"/>
    <col min="6" max="6" width="20.5546875" customWidth="1"/>
    <col min="7" max="7" width="16.6640625" customWidth="1"/>
    <col min="9" max="9" width="6.33203125" customWidth="1"/>
    <col min="12" max="12" width="6.33203125" customWidth="1"/>
    <col min="13" max="13" width="19.44140625" customWidth="1"/>
    <col min="14" max="14" width="24.33203125" customWidth="1"/>
  </cols>
  <sheetData>
    <row r="1" spans="1:14" ht="15.75" customHeigh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</row>
    <row r="2" spans="1:14" ht="15.75" customHeight="1" x14ac:dyDescent="0.3">
      <c r="A2" s="1" t="s">
        <v>8</v>
      </c>
      <c r="B2" s="2">
        <v>10</v>
      </c>
      <c r="C2" s="14">
        <v>2000</v>
      </c>
      <c r="D2" s="14">
        <f>B2*C2</f>
        <v>20000</v>
      </c>
      <c r="E2" s="19">
        <f>Tabela1[[#This Row],[PREÇO TOTAL]]/Tabela1[[#Totals],[PREÇO TOTAL]]</f>
        <v>0.36130430855387952</v>
      </c>
      <c r="F2" s="18">
        <f>Tabela1[[#This Row],[PREÇO TOTAL]]</f>
        <v>20000</v>
      </c>
      <c r="G2" s="3">
        <f>Tabela1[[#This Row],[%]]</f>
        <v>0.36130430855387952</v>
      </c>
      <c r="H2" s="1" t="str">
        <f>IF(Tabela1[[#This Row],[% ACUMULADA]]&lt;$K$3,$J$3,IF(G2&lt;$K$4,$J$4,$J$5))</f>
        <v>A</v>
      </c>
      <c r="J2" s="4" t="s">
        <v>7</v>
      </c>
      <c r="K2" s="5" t="s">
        <v>4</v>
      </c>
    </row>
    <row r="3" spans="1:14" ht="15.75" customHeight="1" x14ac:dyDescent="0.3">
      <c r="A3" s="1" t="s">
        <v>23</v>
      </c>
      <c r="B3" s="2">
        <v>5</v>
      </c>
      <c r="C3" s="14">
        <v>2200</v>
      </c>
      <c r="D3" s="14">
        <f>B3*C3</f>
        <v>11000</v>
      </c>
      <c r="E3" s="19">
        <f>Tabela1[[#This Row],[PREÇO TOTAL]]/Tabela1[[#Totals],[PREÇO TOTAL]]</f>
        <v>0.19871736970463372</v>
      </c>
      <c r="F3" s="18">
        <f>Tabela1[[#This Row],[PREÇO TOTAL]]+F2</f>
        <v>31000</v>
      </c>
      <c r="G3" s="3">
        <f>Tabela1[[#This Row],[%]]+G2</f>
        <v>0.56002167825851323</v>
      </c>
      <c r="H3" s="1" t="str">
        <f>IF(Tabela1[[#This Row],[% ACUMULADA]]&lt;$K$3,$J$3,IF(G3&lt;$K$4,$J$4,$J$5))</f>
        <v>A</v>
      </c>
      <c r="J3" s="6" t="s">
        <v>10</v>
      </c>
      <c r="K3" s="7">
        <v>0.8</v>
      </c>
      <c r="M3" s="16"/>
      <c r="N3" s="17"/>
    </row>
    <row r="4" spans="1:14" ht="15.75" customHeight="1" x14ac:dyDescent="0.3">
      <c r="A4" s="1" t="s">
        <v>20</v>
      </c>
      <c r="B4" s="2">
        <v>2</v>
      </c>
      <c r="C4" s="14">
        <v>4000</v>
      </c>
      <c r="D4" s="14">
        <f>B4*C4</f>
        <v>8000</v>
      </c>
      <c r="E4" s="19">
        <f>Tabela1[[#This Row],[PREÇO TOTAL]]/Tabela1[[#Totals],[PREÇO TOTAL]]</f>
        <v>0.14452172342155181</v>
      </c>
      <c r="F4" s="18">
        <f>Tabela1[[#This Row],[PREÇO TOTAL]]+F3</f>
        <v>39000</v>
      </c>
      <c r="G4" s="3">
        <f>Tabela1[[#This Row],[%]]+G3</f>
        <v>0.70454340168006502</v>
      </c>
      <c r="H4" s="1" t="str">
        <f>IF(Tabela1[[#This Row],[% ACUMULADA]]&lt;$K$3,$J$3,IF(G4&lt;$K$4,$J$4,$J$5))</f>
        <v>A</v>
      </c>
      <c r="J4" s="6" t="s">
        <v>12</v>
      </c>
      <c r="K4" s="7">
        <v>0.95</v>
      </c>
      <c r="M4" s="16"/>
      <c r="N4" s="17"/>
    </row>
    <row r="5" spans="1:14" ht="15.75" customHeight="1" x14ac:dyDescent="0.3">
      <c r="A5" s="1" t="s">
        <v>16</v>
      </c>
      <c r="B5" s="2">
        <v>15</v>
      </c>
      <c r="C5" s="14">
        <v>200</v>
      </c>
      <c r="D5" s="14">
        <f>B5*C5</f>
        <v>3000</v>
      </c>
      <c r="E5" s="19">
        <f>Tabela1[[#This Row],[PREÇO TOTAL]]/Tabela1[[#Totals],[PREÇO TOTAL]]</f>
        <v>5.4195646283081926E-2</v>
      </c>
      <c r="F5" s="18">
        <f>Tabela1[[#This Row],[PREÇO TOTAL]]+F4</f>
        <v>42000</v>
      </c>
      <c r="G5" s="3">
        <f>Tabela1[[#This Row],[%]]+G4</f>
        <v>0.75873904796314695</v>
      </c>
      <c r="H5" s="1" t="str">
        <f>IF(Tabela1[[#This Row],[% ACUMULADA]]&lt;$K$3,$J$3,IF(G5&lt;$K$4,$J$4,$J$5))</f>
        <v>A</v>
      </c>
      <c r="J5" s="6" t="s">
        <v>14</v>
      </c>
      <c r="K5" s="7">
        <v>1</v>
      </c>
      <c r="M5" s="16"/>
      <c r="N5" s="17"/>
    </row>
    <row r="6" spans="1:14" ht="15.75" customHeight="1" x14ac:dyDescent="0.3">
      <c r="A6" s="1" t="s">
        <v>25</v>
      </c>
      <c r="B6" s="2">
        <v>20</v>
      </c>
      <c r="C6" s="14">
        <v>150</v>
      </c>
      <c r="D6" s="14">
        <f>B6*C6</f>
        <v>3000</v>
      </c>
      <c r="E6" s="19">
        <f>Tabela1[[#This Row],[PREÇO TOTAL]]/Tabela1[[#Totals],[PREÇO TOTAL]]</f>
        <v>5.4195646283081926E-2</v>
      </c>
      <c r="F6" s="18">
        <f>Tabela1[[#This Row],[PREÇO TOTAL]]+F5</f>
        <v>45000</v>
      </c>
      <c r="G6" s="3">
        <f>Tabela1[[#This Row],[%]]+G5</f>
        <v>0.81293469424622888</v>
      </c>
      <c r="H6" s="1" t="str">
        <f>IF(Tabela1[[#This Row],[% ACUMULADA]]&lt;$K$3,$J$3,IF(G6&lt;$K$4,$J$4,$J$5))</f>
        <v>B</v>
      </c>
    </row>
    <row r="7" spans="1:14" ht="15.75" customHeight="1" x14ac:dyDescent="0.3">
      <c r="A7" s="1" t="s">
        <v>22</v>
      </c>
      <c r="B7" s="2">
        <v>8</v>
      </c>
      <c r="C7" s="14">
        <v>330</v>
      </c>
      <c r="D7" s="14">
        <f>B7*C7</f>
        <v>2640</v>
      </c>
      <c r="E7" s="19">
        <f>Tabela1[[#This Row],[PREÇO TOTAL]]/Tabela1[[#Totals],[PREÇO TOTAL]]</f>
        <v>4.7692168729112097E-2</v>
      </c>
      <c r="F7" s="18">
        <f>Tabela1[[#This Row],[PREÇO TOTAL]]+F6</f>
        <v>47640</v>
      </c>
      <c r="G7" s="3">
        <f>Tabela1[[#This Row],[%]]+G6</f>
        <v>0.86062686297534097</v>
      </c>
      <c r="H7" s="1" t="str">
        <f>IF(Tabela1[[#This Row],[% ACUMULADA]]&lt;$K$3,$J$3,IF(G7&lt;$K$4,$J$4,$J$5))</f>
        <v>B</v>
      </c>
      <c r="J7" s="16" t="s">
        <v>17</v>
      </c>
      <c r="K7" s="17"/>
      <c r="L7" s="17"/>
      <c r="M7" s="17"/>
    </row>
    <row r="8" spans="1:14" ht="15.75" customHeight="1" x14ac:dyDescent="0.3">
      <c r="A8" s="1" t="s">
        <v>18</v>
      </c>
      <c r="B8" s="2">
        <v>20</v>
      </c>
      <c r="C8" s="14">
        <v>100</v>
      </c>
      <c r="D8" s="14">
        <f>B8*C8</f>
        <v>2000</v>
      </c>
      <c r="E8" s="19">
        <f>Tabela1[[#This Row],[PREÇO TOTAL]]/Tabela1[[#Totals],[PREÇO TOTAL]]</f>
        <v>3.6130430855387953E-2</v>
      </c>
      <c r="F8" s="18">
        <f>Tabela1[[#This Row],[PREÇO TOTAL]]+F7</f>
        <v>49640</v>
      </c>
      <c r="G8" s="3">
        <f>Tabela1[[#This Row],[%]]+G7</f>
        <v>0.89675729383072889</v>
      </c>
      <c r="H8" s="1" t="str">
        <f>IF(Tabela1[[#This Row],[% ACUMULADA]]&lt;$K$3,$J$3,IF(G8&lt;$K$4,$J$4,$J$5))</f>
        <v>B</v>
      </c>
      <c r="J8" s="16" t="s">
        <v>19</v>
      </c>
      <c r="K8" s="17"/>
      <c r="L8" s="17"/>
      <c r="M8" s="17"/>
    </row>
    <row r="9" spans="1:14" ht="15.75" customHeight="1" x14ac:dyDescent="0.3">
      <c r="A9" s="1" t="s">
        <v>28</v>
      </c>
      <c r="B9" s="2">
        <v>8</v>
      </c>
      <c r="C9" s="14">
        <v>180</v>
      </c>
      <c r="D9" s="14">
        <f>B9*C9</f>
        <v>1440</v>
      </c>
      <c r="E9" s="19">
        <f>Tabela1[[#This Row],[PREÇO TOTAL]]/Tabela1[[#Totals],[PREÇO TOTAL]]</f>
        <v>2.6013910215879326E-2</v>
      </c>
      <c r="F9" s="18">
        <f>Tabela1[[#This Row],[PREÇO TOTAL]]+F8</f>
        <v>51080</v>
      </c>
      <c r="G9" s="3">
        <f>Tabela1[[#This Row],[%]]+G8</f>
        <v>0.92277120404660817</v>
      </c>
      <c r="H9" s="1" t="str">
        <f>IF(Tabela1[[#This Row],[% ACUMULADA]]&lt;$K$3,$J$3,IF(G9&lt;$K$4,$J$4,$J$5))</f>
        <v>B</v>
      </c>
      <c r="J9" s="16" t="s">
        <v>21</v>
      </c>
      <c r="K9" s="17"/>
      <c r="L9" s="17"/>
      <c r="M9" s="17"/>
    </row>
    <row r="10" spans="1:14" ht="15.75" customHeight="1" x14ac:dyDescent="0.3">
      <c r="A10" s="1" t="s">
        <v>9</v>
      </c>
      <c r="B10" s="2">
        <v>10</v>
      </c>
      <c r="C10" s="14">
        <v>100</v>
      </c>
      <c r="D10" s="14">
        <f>B10*C10</f>
        <v>1000</v>
      </c>
      <c r="E10" s="19">
        <f>Tabela1[[#This Row],[PREÇO TOTAL]]/Tabela1[[#Totals],[PREÇO TOTAL]]</f>
        <v>1.8065215427693977E-2</v>
      </c>
      <c r="F10" s="18">
        <f>Tabela1[[#This Row],[PREÇO TOTAL]]+F9</f>
        <v>52080</v>
      </c>
      <c r="G10" s="3">
        <f>Tabela1[[#This Row],[%]]+G9</f>
        <v>0.94083641947430219</v>
      </c>
      <c r="H10" s="1" t="str">
        <f>IF(Tabela1[[#This Row],[% ACUMULADA]]&lt;$K$3,$J$3,IF(G10&lt;$K$4,$J$4,$J$5))</f>
        <v>B</v>
      </c>
    </row>
    <row r="11" spans="1:14" ht="15.75" customHeight="1" x14ac:dyDescent="0.3">
      <c r="A11" s="1" t="s">
        <v>13</v>
      </c>
      <c r="B11" s="2">
        <v>5</v>
      </c>
      <c r="C11" s="14">
        <v>200</v>
      </c>
      <c r="D11" s="14">
        <f>B11*C11</f>
        <v>1000</v>
      </c>
      <c r="E11" s="19">
        <f>Tabela1[[#This Row],[PREÇO TOTAL]]/Tabela1[[#Totals],[PREÇO TOTAL]]</f>
        <v>1.8065215427693977E-2</v>
      </c>
      <c r="F11" s="18">
        <f>Tabela1[[#This Row],[PREÇO TOTAL]]+F10</f>
        <v>53080</v>
      </c>
      <c r="G11" s="3">
        <f>Tabela1[[#This Row],[%]]+G10</f>
        <v>0.9589016349019962</v>
      </c>
      <c r="H11" s="1" t="str">
        <f>IF(Tabela1[[#This Row],[% ACUMULADA]]&lt;$K$3,$J$3,IF(G11&lt;$K$4,$J$4,$J$5))</f>
        <v>C</v>
      </c>
    </row>
    <row r="12" spans="1:14" ht="15.75" customHeight="1" x14ac:dyDescent="0.3">
      <c r="A12" s="1" t="s">
        <v>11</v>
      </c>
      <c r="B12" s="2">
        <v>20</v>
      </c>
      <c r="C12" s="14">
        <v>40</v>
      </c>
      <c r="D12" s="14">
        <f>B12*C12</f>
        <v>800</v>
      </c>
      <c r="E12" s="19">
        <f>Tabela1[[#This Row],[PREÇO TOTAL]]/Tabela1[[#Totals],[PREÇO TOTAL]]</f>
        <v>1.445217234215518E-2</v>
      </c>
      <c r="F12" s="18">
        <f>Tabela1[[#This Row],[PREÇO TOTAL]]+F11</f>
        <v>53880</v>
      </c>
      <c r="G12" s="3">
        <f>Tabela1[[#This Row],[%]]+G11</f>
        <v>0.97335380724415144</v>
      </c>
      <c r="H12" s="1" t="str">
        <f>IF(Tabela1[[#This Row],[% ACUMULADA]]&lt;$K$3,$J$3,IF(G12&lt;$K$4,$J$4,$J$5))</f>
        <v>C</v>
      </c>
    </row>
    <row r="13" spans="1:14" ht="15.75" customHeight="1" x14ac:dyDescent="0.3">
      <c r="A13" s="1" t="s">
        <v>24</v>
      </c>
      <c r="B13" s="2">
        <v>10</v>
      </c>
      <c r="C13" s="14">
        <v>80</v>
      </c>
      <c r="D13" s="14">
        <f>B13*C13</f>
        <v>800</v>
      </c>
      <c r="E13" s="19">
        <f>Tabela1[[#This Row],[PREÇO TOTAL]]/Tabela1[[#Totals],[PREÇO TOTAL]]</f>
        <v>1.445217234215518E-2</v>
      </c>
      <c r="F13" s="18">
        <f>Tabela1[[#This Row],[PREÇO TOTAL]]+F12</f>
        <v>54680</v>
      </c>
      <c r="G13" s="3">
        <f>Tabela1[[#This Row],[%]]+G12</f>
        <v>0.98780597958630667</v>
      </c>
      <c r="H13" s="1" t="str">
        <f>IF(Tabela1[[#This Row],[% ACUMULADA]]&lt;$K$3,$J$3,IF(G13&lt;$K$4,$J$4,$J$5))</f>
        <v>C</v>
      </c>
    </row>
    <row r="14" spans="1:14" ht="15.75" customHeight="1" x14ac:dyDescent="0.3">
      <c r="A14" s="1" t="s">
        <v>26</v>
      </c>
      <c r="B14" s="2">
        <v>1</v>
      </c>
      <c r="C14" s="14">
        <v>300</v>
      </c>
      <c r="D14" s="14">
        <f>B14*C14</f>
        <v>300</v>
      </c>
      <c r="E14" s="19">
        <f>Tabela1[[#This Row],[PREÇO TOTAL]]/Tabela1[[#Totals],[PREÇO TOTAL]]</f>
        <v>5.4195646283081928E-3</v>
      </c>
      <c r="F14" s="18">
        <f>Tabela1[[#This Row],[PREÇO TOTAL]]+F13</f>
        <v>54980</v>
      </c>
      <c r="G14" s="3">
        <f>Tabela1[[#This Row],[%]]+G13</f>
        <v>0.99322554421461484</v>
      </c>
      <c r="H14" s="1" t="str">
        <f>IF(Tabela1[[#This Row],[% ACUMULADA]]&lt;$K$3,$J$3,IF(G14&lt;$K$4,$J$4,$J$5))</f>
        <v>C</v>
      </c>
    </row>
    <row r="15" spans="1:14" ht="15.75" customHeight="1" x14ac:dyDescent="0.3">
      <c r="A15" s="1" t="s">
        <v>27</v>
      </c>
      <c r="B15" s="2">
        <v>5</v>
      </c>
      <c r="C15" s="14">
        <v>45</v>
      </c>
      <c r="D15" s="14">
        <f>B15*C15</f>
        <v>225</v>
      </c>
      <c r="E15" s="19">
        <f>Tabela1[[#This Row],[PREÇO TOTAL]]/Tabela1[[#Totals],[PREÇO TOTAL]]</f>
        <v>4.0646734712311448E-3</v>
      </c>
      <c r="F15" s="18">
        <f>Tabela1[[#This Row],[PREÇO TOTAL]]+F14</f>
        <v>55205</v>
      </c>
      <c r="G15" s="3">
        <f>Tabela1[[#This Row],[%]]+G14</f>
        <v>0.99729021768584603</v>
      </c>
      <c r="H15" s="1" t="str">
        <f>IF(Tabela1[[#This Row],[% ACUMULADA]]&lt;$K$3,$J$3,IF(G15&lt;$K$4,$J$4,$J$5))</f>
        <v>C</v>
      </c>
    </row>
    <row r="16" spans="1:14" ht="15.75" customHeight="1" x14ac:dyDescent="0.3">
      <c r="A16" s="11" t="s">
        <v>15</v>
      </c>
      <c r="B16" s="12">
        <v>10</v>
      </c>
      <c r="C16" s="15">
        <v>15</v>
      </c>
      <c r="D16" s="15">
        <f>B16*C16</f>
        <v>150</v>
      </c>
      <c r="E16" s="20">
        <f>Tabela1[[#This Row],[PREÇO TOTAL]]/Tabela1[[#Totals],[PREÇO TOTAL]]</f>
        <v>2.7097823141540964E-3</v>
      </c>
      <c r="F16" s="18">
        <f>Tabela1[[#This Row],[PREÇO TOTAL]]+F15</f>
        <v>55355</v>
      </c>
      <c r="G16" s="3">
        <f>Tabela1[[#This Row],[%]]+G15</f>
        <v>1.0000000000000002</v>
      </c>
      <c r="H16" s="1" t="str">
        <f>IF(Tabela1[[#This Row],[% ACUMULADA]]&lt;$K$3,$J$3,IF(G16&lt;$K$4,$J$4,$J$5))</f>
        <v>C</v>
      </c>
    </row>
    <row r="17" spans="1:8" ht="15.75" customHeight="1" x14ac:dyDescent="0.3">
      <c r="A17" s="13" t="s">
        <v>29</v>
      </c>
      <c r="B17" s="13"/>
      <c r="C17" s="13"/>
      <c r="D17" s="21">
        <f>SUM(Tabela1[PREÇO TOTAL])</f>
        <v>55355</v>
      </c>
      <c r="E17" s="13"/>
      <c r="F17" s="13"/>
      <c r="G17" s="13"/>
      <c r="H17" s="13"/>
    </row>
  </sheetData>
  <mergeCells count="6">
    <mergeCell ref="J9:M9"/>
    <mergeCell ref="M3:N3"/>
    <mergeCell ref="M4:N4"/>
    <mergeCell ref="M5:N5"/>
    <mergeCell ref="J7:M7"/>
    <mergeCell ref="J8:M8"/>
  </mergeCells>
  <conditionalFormatting sqref="H2:H16">
    <cfRule type="containsText" dxfId="0" priority="3" operator="containsText" text="A">
      <formula>NOT(ISERROR(SEARCH("A",H2)))</formula>
    </cfRule>
    <cfRule type="containsText" dxfId="1" priority="2" operator="containsText" text="B">
      <formula>NOT(ISERROR(SEARCH("B",H2)))</formula>
    </cfRule>
    <cfRule type="containsText" dxfId="2" priority="1" operator="containsText" text="C">
      <formula>NOT(ISERROR(SEARCH("C",H2)))</formula>
    </cfRule>
  </conditionalFormatting>
  <pageMargins left="0.511811024" right="0.511811024" top="0.78740157499999996" bottom="0.78740157499999996" header="0.31496062000000002" footer="0.31496062000000002"/>
  <ignoredErrors>
    <ignoredError sqref="F2:F3 F4:F16 G3 G4:G16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2024-04-17T12:42:15Z</dcterms:modified>
</cp:coreProperties>
</file>