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stavo\Desktop\"/>
    </mc:Choice>
  </mc:AlternateContent>
  <xr:revisionPtr revIDLastSave="0" documentId="8_{C01B6F4B-816A-4804-A000-A95A6DB084AE}" xr6:coauthVersionLast="45" xr6:coauthVersionMax="45" xr10:uidLastSave="{00000000-0000-0000-0000-000000000000}"/>
  <bookViews>
    <workbookView xWindow="-120" yWindow="-120" windowWidth="20730" windowHeight="11160" firstSheet="1" activeTab="1" xr2:uid="{19CAC742-BD17-49E6-80DD-B51793E58F98}"/>
  </bookViews>
  <sheets>
    <sheet name="Gráfico1" sheetId="4" r:id="rId1"/>
    <sheet name="Cálculos Dolar" sheetId="3" r:id="rId2"/>
    <sheet name="Pontos" sheetId="2" r:id="rId3"/>
  </sheets>
  <definedNames>
    <definedName name="_xlnm._FilterDatabase" localSheetId="2" hidden="1">Pontos!$B$2:$D$2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3" l="1"/>
  <c r="H6" i="3" l="1"/>
  <c r="G6" i="3" l="1"/>
  <c r="H12" i="3" s="1"/>
  <c r="D22" i="3" l="1"/>
  <c r="D23" i="3"/>
  <c r="D24" i="3"/>
  <c r="D25" i="3"/>
  <c r="D26" i="3"/>
  <c r="D27" i="3" l="1"/>
  <c r="D29" i="3"/>
  <c r="D28" i="3" l="1"/>
  <c r="H25" i="3" l="1"/>
  <c r="I25" i="3" s="1"/>
  <c r="H21" i="3"/>
  <c r="G21" i="3"/>
  <c r="I21" i="3" l="1"/>
  <c r="I12" i="3"/>
</calcChain>
</file>

<file path=xl/sharedStrings.xml><?xml version="1.0" encoding="utf-8"?>
<sst xmlns="http://schemas.openxmlformats.org/spreadsheetml/2006/main" count="95" uniqueCount="31">
  <si>
    <t>Utilizar Antes da Abertura</t>
  </si>
  <si>
    <t>1) 18h Fechamento</t>
  </si>
  <si>
    <t>ABERTURA</t>
  </si>
  <si>
    <t>OVER</t>
  </si>
  <si>
    <t>JUSTO</t>
  </si>
  <si>
    <t>&gt; Traçar pontos da Fibo (Maxs e Mins)</t>
  </si>
  <si>
    <t>INPUT</t>
  </si>
  <si>
    <t>Input de dados</t>
  </si>
  <si>
    <t>FECHAMENTO</t>
  </si>
  <si>
    <t>Output de dados</t>
  </si>
  <si>
    <t>2) Achar Abertura:</t>
  </si>
  <si>
    <t>Dolar Comercial</t>
  </si>
  <si>
    <t>DX</t>
  </si>
  <si>
    <t>3) Achar justo</t>
  </si>
  <si>
    <t>DI1M20</t>
  </si>
  <si>
    <t>DELTA</t>
  </si>
  <si>
    <t>MAX</t>
  </si>
  <si>
    <t>MIN</t>
  </si>
  <si>
    <t>4) Achar Max e Mín</t>
  </si>
  <si>
    <t>PTAX</t>
  </si>
  <si>
    <t>Dias para vencimento</t>
  </si>
  <si>
    <t>5) Após a PTAX achar novas Maxs e Mins</t>
  </si>
  <si>
    <t>FRP</t>
  </si>
  <si>
    <t>Utilizar Depois da Abertura</t>
  </si>
  <si>
    <t>DEPOIS DA PTAX</t>
  </si>
  <si>
    <t>DI1K20</t>
  </si>
  <si>
    <t>DOL</t>
  </si>
  <si>
    <t>Fonte</t>
  </si>
  <si>
    <t>FIBO</t>
  </si>
  <si>
    <t>bollinger</t>
  </si>
  <si>
    <t>MACD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</si>
</sst>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6" borderId="3" xfId="0" applyFill="1" applyBorder="1"/>
    <xf numFmtId="0" fontId="0" fillId="6" borderId="5" xfId="0" applyFill="1" applyBorder="1"/>
    <xf numFmtId="0" fontId="0" fillId="6" borderId="7" xfId="0" applyFill="1" applyBorder="1"/>
    <xf numFmtId="0" fontId="0" fillId="7" borderId="3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2" fontId="0" fillId="5" borderId="7" xfId="0" applyNumberForma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2" fontId="0" fillId="5" borderId="8" xfId="0" applyNumberFormat="1" applyFill="1" applyBorder="1" applyAlignment="1">
      <alignment horizontal="center"/>
    </xf>
    <xf numFmtId="2" fontId="0" fillId="9" borderId="11" xfId="0" applyNumberFormat="1" applyFill="1" applyBorder="1"/>
    <xf numFmtId="2" fontId="0" fillId="9" borderId="13" xfId="0" applyNumberFormat="1" applyFill="1" applyBorder="1"/>
    <xf numFmtId="10" fontId="0" fillId="9" borderId="13" xfId="0" applyNumberFormat="1" applyFill="1" applyBorder="1"/>
    <xf numFmtId="164" fontId="0" fillId="9" borderId="13" xfId="0" applyNumberFormat="1" applyFill="1" applyBorder="1"/>
    <xf numFmtId="0" fontId="0" fillId="9" borderId="13" xfId="0" applyFill="1" applyBorder="1"/>
    <xf numFmtId="164" fontId="0" fillId="9" borderId="12" xfId="0" applyNumberFormat="1" applyFill="1" applyBorder="1"/>
    <xf numFmtId="0" fontId="0" fillId="9" borderId="2" xfId="0" applyFill="1" applyBorder="1"/>
    <xf numFmtId="2" fontId="0" fillId="10" borderId="12" xfId="0" applyNumberFormat="1" applyFill="1" applyBorder="1" applyAlignment="1">
      <alignment horizontal="center"/>
    </xf>
    <xf numFmtId="0" fontId="0" fillId="10" borderId="2" xfId="0" applyFill="1" applyBorder="1"/>
    <xf numFmtId="0" fontId="0" fillId="0" borderId="9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1" applyNumberFormat="1" applyFont="1" applyBorder="1"/>
    <xf numFmtId="0" fontId="0" fillId="0" borderId="10" xfId="0" applyBorder="1"/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Fill="1"/>
    <xf numFmtId="0" fontId="0" fillId="0" borderId="1" xfId="0" applyFill="1" applyBorder="1"/>
    <xf numFmtId="0" fontId="4" fillId="12" borderId="3" xfId="0" applyFont="1" applyFill="1" applyBorder="1"/>
    <xf numFmtId="0" fontId="5" fillId="12" borderId="9" xfId="0" applyFont="1" applyFill="1" applyBorder="1"/>
    <xf numFmtId="0" fontId="5" fillId="12" borderId="4" xfId="0" applyFont="1" applyFill="1" applyBorder="1"/>
    <xf numFmtId="0" fontId="4" fillId="12" borderId="5" xfId="0" applyFont="1" applyFill="1" applyBorder="1"/>
    <xf numFmtId="0" fontId="5" fillId="12" borderId="0" xfId="0" applyFont="1" applyFill="1" applyBorder="1"/>
    <xf numFmtId="0" fontId="5" fillId="12" borderId="6" xfId="0" applyFont="1" applyFill="1" applyBorder="1"/>
    <xf numFmtId="0" fontId="4" fillId="12" borderId="7" xfId="0" applyFont="1" applyFill="1" applyBorder="1"/>
    <xf numFmtId="0" fontId="5" fillId="12" borderId="10" xfId="0" applyFont="1" applyFill="1" applyBorder="1"/>
    <xf numFmtId="0" fontId="5" fillId="12" borderId="8" xfId="0" applyFont="1" applyFill="1" applyBorder="1"/>
    <xf numFmtId="0" fontId="0" fillId="13" borderId="0" xfId="0" applyFill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10" borderId="21" xfId="0" applyFill="1" applyBorder="1"/>
    <xf numFmtId="0" fontId="0" fillId="10" borderId="22" xfId="0" applyFill="1" applyBorder="1"/>
    <xf numFmtId="165" fontId="0" fillId="5" borderId="12" xfId="0" applyNumberForma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11" borderId="14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'Cálculos Dolar'!$C$21:$C$29</c:f>
              <c:strCache>
                <c:ptCount val="9"/>
                <c:pt idx="0">
                  <c:v>INPUT</c:v>
                </c:pt>
                <c:pt idx="1">
                  <c:v>FECHAMENTO</c:v>
                </c:pt>
                <c:pt idx="2">
                  <c:v>Dolar Comercial</c:v>
                </c:pt>
                <c:pt idx="3">
                  <c:v>DX</c:v>
                </c:pt>
                <c:pt idx="4">
                  <c:v>DI1K20</c:v>
                </c:pt>
                <c:pt idx="5">
                  <c:v>DELTA</c:v>
                </c:pt>
                <c:pt idx="6">
                  <c:v>PTAX</c:v>
                </c:pt>
                <c:pt idx="7">
                  <c:v>Dias para vencimento</c:v>
                </c:pt>
                <c:pt idx="8">
                  <c:v>FRP</c:v>
                </c:pt>
              </c:strCache>
            </c:strRef>
          </c:cat>
          <c:val>
            <c:numRef>
              <c:f>'Cálculos Dolar'!$D$21:$D$29</c:f>
              <c:numCache>
                <c:formatCode>0.00</c:formatCode>
                <c:ptCount val="9"/>
                <c:pt idx="1">
                  <c:v>5388</c:v>
                </c:pt>
                <c:pt idx="2">
                  <c:v>5385.4</c:v>
                </c:pt>
                <c:pt idx="3" formatCode="0.00%">
                  <c:v>-1.6000000000000001E-3</c:v>
                </c:pt>
                <c:pt idx="4" formatCode="0.0000">
                  <c:v>2.105</c:v>
                </c:pt>
                <c:pt idx="5" formatCode="General">
                  <c:v>25</c:v>
                </c:pt>
                <c:pt idx="6" formatCode="General">
                  <c:v>0</c:v>
                </c:pt>
                <c:pt idx="7" formatCode="General">
                  <c:v>12</c:v>
                </c:pt>
                <c:pt idx="8" formatCode="0.00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9-4EED-99F4-202777C33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1226528"/>
        <c:axId val="2114598304"/>
      </c:barChart>
      <c:catAx>
        <c:axId val="209122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4598304"/>
        <c:crosses val="autoZero"/>
        <c:auto val="1"/>
        <c:lblAlgn val="ctr"/>
        <c:lblOffset val="100"/>
        <c:noMultiLvlLbl val="0"/>
      </c:catAx>
      <c:valAx>
        <c:axId val="211459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22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699EC28-F4F4-4833-82B6-1BF0BEADFF89}">
  <sheetPr/>
  <sheetViews>
    <sheetView zoomScale="7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2432" cy="60020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D08988-09C0-4FAD-9E21-75F38D24AC2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8A4D-3AD8-419B-A0D6-8B43BD5B71F6}">
  <dimension ref="B1:S30"/>
  <sheetViews>
    <sheetView showGridLines="0" tabSelected="1" zoomScaleNormal="100" workbookViewId="0">
      <selection activeCell="D9" sqref="D9"/>
    </sheetView>
  </sheetViews>
  <sheetFormatPr defaultRowHeight="15"/>
  <cols>
    <col min="1" max="2" width="2.28515625" customWidth="1"/>
    <col min="3" max="3" width="20.28515625" bestFit="1" customWidth="1"/>
    <col min="4" max="4" width="9.7109375" bestFit="1" customWidth="1"/>
    <col min="5" max="6" width="2.140625" customWidth="1"/>
    <col min="7" max="10" width="18" customWidth="1"/>
    <col min="11" max="11" width="2.85546875" customWidth="1"/>
    <col min="12" max="12" width="15.85546875" style="3" bestFit="1" customWidth="1"/>
    <col min="13" max="13" width="2.42578125" style="3" customWidth="1"/>
    <col min="15" max="15" width="1.42578125" customWidth="1"/>
    <col min="16" max="16" width="22.5703125" customWidth="1"/>
  </cols>
  <sheetData>
    <row r="1" spans="2:19" ht="15.75" thickBot="1"/>
    <row r="2" spans="2:19" ht="14.25" customHeight="1" thickBot="1">
      <c r="B2" s="4"/>
      <c r="C2" s="30"/>
      <c r="D2" s="30"/>
      <c r="E2" s="30"/>
      <c r="F2" s="30"/>
      <c r="G2" s="30"/>
      <c r="H2" s="30"/>
      <c r="I2" s="30"/>
      <c r="J2" s="30"/>
      <c r="K2" s="30"/>
      <c r="L2" s="7"/>
      <c r="M2" s="8"/>
    </row>
    <row r="3" spans="2:19" ht="30" customHeight="1" thickBot="1">
      <c r="B3" s="5"/>
      <c r="C3" s="60" t="s">
        <v>0</v>
      </c>
      <c r="D3" s="61"/>
      <c r="E3" s="61"/>
      <c r="F3" s="61"/>
      <c r="G3" s="61"/>
      <c r="H3" s="61"/>
      <c r="I3" s="61"/>
      <c r="J3" s="61"/>
      <c r="K3" s="61"/>
      <c r="L3" s="62"/>
      <c r="M3" s="10"/>
    </row>
    <row r="4" spans="2:19" ht="18" customHeight="1" thickBot="1">
      <c r="B4" s="5"/>
      <c r="C4" s="31"/>
      <c r="D4" s="31"/>
      <c r="E4" s="31"/>
      <c r="F4" s="31"/>
      <c r="G4" s="31"/>
      <c r="H4" s="31"/>
      <c r="I4" s="31"/>
      <c r="J4" s="31"/>
      <c r="K4" s="31"/>
      <c r="L4" s="32"/>
      <c r="M4" s="10"/>
      <c r="P4" s="41" t="s">
        <v>1</v>
      </c>
      <c r="Q4" s="42"/>
      <c r="R4" s="42"/>
      <c r="S4" s="43"/>
    </row>
    <row r="5" spans="2:19" ht="19.5" thickBot="1">
      <c r="B5" s="5"/>
      <c r="C5" s="31"/>
      <c r="D5" s="31"/>
      <c r="E5" s="31"/>
      <c r="F5" s="31"/>
      <c r="G5" s="15" t="s">
        <v>2</v>
      </c>
      <c r="H5" s="16" t="s">
        <v>3</v>
      </c>
      <c r="I5" s="17" t="s">
        <v>4</v>
      </c>
      <c r="J5" s="31"/>
      <c r="K5" s="31"/>
      <c r="L5" s="32"/>
      <c r="M5" s="10"/>
      <c r="P5" s="44" t="s">
        <v>5</v>
      </c>
      <c r="Q5" s="45"/>
      <c r="R5" s="45"/>
      <c r="S5" s="46"/>
    </row>
    <row r="6" spans="2:19" ht="19.5" thickBot="1">
      <c r="B6" s="5"/>
      <c r="C6" s="56" t="s">
        <v>6</v>
      </c>
      <c r="D6" s="57"/>
      <c r="E6" s="31"/>
      <c r="F6" s="31"/>
      <c r="G6" s="18">
        <f>(D7*D9)+D7</f>
        <v>5379.3792000000003</v>
      </c>
      <c r="H6" s="55">
        <f>((1+D10)^(1/252)-1)*D13</f>
        <v>5.4074504790565747E-2</v>
      </c>
      <c r="I6" s="20">
        <f>D8+(D8*H6%)</f>
        <v>5388.3121283809905</v>
      </c>
      <c r="J6" s="31"/>
      <c r="K6" s="27"/>
      <c r="L6" s="32" t="s">
        <v>7</v>
      </c>
      <c r="M6" s="10"/>
      <c r="P6" s="44"/>
      <c r="Q6" s="45"/>
      <c r="R6" s="45"/>
      <c r="S6" s="46"/>
    </row>
    <row r="7" spans="2:19" ht="19.5" thickBot="1">
      <c r="B7" s="5"/>
      <c r="C7" s="12" t="s">
        <v>8</v>
      </c>
      <c r="D7" s="21">
        <v>5388</v>
      </c>
      <c r="E7" s="31"/>
      <c r="F7" s="31"/>
      <c r="G7" s="31"/>
      <c r="H7" s="31"/>
      <c r="I7" s="31"/>
      <c r="J7" s="33"/>
      <c r="K7" s="29"/>
      <c r="L7" s="32" t="s">
        <v>9</v>
      </c>
      <c r="M7" s="10"/>
      <c r="P7" s="44" t="s">
        <v>10</v>
      </c>
      <c r="Q7" s="45"/>
      <c r="R7" s="45"/>
      <c r="S7" s="46"/>
    </row>
    <row r="8" spans="2:19" ht="18.75">
      <c r="B8" s="5"/>
      <c r="C8" s="13" t="s">
        <v>11</v>
      </c>
      <c r="D8" s="22">
        <v>5385.4</v>
      </c>
      <c r="E8" s="31"/>
      <c r="F8" s="31"/>
      <c r="I8" s="31"/>
      <c r="J8" s="31"/>
      <c r="K8" s="31"/>
      <c r="L8" s="32"/>
      <c r="M8" s="10"/>
      <c r="P8" s="44"/>
      <c r="Q8" s="45"/>
      <c r="R8" s="45"/>
      <c r="S8" s="46"/>
    </row>
    <row r="9" spans="2:19" ht="19.5" thickBot="1">
      <c r="B9" s="5"/>
      <c r="C9" s="13" t="s">
        <v>12</v>
      </c>
      <c r="D9" s="23">
        <v>-1.6000000000000001E-3</v>
      </c>
      <c r="E9" s="31"/>
      <c r="F9" s="31"/>
      <c r="I9" s="31"/>
      <c r="J9" s="31"/>
      <c r="K9" s="31"/>
      <c r="L9" s="32"/>
      <c r="M9" s="10"/>
      <c r="P9" s="44" t="s">
        <v>13</v>
      </c>
      <c r="Q9" s="45"/>
      <c r="R9" s="45"/>
      <c r="S9" s="46"/>
    </row>
    <row r="10" spans="2:19" ht="19.5" thickBot="1">
      <c r="B10" s="5"/>
      <c r="C10" s="13" t="s">
        <v>14</v>
      </c>
      <c r="D10" s="24">
        <v>2.105</v>
      </c>
      <c r="E10" s="31"/>
      <c r="F10" s="31"/>
      <c r="H10" s="66" t="s">
        <v>2</v>
      </c>
      <c r="I10" s="67"/>
      <c r="J10" s="31"/>
      <c r="K10" s="31"/>
      <c r="L10" s="32"/>
      <c r="M10" s="10"/>
      <c r="P10" s="44"/>
      <c r="Q10" s="45"/>
      <c r="R10" s="45"/>
      <c r="S10" s="46"/>
    </row>
    <row r="11" spans="2:19" ht="18.75">
      <c r="B11" s="5"/>
      <c r="C11" s="13" t="s">
        <v>15</v>
      </c>
      <c r="D11" s="25">
        <v>25</v>
      </c>
      <c r="E11" s="31"/>
      <c r="F11" s="31"/>
      <c r="G11" s="31"/>
      <c r="H11" s="11" t="s">
        <v>16</v>
      </c>
      <c r="I11" s="11" t="s">
        <v>17</v>
      </c>
      <c r="J11" s="31"/>
      <c r="K11" s="31"/>
      <c r="L11" s="32"/>
      <c r="M11" s="10"/>
      <c r="P11" s="44" t="s">
        <v>18</v>
      </c>
      <c r="Q11" s="45"/>
      <c r="R11" s="45"/>
      <c r="S11" s="46"/>
    </row>
    <row r="12" spans="2:19" ht="19.5" thickBot="1">
      <c r="B12" s="5"/>
      <c r="C12" s="13" t="s">
        <v>19</v>
      </c>
      <c r="D12" s="25"/>
      <c r="E12" s="31"/>
      <c r="F12" s="31"/>
      <c r="G12" s="38"/>
      <c r="H12" s="28">
        <f>G6+H6%+D11</f>
        <v>5404.3797407450484</v>
      </c>
      <c r="I12" s="28">
        <f>$G$6+$H$6%-D11</f>
        <v>5354.3797407450484</v>
      </c>
      <c r="J12" s="31"/>
      <c r="K12" s="31"/>
      <c r="L12" s="32"/>
      <c r="M12" s="10"/>
      <c r="P12" s="44"/>
      <c r="Q12" s="45"/>
      <c r="R12" s="45"/>
      <c r="S12" s="46"/>
    </row>
    <row r="13" spans="2:19" ht="19.5" thickBot="1">
      <c r="B13" s="5"/>
      <c r="C13" s="13" t="s">
        <v>20</v>
      </c>
      <c r="D13" s="25">
        <v>12</v>
      </c>
      <c r="E13" s="31"/>
      <c r="F13" s="31"/>
      <c r="G13" s="36"/>
      <c r="H13" s="36"/>
      <c r="I13" s="31"/>
      <c r="J13" s="31"/>
      <c r="K13" s="31"/>
      <c r="L13" s="32"/>
      <c r="M13" s="10"/>
      <c r="P13" s="47" t="s">
        <v>21</v>
      </c>
      <c r="Q13" s="48"/>
      <c r="R13" s="48"/>
      <c r="S13" s="49"/>
    </row>
    <row r="14" spans="2:19" ht="15.75" thickBot="1">
      <c r="B14" s="5"/>
      <c r="C14" s="14" t="s">
        <v>22</v>
      </c>
      <c r="D14" s="26">
        <v>0</v>
      </c>
      <c r="E14" s="31"/>
      <c r="F14" s="31"/>
      <c r="G14" s="37"/>
      <c r="H14" s="37"/>
      <c r="I14" s="31"/>
      <c r="J14" s="31"/>
      <c r="K14" s="31"/>
      <c r="L14" s="32"/>
      <c r="M14" s="10"/>
    </row>
    <row r="15" spans="2:19">
      <c r="B15" s="5"/>
      <c r="C15" s="31"/>
      <c r="D15" s="31"/>
      <c r="E15" s="31"/>
      <c r="F15" s="31"/>
      <c r="G15" s="31"/>
      <c r="H15" s="31"/>
      <c r="I15" s="31"/>
      <c r="J15" s="31"/>
      <c r="K15" s="31"/>
      <c r="L15" s="32"/>
      <c r="M15" s="10"/>
    </row>
    <row r="16" spans="2:19">
      <c r="B16" s="5"/>
      <c r="C16" s="31"/>
      <c r="D16" s="31"/>
      <c r="E16" s="31"/>
      <c r="F16" s="31"/>
      <c r="G16" s="31"/>
      <c r="H16" s="31"/>
      <c r="I16" s="31"/>
      <c r="J16" s="31"/>
      <c r="K16" s="31"/>
      <c r="L16" s="32"/>
      <c r="M16" s="10"/>
    </row>
    <row r="17" spans="2:13" ht="15.75" thickBot="1">
      <c r="B17" s="5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10"/>
    </row>
    <row r="18" spans="2:13" ht="30" customHeight="1" thickBot="1">
      <c r="B18" s="5"/>
      <c r="C18" s="63" t="s">
        <v>23</v>
      </c>
      <c r="D18" s="64"/>
      <c r="E18" s="64"/>
      <c r="F18" s="64"/>
      <c r="G18" s="64"/>
      <c r="H18" s="64"/>
      <c r="I18" s="64"/>
      <c r="J18" s="64"/>
      <c r="K18" s="64"/>
      <c r="L18" s="65"/>
      <c r="M18" s="10"/>
    </row>
    <row r="19" spans="2:13" ht="15.75" thickBot="1">
      <c r="B19" s="5"/>
      <c r="C19" s="31"/>
      <c r="D19" s="31"/>
      <c r="E19" s="31"/>
      <c r="F19" s="31"/>
      <c r="G19" s="31"/>
      <c r="H19" s="31"/>
      <c r="I19" s="31"/>
      <c r="J19" s="31"/>
      <c r="K19" s="31"/>
      <c r="L19" s="32"/>
      <c r="M19" s="10"/>
    </row>
    <row r="20" spans="2:13" ht="15.75" thickBot="1">
      <c r="B20" s="5"/>
      <c r="C20" s="31"/>
      <c r="D20" s="31"/>
      <c r="E20" s="31"/>
      <c r="F20" s="31"/>
      <c r="G20" s="15" t="s">
        <v>2</v>
      </c>
      <c r="H20" s="16" t="s">
        <v>3</v>
      </c>
      <c r="I20" s="17" t="s">
        <v>4</v>
      </c>
      <c r="J20" s="31"/>
      <c r="K20" s="31"/>
      <c r="L20" s="32"/>
      <c r="M20" s="10"/>
    </row>
    <row r="21" spans="2:13">
      <c r="B21" s="5"/>
      <c r="C21" s="56" t="s">
        <v>6</v>
      </c>
      <c r="D21" s="57"/>
      <c r="E21" s="31"/>
      <c r="F21" s="31"/>
      <c r="G21" s="18">
        <f>(D22*D24)+D22</f>
        <v>5379.3792000000003</v>
      </c>
      <c r="H21" s="19">
        <f>((1+D25)^(1/252)-1)*D28</f>
        <v>5.4074504790565747E-2</v>
      </c>
      <c r="I21" s="20">
        <f>D23+(D23*H21%)</f>
        <v>5388.3121283809905</v>
      </c>
      <c r="J21" s="31"/>
      <c r="K21" s="27"/>
      <c r="L21" s="32" t="s">
        <v>7</v>
      </c>
      <c r="M21" s="10"/>
    </row>
    <row r="22" spans="2:13">
      <c r="B22" s="5"/>
      <c r="C22" s="12" t="s">
        <v>8</v>
      </c>
      <c r="D22" s="21">
        <f>D7</f>
        <v>5388</v>
      </c>
      <c r="E22" s="31"/>
      <c r="F22" s="31"/>
      <c r="G22" s="31"/>
      <c r="H22" s="31"/>
      <c r="I22" s="31"/>
      <c r="J22" s="33"/>
      <c r="K22" s="29"/>
      <c r="L22" s="32" t="s">
        <v>9</v>
      </c>
      <c r="M22" s="10"/>
    </row>
    <row r="23" spans="2:13" ht="15.75" customHeight="1">
      <c r="B23" s="5"/>
      <c r="C23" s="13" t="s">
        <v>11</v>
      </c>
      <c r="D23" s="22">
        <f>D8</f>
        <v>5385.4</v>
      </c>
      <c r="E23" s="31"/>
      <c r="F23" s="31"/>
      <c r="G23" s="31"/>
      <c r="H23" s="58" t="s">
        <v>24</v>
      </c>
      <c r="I23" s="59"/>
      <c r="J23" s="31"/>
      <c r="K23" s="31"/>
      <c r="L23" s="32"/>
      <c r="M23" s="10"/>
    </row>
    <row r="24" spans="2:13">
      <c r="B24" s="5"/>
      <c r="C24" s="13" t="s">
        <v>12</v>
      </c>
      <c r="D24" s="23">
        <f>D9</f>
        <v>-1.6000000000000001E-3</v>
      </c>
      <c r="E24" s="31"/>
      <c r="F24" s="31"/>
      <c r="G24" s="31"/>
      <c r="H24" s="51" t="s">
        <v>16</v>
      </c>
      <c r="I24" s="52" t="s">
        <v>17</v>
      </c>
      <c r="J24" s="31"/>
      <c r="K24" s="31"/>
      <c r="L24" s="32"/>
      <c r="M24" s="10"/>
    </row>
    <row r="25" spans="2:13">
      <c r="B25" s="5"/>
      <c r="C25" s="13" t="s">
        <v>25</v>
      </c>
      <c r="D25" s="24">
        <f>D10</f>
        <v>2.105</v>
      </c>
      <c r="E25" s="31"/>
      <c r="F25" s="31"/>
      <c r="G25" s="31"/>
      <c r="H25" s="53">
        <f>D12+H6+D11</f>
        <v>25.054074504790567</v>
      </c>
      <c r="I25" s="54">
        <f>H25-48</f>
        <v>-22.945925495209433</v>
      </c>
      <c r="J25" s="31"/>
      <c r="K25" s="31"/>
      <c r="L25" s="32"/>
      <c r="M25" s="10"/>
    </row>
    <row r="26" spans="2:13">
      <c r="B26" s="5"/>
      <c r="C26" s="13" t="s">
        <v>15</v>
      </c>
      <c r="D26" s="25">
        <f>D11</f>
        <v>25</v>
      </c>
      <c r="E26" s="31"/>
      <c r="I26" s="50"/>
      <c r="J26" s="31"/>
      <c r="K26" s="31"/>
      <c r="L26" s="32"/>
      <c r="M26" s="10"/>
    </row>
    <row r="27" spans="2:13">
      <c r="B27" s="5"/>
      <c r="C27" s="13" t="s">
        <v>19</v>
      </c>
      <c r="D27" s="25">
        <f>D12</f>
        <v>0</v>
      </c>
      <c r="E27" s="31"/>
      <c r="H27" s="31"/>
      <c r="I27" s="50"/>
      <c r="J27" s="31"/>
      <c r="K27" s="31"/>
      <c r="L27" s="32"/>
      <c r="M27" s="10"/>
    </row>
    <row r="28" spans="2:13">
      <c r="B28" s="5"/>
      <c r="C28" s="13" t="s">
        <v>20</v>
      </c>
      <c r="D28" s="25">
        <f>D13</f>
        <v>12</v>
      </c>
      <c r="E28" s="31"/>
      <c r="I28" s="31"/>
      <c r="J28" s="31"/>
      <c r="K28" s="31"/>
      <c r="L28" s="32"/>
      <c r="M28" s="10"/>
    </row>
    <row r="29" spans="2:13">
      <c r="B29" s="5"/>
      <c r="C29" s="14" t="s">
        <v>22</v>
      </c>
      <c r="D29" s="26">
        <f>D14</f>
        <v>0</v>
      </c>
      <c r="E29" s="31"/>
      <c r="I29" s="31"/>
      <c r="J29" s="31"/>
      <c r="K29" s="31"/>
      <c r="L29" s="32"/>
      <c r="M29" s="10"/>
    </row>
    <row r="30" spans="2:13">
      <c r="B30" s="6"/>
      <c r="C30" s="34"/>
      <c r="D30" s="34"/>
      <c r="E30" s="34"/>
      <c r="F30" s="34"/>
      <c r="G30" s="34"/>
      <c r="H30" s="34"/>
      <c r="I30" s="34"/>
      <c r="J30" s="34"/>
      <c r="K30" s="34"/>
      <c r="L30" s="9"/>
      <c r="M30" s="35"/>
    </row>
  </sheetData>
  <mergeCells count="6">
    <mergeCell ref="C21:D21"/>
    <mergeCell ref="H23:I23"/>
    <mergeCell ref="C3:L3"/>
    <mergeCell ref="C18:L18"/>
    <mergeCell ref="H10:I10"/>
    <mergeCell ref="C6:D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A055D-C3BF-4E72-A09D-B6E35A0BE455}">
  <dimension ref="B1:D51"/>
  <sheetViews>
    <sheetView workbookViewId="0">
      <selection activeCell="J14" sqref="J14"/>
    </sheetView>
  </sheetViews>
  <sheetFormatPr defaultRowHeight="15"/>
  <cols>
    <col min="1" max="1" width="3.85546875" customWidth="1"/>
    <col min="2" max="2" width="9.140625" style="39"/>
  </cols>
  <sheetData>
    <row r="1" spans="2:4" ht="7.5" customHeight="1"/>
    <row r="2" spans="2:4">
      <c r="B2" s="40" t="s">
        <v>26</v>
      </c>
      <c r="C2" s="1" t="s">
        <v>27</v>
      </c>
      <c r="D2" s="1"/>
    </row>
    <row r="3" spans="2:4">
      <c r="B3" s="2">
        <v>5609</v>
      </c>
      <c r="C3" s="2" t="s">
        <v>28</v>
      </c>
      <c r="D3" s="1"/>
    </row>
    <row r="4" spans="2:4">
      <c r="B4" s="2">
        <v>5607</v>
      </c>
      <c r="C4" s="2" t="s">
        <v>28</v>
      </c>
      <c r="D4" s="1"/>
    </row>
    <row r="5" spans="2:4">
      <c r="B5" s="40">
        <v>5589</v>
      </c>
      <c r="C5" s="1" t="s">
        <v>28</v>
      </c>
      <c r="D5" s="1"/>
    </row>
    <row r="6" spans="2:4">
      <c r="B6" s="2">
        <v>5578</v>
      </c>
      <c r="C6" s="2" t="s">
        <v>28</v>
      </c>
      <c r="D6" s="2"/>
    </row>
    <row r="7" spans="2:4">
      <c r="B7" s="2">
        <v>5575</v>
      </c>
      <c r="C7" s="2" t="s">
        <v>28</v>
      </c>
      <c r="D7" s="2"/>
    </row>
    <row r="8" spans="2:4">
      <c r="B8" s="2">
        <v>5570</v>
      </c>
      <c r="C8" s="2" t="s">
        <v>28</v>
      </c>
      <c r="D8" s="2"/>
    </row>
    <row r="9" spans="2:4">
      <c r="B9" s="40">
        <v>5568</v>
      </c>
      <c r="C9" s="1" t="s">
        <v>28</v>
      </c>
      <c r="D9" s="1"/>
    </row>
    <row r="10" spans="2:4">
      <c r="B10" s="40">
        <v>5565</v>
      </c>
      <c r="C10" s="1" t="s">
        <v>28</v>
      </c>
      <c r="D10" s="1"/>
    </row>
    <row r="11" spans="2:4">
      <c r="B11" s="40">
        <v>5557</v>
      </c>
      <c r="C11" s="1" t="s">
        <v>28</v>
      </c>
      <c r="D11" s="1"/>
    </row>
    <row r="12" spans="2:4">
      <c r="B12" s="40">
        <v>5550</v>
      </c>
      <c r="C12" s="1" t="s">
        <v>28</v>
      </c>
      <c r="D12" s="1"/>
    </row>
    <row r="13" spans="2:4">
      <c r="B13" s="40">
        <v>5518</v>
      </c>
      <c r="C13" s="1" t="s">
        <v>28</v>
      </c>
      <c r="D13" s="1"/>
    </row>
    <row r="14" spans="2:4">
      <c r="B14" s="40">
        <v>5509</v>
      </c>
      <c r="C14" s="1" t="s">
        <v>29</v>
      </c>
      <c r="D14" s="1"/>
    </row>
    <row r="15" spans="2:4">
      <c r="B15" s="40">
        <v>5500</v>
      </c>
      <c r="C15" s="1" t="s">
        <v>28</v>
      </c>
      <c r="D15" s="1"/>
    </row>
    <row r="16" spans="2:4">
      <c r="B16" s="2">
        <v>5485</v>
      </c>
      <c r="C16" s="2" t="s">
        <v>30</v>
      </c>
      <c r="D16" s="2"/>
    </row>
    <row r="17" spans="2:4">
      <c r="B17" s="2">
        <v>5483</v>
      </c>
      <c r="C17" s="2" t="s">
        <v>28</v>
      </c>
      <c r="D17" s="2"/>
    </row>
    <row r="18" spans="2:4">
      <c r="B18" s="2">
        <v>5481</v>
      </c>
      <c r="C18" s="2" t="s">
        <v>30</v>
      </c>
      <c r="D18" s="2"/>
    </row>
    <row r="19" spans="2:4">
      <c r="B19" s="40">
        <v>5463</v>
      </c>
      <c r="C19" s="1" t="s">
        <v>28</v>
      </c>
      <c r="D19" s="1"/>
    </row>
    <row r="20" spans="2:4">
      <c r="B20" s="40">
        <v>5458.5</v>
      </c>
      <c r="C20" s="1" t="s">
        <v>28</v>
      </c>
      <c r="D20" s="1"/>
    </row>
    <row r="21" spans="2:4">
      <c r="B21" s="2">
        <v>5452</v>
      </c>
      <c r="C21" s="2" t="s">
        <v>30</v>
      </c>
      <c r="D21" s="2"/>
    </row>
    <row r="22" spans="2:4">
      <c r="B22" s="2">
        <v>5451</v>
      </c>
      <c r="C22" s="2" t="s">
        <v>28</v>
      </c>
      <c r="D22" s="2"/>
    </row>
    <row r="23" spans="2:4">
      <c r="B23" s="40">
        <v>5443</v>
      </c>
      <c r="C23" s="1" t="s">
        <v>28</v>
      </c>
      <c r="D23" s="1"/>
    </row>
    <row r="24" spans="2:4">
      <c r="B24" s="40">
        <v>5434.5</v>
      </c>
      <c r="C24" s="1" t="s">
        <v>28</v>
      </c>
      <c r="D24" s="1"/>
    </row>
    <row r="25" spans="2:4">
      <c r="B25" s="40">
        <v>5428.5</v>
      </c>
      <c r="C25" s="1" t="s">
        <v>30</v>
      </c>
      <c r="D25" s="1" t="s">
        <v>28</v>
      </c>
    </row>
    <row r="26" spans="2:4">
      <c r="B26" s="2">
        <v>5418</v>
      </c>
      <c r="C26" s="2" t="s">
        <v>28</v>
      </c>
      <c r="D26" s="2"/>
    </row>
    <row r="27" spans="2:4">
      <c r="B27" s="2">
        <v>5415</v>
      </c>
      <c r="C27" s="2" t="s">
        <v>30</v>
      </c>
      <c r="D27" s="2"/>
    </row>
    <row r="28" spans="2:4">
      <c r="B28" s="40">
        <v>5408</v>
      </c>
      <c r="C28" s="1" t="s">
        <v>28</v>
      </c>
      <c r="D28" s="1"/>
    </row>
    <row r="29" spans="2:4">
      <c r="B29" s="40">
        <v>5405</v>
      </c>
      <c r="C29" s="1" t="s">
        <v>28</v>
      </c>
      <c r="D29" s="1"/>
    </row>
    <row r="30" spans="2:4">
      <c r="B30" s="2">
        <v>5398</v>
      </c>
      <c r="C30" s="2" t="s">
        <v>28</v>
      </c>
      <c r="D30" s="2"/>
    </row>
    <row r="31" spans="2:4">
      <c r="B31" s="2">
        <v>5390</v>
      </c>
      <c r="C31" s="2" t="s">
        <v>28</v>
      </c>
      <c r="D31" s="2"/>
    </row>
    <row r="32" spans="2:4">
      <c r="B32" s="40">
        <v>5384</v>
      </c>
      <c r="C32" s="1" t="s">
        <v>28</v>
      </c>
      <c r="D32" s="1"/>
    </row>
    <row r="33" spans="2:4">
      <c r="B33" s="40">
        <v>5376</v>
      </c>
      <c r="C33" s="1" t="s">
        <v>30</v>
      </c>
      <c r="D33" s="1" t="s">
        <v>28</v>
      </c>
    </row>
    <row r="34" spans="2:4">
      <c r="B34" s="2">
        <v>5368</v>
      </c>
      <c r="C34" s="2" t="s">
        <v>28</v>
      </c>
      <c r="D34" s="2"/>
    </row>
    <row r="35" spans="2:4">
      <c r="B35" s="2">
        <v>5365</v>
      </c>
      <c r="C35" s="2" t="s">
        <v>28</v>
      </c>
      <c r="D35" s="2"/>
    </row>
    <row r="36" spans="2:4">
      <c r="B36" s="40">
        <v>5357</v>
      </c>
      <c r="C36" s="1" t="s">
        <v>28</v>
      </c>
      <c r="D36" s="1"/>
    </row>
    <row r="37" spans="2:4">
      <c r="B37" s="40">
        <v>5350</v>
      </c>
      <c r="C37" s="1" t="s">
        <v>28</v>
      </c>
      <c r="D37" s="1"/>
    </row>
    <row r="38" spans="2:4">
      <c r="B38" s="2">
        <v>5346</v>
      </c>
      <c r="C38" s="2" t="s">
        <v>30</v>
      </c>
      <c r="D38" s="2"/>
    </row>
    <row r="39" spans="2:4">
      <c r="B39" s="2">
        <v>5344</v>
      </c>
      <c r="C39" s="2" t="s">
        <v>28</v>
      </c>
      <c r="D39" s="2"/>
    </row>
    <row r="40" spans="2:4">
      <c r="B40" s="2">
        <v>5341.5</v>
      </c>
      <c r="C40" s="2" t="s">
        <v>28</v>
      </c>
      <c r="D40" s="2"/>
    </row>
    <row r="41" spans="2:4">
      <c r="B41" s="40">
        <v>5336</v>
      </c>
      <c r="C41" s="1" t="s">
        <v>30</v>
      </c>
      <c r="D41" s="1"/>
    </row>
    <row r="42" spans="2:4">
      <c r="B42" s="40">
        <v>5323</v>
      </c>
      <c r="C42" s="1" t="s">
        <v>28</v>
      </c>
      <c r="D42" s="1"/>
    </row>
    <row r="43" spans="2:4">
      <c r="B43" s="40">
        <v>5319</v>
      </c>
      <c r="C43" s="1" t="s">
        <v>28</v>
      </c>
      <c r="D43" s="1"/>
    </row>
    <row r="44" spans="2:4">
      <c r="B44" s="40">
        <v>5310</v>
      </c>
      <c r="C44" s="1" t="s">
        <v>30</v>
      </c>
      <c r="D44" s="1"/>
    </row>
    <row r="45" spans="2:4">
      <c r="B45" s="2">
        <v>5300</v>
      </c>
      <c r="C45" s="2" t="s">
        <v>28</v>
      </c>
      <c r="D45" s="2"/>
    </row>
    <row r="46" spans="2:4">
      <c r="B46" s="2">
        <v>5295.5</v>
      </c>
      <c r="C46" s="2" t="s">
        <v>28</v>
      </c>
      <c r="D46" s="2"/>
    </row>
    <row r="47" spans="2:4">
      <c r="B47" s="2">
        <v>5289.5</v>
      </c>
      <c r="C47" s="2" t="s">
        <v>30</v>
      </c>
      <c r="D47" s="2"/>
    </row>
    <row r="48" spans="2:4">
      <c r="B48" s="40">
        <v>5211</v>
      </c>
      <c r="C48" s="1" t="s">
        <v>30</v>
      </c>
      <c r="D48" s="1"/>
    </row>
    <row r="49" spans="2:4">
      <c r="B49" s="40">
        <v>5204.5</v>
      </c>
      <c r="C49" s="1" t="s">
        <v>29</v>
      </c>
      <c r="D49" s="1"/>
    </row>
    <row r="50" spans="2:4">
      <c r="B50" s="2">
        <v>5201</v>
      </c>
      <c r="C50" s="2" t="s">
        <v>28</v>
      </c>
      <c r="D50" s="2"/>
    </row>
    <row r="51" spans="2:4">
      <c r="B51" s="2">
        <v>5199.5</v>
      </c>
      <c r="C51" s="2" t="s">
        <v>28</v>
      </c>
      <c r="D51" s="2"/>
    </row>
  </sheetData>
  <autoFilter ref="B2:D2" xr:uid="{7DEDF8E7-CC62-4782-BBFF-84971634D543}">
    <sortState xmlns:xlrd2="http://schemas.microsoft.com/office/spreadsheetml/2017/richdata2" ref="B3:D51">
      <sortCondition descending="1" ref="B2"/>
    </sortState>
  </autoFilter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</dc:creator>
  <cp:keywords/>
  <dc:description/>
  <cp:lastModifiedBy/>
  <cp:revision/>
  <dcterms:created xsi:type="dcterms:W3CDTF">2020-04-22T10:47:11Z</dcterms:created>
  <dcterms:modified xsi:type="dcterms:W3CDTF">2020-07-20T22:13:47Z</dcterms:modified>
  <cp:category/>
  <cp:contentStatus/>
</cp:coreProperties>
</file>