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608dd17a046d6c/CURSO/Arquivos compartilhados/"/>
    </mc:Choice>
  </mc:AlternateContent>
  <xr:revisionPtr revIDLastSave="422" documentId="8_{C8883CC3-F7F3-499D-B5B4-A862562A6116}" xr6:coauthVersionLast="45" xr6:coauthVersionMax="45" xr10:uidLastSave="{1B27807C-F690-4624-9DC1-4958AF96AE3D}"/>
  <bookViews>
    <workbookView xWindow="-120" yWindow="-120" windowWidth="29040" windowHeight="15840" xr2:uid="{224F6357-FC4E-46B1-9F3D-BB3132785A76}"/>
  </bookViews>
  <sheets>
    <sheet name="A RECEBER" sheetId="2" r:id="rId1"/>
    <sheet name="DESPESAS" sheetId="1" r:id="rId2"/>
    <sheet name="SALDO" sheetId="3" r:id="rId3"/>
  </sheets>
  <definedNames>
    <definedName name="_xlnm._FilterDatabase" localSheetId="0" hidden="1">'A RECEBER'!$B$6:$AD$38</definedName>
    <definedName name="_xlnm._FilterDatabase" localSheetId="1" hidden="1">DESPESAS!$B$6:$P$29</definedName>
    <definedName name="_xlnm._FilterDatabase" localSheetId="2" hidden="1">SALDO!$B$6:$O$10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31" i="2" l="1"/>
  <c r="AD30" i="2"/>
  <c r="AD29" i="2"/>
  <c r="AD28" i="2"/>
  <c r="AC38" i="2"/>
  <c r="AB38" i="2"/>
  <c r="AA38" i="2"/>
  <c r="Z38" i="2"/>
  <c r="Y38" i="2"/>
  <c r="X38" i="2"/>
  <c r="W38" i="2"/>
  <c r="V38" i="2"/>
  <c r="U38" i="2"/>
  <c r="T38" i="2"/>
  <c r="S38" i="2"/>
  <c r="R38" i="2"/>
  <c r="AD14" i="2" l="1"/>
  <c r="AD8" i="2"/>
  <c r="O57" i="1"/>
  <c r="N57" i="1"/>
  <c r="M57" i="1"/>
  <c r="L57" i="1"/>
  <c r="K57" i="1"/>
  <c r="J57" i="1"/>
  <c r="I57" i="1"/>
  <c r="H57" i="1"/>
  <c r="G57" i="1"/>
  <c r="F57" i="1"/>
  <c r="E57" i="1"/>
  <c r="D57" i="1"/>
  <c r="P56" i="1"/>
  <c r="P55" i="1"/>
  <c r="P54" i="1"/>
  <c r="P53" i="1"/>
  <c r="P52" i="1"/>
  <c r="P51" i="1"/>
  <c r="P50" i="1"/>
  <c r="P49" i="1"/>
  <c r="N42" i="1"/>
  <c r="M42" i="1"/>
  <c r="L42" i="1"/>
  <c r="K42" i="1"/>
  <c r="J42" i="1"/>
  <c r="I42" i="1"/>
  <c r="H42" i="1"/>
  <c r="F42" i="1"/>
  <c r="P41" i="1"/>
  <c r="P40" i="1"/>
  <c r="P39" i="1"/>
  <c r="P37" i="1"/>
  <c r="P36" i="1"/>
  <c r="P35" i="1"/>
  <c r="P25" i="1"/>
  <c r="P24" i="1"/>
  <c r="P26" i="1"/>
  <c r="P13" i="1"/>
  <c r="P27" i="1"/>
  <c r="D45" i="2"/>
  <c r="D44" i="2"/>
  <c r="Q38" i="2"/>
  <c r="N7" i="3" s="1"/>
  <c r="P38" i="2"/>
  <c r="M7" i="3" s="1"/>
  <c r="O38" i="2"/>
  <c r="L7" i="3" s="1"/>
  <c r="N38" i="2"/>
  <c r="K7" i="3" s="1"/>
  <c r="M38" i="2"/>
  <c r="J7" i="3" s="1"/>
  <c r="L38" i="2"/>
  <c r="I7" i="3" s="1"/>
  <c r="K38" i="2"/>
  <c r="H7" i="3" s="1"/>
  <c r="J38" i="2"/>
  <c r="G7" i="3" s="1"/>
  <c r="I38" i="2"/>
  <c r="F7" i="3" s="1"/>
  <c r="H38" i="2"/>
  <c r="E7" i="3" s="1"/>
  <c r="G38" i="2"/>
  <c r="D7" i="3" s="1"/>
  <c r="F38" i="2"/>
  <c r="C7" i="3" s="1"/>
  <c r="AD37" i="2"/>
  <c r="AD36" i="2"/>
  <c r="AD35" i="2"/>
  <c r="AD34" i="2"/>
  <c r="AD33" i="2"/>
  <c r="AD32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3" i="2"/>
  <c r="D43" i="2" s="1"/>
  <c r="AD12" i="2"/>
  <c r="AD11" i="2"/>
  <c r="AD10" i="2"/>
  <c r="AD9" i="2"/>
  <c r="AD7" i="2"/>
  <c r="D42" i="2" s="1"/>
  <c r="P8" i="1"/>
  <c r="P9" i="1"/>
  <c r="P10" i="1"/>
  <c r="P11" i="1"/>
  <c r="P12" i="1"/>
  <c r="P14" i="1"/>
  <c r="P15" i="1"/>
  <c r="P16" i="1"/>
  <c r="P17" i="1"/>
  <c r="P18" i="1"/>
  <c r="P19" i="1"/>
  <c r="P20" i="1"/>
  <c r="P21" i="1"/>
  <c r="P22" i="1"/>
  <c r="P23" i="1"/>
  <c r="P38" i="1"/>
  <c r="P28" i="1"/>
  <c r="O29" i="1"/>
  <c r="O42" i="1" s="1"/>
  <c r="N29" i="1"/>
  <c r="M29" i="1"/>
  <c r="L29" i="1"/>
  <c r="K29" i="1"/>
  <c r="J29" i="1"/>
  <c r="I29" i="1"/>
  <c r="H29" i="1"/>
  <c r="G29" i="1"/>
  <c r="G42" i="1" s="1"/>
  <c r="F29" i="1"/>
  <c r="E29" i="1"/>
  <c r="E42" i="1" s="1"/>
  <c r="D29" i="1"/>
  <c r="D42" i="1" s="1"/>
  <c r="P7" i="1"/>
  <c r="D41" i="2" l="1"/>
  <c r="G60" i="1"/>
  <c r="F8" i="3" s="1"/>
  <c r="E60" i="1"/>
  <c r="D8" i="3" s="1"/>
  <c r="F60" i="1"/>
  <c r="E8" i="3" s="1"/>
  <c r="E9" i="3" s="1"/>
  <c r="D60" i="1"/>
  <c r="C8" i="3" s="1"/>
  <c r="H60" i="1"/>
  <c r="G8" i="3" s="1"/>
  <c r="G9" i="3" s="1"/>
  <c r="L60" i="1"/>
  <c r="K8" i="3" s="1"/>
  <c r="K9" i="3" s="1"/>
  <c r="P57" i="1"/>
  <c r="J60" i="1"/>
  <c r="I8" i="3" s="1"/>
  <c r="I9" i="3" s="1"/>
  <c r="I60" i="1"/>
  <c r="H8" i="3" s="1"/>
  <c r="H9" i="3" s="1"/>
  <c r="M60" i="1"/>
  <c r="L8" i="3" s="1"/>
  <c r="L9" i="3" s="1"/>
  <c r="N60" i="1"/>
  <c r="M8" i="3" s="1"/>
  <c r="M9" i="3" s="1"/>
  <c r="O60" i="1"/>
  <c r="N8" i="3" s="1"/>
  <c r="N9" i="3" s="1"/>
  <c r="K60" i="1"/>
  <c r="J8" i="3" s="1"/>
  <c r="J9" i="3" s="1"/>
  <c r="AD38" i="2"/>
  <c r="O7" i="3"/>
  <c r="P29" i="1"/>
  <c r="P42" i="1" s="1"/>
  <c r="J10" i="3" l="1"/>
  <c r="G10" i="3"/>
  <c r="M10" i="3"/>
  <c r="L10" i="3"/>
  <c r="I10" i="3"/>
  <c r="C9" i="3"/>
  <c r="C10" i="3"/>
  <c r="C14" i="3" s="1"/>
  <c r="D14" i="3" s="1"/>
  <c r="E14" i="3" s="1"/>
  <c r="F14" i="3" s="1"/>
  <c r="G14" i="3" s="1"/>
  <c r="H14" i="3" s="1"/>
  <c r="I14" i="3" s="1"/>
  <c r="J14" i="3" s="1"/>
  <c r="K14" i="3" s="1"/>
  <c r="L14" i="3" s="1"/>
  <c r="M14" i="3" s="1"/>
  <c r="N14" i="3" s="1"/>
  <c r="D9" i="3"/>
  <c r="D10" i="3"/>
  <c r="F9" i="3"/>
  <c r="F10" i="3"/>
  <c r="E10" i="3"/>
  <c r="H10" i="3"/>
  <c r="K10" i="3"/>
  <c r="N10" i="3"/>
  <c r="P60" i="1"/>
  <c r="O8" i="3"/>
  <c r="O10" i="3" s="1"/>
  <c r="O9" i="3" l="1"/>
</calcChain>
</file>

<file path=xl/sharedStrings.xml><?xml version="1.0" encoding="utf-8"?>
<sst xmlns="http://schemas.openxmlformats.org/spreadsheetml/2006/main" count="227" uniqueCount="91">
  <si>
    <t>CONTROLE DE CONTAS A RECEBER</t>
  </si>
  <si>
    <t>RECEITA</t>
  </si>
  <si>
    <t>TIPO DE PROJETO</t>
  </si>
  <si>
    <t>CLIENTE</t>
  </si>
  <si>
    <t>SINAL</t>
  </si>
  <si>
    <t>PARCELAS</t>
  </si>
  <si>
    <t>DATAS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</si>
  <si>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</si>
  <si>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</si>
  <si>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</si>
  <si>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</si>
  <si>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</si>
  <si>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</si>
  <si>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</si>
  <si>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</si>
  <si>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</si>
  <si>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</si>
  <si>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</si>
  <si>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</si>
  <si>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MARIA</t>
  </si>
  <si>
    <t>PROJETO DE INTERIORES</t>
  </si>
  <si>
    <t>CONSULTORIA</t>
  </si>
  <si>
    <t>JOANA</t>
  </si>
  <si>
    <t>PROJETO ARQUITETÔNICO</t>
  </si>
  <si>
    <t>CARLA</t>
  </si>
  <si>
    <t>DIA 10</t>
  </si>
  <si>
    <t>DIA 5</t>
  </si>
  <si>
    <t>DIA 15</t>
  </si>
  <si>
    <t>DIA 8</t>
  </si>
  <si>
    <t>DIA 20</t>
  </si>
  <si>
    <t>SOMATÓRIO RECEITAS POR MÊS</t>
  </si>
  <si>
    <t>TIPOS DE PROJETO</t>
  </si>
  <si>
    <t>PROJETO ARQUITETÔNICO + INTERIORES</t>
  </si>
  <si>
    <t>VISITA TÉCNICA AVULSA</t>
  </si>
  <si>
    <t>RECEITA ANUAL POR TIPO DE PROJETO</t>
  </si>
  <si>
    <t>DIA PGTO</t>
  </si>
  <si>
    <t>ITEM</t>
  </si>
  <si>
    <t>GPS - INSS</t>
  </si>
  <si>
    <t>IRF - DARF</t>
  </si>
  <si>
    <t>ALUGUEL</t>
  </si>
  <si>
    <t>CONDOMINIO</t>
  </si>
  <si>
    <t>IPTU</t>
  </si>
  <si>
    <t>CONTABILIDADE</t>
  </si>
  <si>
    <t>LUZ</t>
  </si>
  <si>
    <t>IMPOSTOS (DAS/IOF)</t>
  </si>
  <si>
    <t>HOSPEDAGEM EMAIL</t>
  </si>
  <si>
    <t>INVESTIMENTO MARKETING</t>
  </si>
  <si>
    <t>SEGURO</t>
  </si>
  <si>
    <t>TREINAMENTOS E CURSOS</t>
  </si>
  <si>
    <t>ÁGUA</t>
  </si>
  <si>
    <t>VIAGENS</t>
  </si>
  <si>
    <t>DIARISTA</t>
  </si>
  <si>
    <t>MATERIAL ESCRITÓRIO</t>
  </si>
  <si>
    <t>PRESENTES FIM DE ANO CLIENTES</t>
  </si>
  <si>
    <t>PRESENTES FIM DE ANO EQUIPE</t>
  </si>
  <si>
    <t>SITE</t>
  </si>
  <si>
    <t>LICENÇA SOFTWARES</t>
  </si>
  <si>
    <t>INTERNET</t>
  </si>
  <si>
    <t>DESPESAS</t>
  </si>
  <si>
    <t>DESPESAS FIXAS</t>
  </si>
  <si>
    <t>SOMATÓRIO DESPESAS FIXAS POR MÊS</t>
  </si>
  <si>
    <t>DESPESAS VARIÁVEIS</t>
  </si>
  <si>
    <t>SOMATÓRIO DESPESAS VARIÁVEIS POR MÊS</t>
  </si>
  <si>
    <t>DESPESAS FIXAS DO ESCRITÓRIO</t>
  </si>
  <si>
    <t>DESPESAS VARIÁVEIS DO ESCRITÓRIO</t>
  </si>
  <si>
    <t>DESPESAS COM EQUIPE DO ESCRITÓRIO</t>
  </si>
  <si>
    <t>SALÁRIO ARQUITETO</t>
  </si>
  <si>
    <t>SALÁRIO ESTAGIÁRIO 1</t>
  </si>
  <si>
    <t>SEGURO ESTAGIÁIO 1</t>
  </si>
  <si>
    <t>SALÁRIO ESTAGIÁRIO 2</t>
  </si>
  <si>
    <t>SEGURO ESTAGIÁIO 2</t>
  </si>
  <si>
    <t>DESPESAS COM EQUIPE</t>
  </si>
  <si>
    <t>SOMATÓRIO DESPESAS EQUIPE POR MÊS</t>
  </si>
  <si>
    <t>SOMATÓRIO TODAS AS DESPESAS</t>
  </si>
  <si>
    <t>SALDO RECEITAS - DESPESAS</t>
  </si>
  <si>
    <t>SALDO RESUMO RECEITAS E DESPESAS</t>
  </si>
  <si>
    <t>RECEITAS</t>
  </si>
  <si>
    <t>ANA</t>
  </si>
  <si>
    <t>TELEFONES</t>
  </si>
  <si>
    <t>PRÓ LABORE</t>
  </si>
  <si>
    <t>PEDRO</t>
  </si>
  <si>
    <t>JOÃO</t>
  </si>
  <si>
    <t>SOMATÓRIO ANUAL</t>
  </si>
  <si>
    <t>PESO DAS DESPESAS EM RELAÇÃO AO LUCRO</t>
  </si>
  <si>
    <t>FLUXO DE CAIXA</t>
  </si>
  <si>
    <t>desenvolvido por Aline Zanoni para o curso 50 Passos para Gestão Eficiente do seu Escritório</t>
  </si>
  <si>
    <t>alinezanoni.com.br/50passos</t>
  </si>
  <si>
    <t>SOMATÓRIO RECEITA POR CLIENTE</t>
  </si>
  <si>
    <t>SOMATÓRIO POR DESPESA</t>
  </si>
  <si>
    <t>SERVIÇOS TERCERIZADOS</t>
  </si>
  <si>
    <t>FOTOGRAFIA DE PROJETOS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</si>
</sst>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8"/>
      <name val="Calibri"/>
      <family val="2"/>
      <scheme val="minor"/>
    </font>
    <font>
      <b/>
      <sz val="12"/>
      <color theme="1"/>
      <name val="Century Gothic"/>
      <family val="2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  <font>
      <b/>
      <sz val="11"/>
      <color theme="9" tint="-0.249977111117893"/>
      <name val="Century Gothic"/>
      <family val="2"/>
    </font>
    <font>
      <b/>
      <sz val="11"/>
      <color rgb="FFC00000"/>
      <name val="Century Gothic"/>
      <family val="2"/>
    </font>
    <font>
      <sz val="10"/>
      <color theme="1" tint="0.499984740745262"/>
      <name val="Century Gothic"/>
      <family val="2"/>
    </font>
    <font>
      <u/>
      <sz val="11"/>
      <color theme="10"/>
      <name val="Calibri"/>
      <family val="2"/>
      <scheme val="minor"/>
    </font>
    <font>
      <sz val="10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ABD9D4"/>
        <bgColor indexed="64"/>
      </patternFill>
    </fill>
    <fill>
      <patternFill patternType="solid">
        <fgColor rgb="FFCBE3DE"/>
        <bgColor indexed="64"/>
      </patternFill>
    </fill>
    <fill>
      <patternFill patternType="solid">
        <fgColor rgb="FFDEEEEB"/>
        <bgColor indexed="64"/>
      </patternFill>
    </fill>
    <fill>
      <patternFill patternType="solid">
        <fgColor rgb="FFEEF6F4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44" fontId="6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right" vertical="center" wrapText="1"/>
    </xf>
    <xf numFmtId="9" fontId="2" fillId="5" borderId="1" xfId="2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9" fontId="3" fillId="6" borderId="1" xfId="2" applyFont="1" applyFill="1" applyBorder="1" applyAlignment="1">
      <alignment horizontal="center" vertical="center" wrapText="1"/>
    </xf>
    <xf numFmtId="44" fontId="9" fillId="5" borderId="1" xfId="1" applyFont="1" applyFill="1" applyBorder="1" applyAlignment="1">
      <alignment vertical="center" wrapText="1"/>
    </xf>
    <xf numFmtId="44" fontId="10" fillId="5" borderId="1" xfId="1" applyFont="1" applyFill="1" applyBorder="1" applyAlignment="1">
      <alignment vertical="center" wrapText="1"/>
    </xf>
    <xf numFmtId="44" fontId="3" fillId="0" borderId="1" xfId="1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2" fillId="0" borderId="0" xfId="3" applyAlignment="1">
      <alignment horizontal="right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4" fontId="3" fillId="0" borderId="1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5"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 val="0"/>
        <color theme="9" tint="-0.24994659260841701"/>
      </font>
    </dxf>
    <dxf>
      <font>
        <color rgb="FFC00000"/>
      </font>
    </dxf>
  </dxfs>
  <tableStyles count="0" defaultTableStyle="TableStyleMedium2" defaultPivotStyle="PivotStyleLight16"/>
  <colors>
    <mruColors>
      <color rgb="FFEEF6F4"/>
      <color rgb="FFABD9D4"/>
      <color rgb="FFDEEEEB"/>
      <color rgb="FFCBE3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linezanoni.com.br/50passo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linezanoni.com.br/50passo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linezanoni.com.br/50pass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C7B8D-0120-48B1-A335-A7EE3E114573}">
  <dimension ref="B1:AD45"/>
  <sheetViews>
    <sheetView showGridLines="0" tabSelected="1" zoomScale="70" zoomScaleNormal="70" workbookViewId="0">
      <pane xSplit="5" topLeftCell="Q1" activePane="topRight" state="frozen"/>
      <selection pane="topRight" activeCell="AD1" sqref="AD1:AD2"/>
    </sheetView>
  </sheetViews>
  <sheetFormatPr defaultRowHeight="16.5" x14ac:dyDescent="0.25"/>
  <cols>
    <col min="1" max="1" width="5" style="1" customWidth="1"/>
    <col min="2" max="2" width="33.5703125" style="1" customWidth="1"/>
    <col min="3" max="3" width="24.42578125" style="2" customWidth="1"/>
    <col min="4" max="4" width="17.42578125" style="2" customWidth="1"/>
    <col min="5" max="5" width="18.7109375" style="2" customWidth="1"/>
    <col min="6" max="29" width="19.140625" style="2" customWidth="1"/>
    <col min="30" max="30" width="21.85546875" style="1" customWidth="1"/>
    <col min="31" max="31" width="14" style="1" customWidth="1"/>
    <col min="32" max="16384" width="9.140625" style="1"/>
  </cols>
  <sheetData>
    <row r="1" spans="2:30" ht="13.5" customHeight="1" x14ac:dyDescent="0.25">
      <c r="AD1" s="24" t="s">
        <v>85</v>
      </c>
    </row>
    <row r="2" spans="2:30" s="26" customFormat="1" ht="12.75" customHeight="1" x14ac:dyDescent="0.25"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5" t="s">
        <v>86</v>
      </c>
    </row>
    <row r="3" spans="2:30" ht="20.25" x14ac:dyDescent="0.25">
      <c r="B3" s="13" t="s">
        <v>0</v>
      </c>
      <c r="C3" s="3"/>
    </row>
    <row r="5" spans="2:30" s="4" customFormat="1" ht="35.25" customHeight="1" x14ac:dyDescent="0.25">
      <c r="B5" s="32" t="s">
        <v>1</v>
      </c>
      <c r="C5" s="32"/>
      <c r="D5" s="34" t="s">
        <v>6</v>
      </c>
      <c r="E5" s="34"/>
      <c r="F5" s="32">
        <v>2020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3">
        <v>2021</v>
      </c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4" t="s">
        <v>87</v>
      </c>
    </row>
    <row r="6" spans="2:30" s="4" customFormat="1" ht="24.75" customHeight="1" x14ac:dyDescent="0.25">
      <c r="B6" s="8" t="s">
        <v>2</v>
      </c>
      <c r="C6" s="8" t="s">
        <v>3</v>
      </c>
      <c r="D6" s="9" t="s">
        <v>4</v>
      </c>
      <c r="E6" s="9" t="s">
        <v>5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29" t="s">
        <v>7</v>
      </c>
      <c r="S6" s="29" t="s">
        <v>8</v>
      </c>
      <c r="T6" s="29" t="s">
        <v>9</v>
      </c>
      <c r="U6" s="29" t="s">
        <v>10</v>
      </c>
      <c r="V6" s="29" t="s">
        <v>11</v>
      </c>
      <c r="W6" s="29" t="s">
        <v>12</v>
      </c>
      <c r="X6" s="29" t="s">
        <v>13</v>
      </c>
      <c r="Y6" s="29" t="s">
        <v>14</v>
      </c>
      <c r="Z6" s="29" t="s">
        <v>15</v>
      </c>
      <c r="AA6" s="29" t="s">
        <v>16</v>
      </c>
      <c r="AB6" s="29" t="s">
        <v>17</v>
      </c>
      <c r="AC6" s="29" t="s">
        <v>18</v>
      </c>
      <c r="AD6" s="34"/>
    </row>
    <row r="7" spans="2:30" ht="24.75" customHeight="1" x14ac:dyDescent="0.25">
      <c r="B7" s="5" t="s">
        <v>20</v>
      </c>
      <c r="C7" s="6" t="s">
        <v>19</v>
      </c>
      <c r="D7" s="6" t="s">
        <v>25</v>
      </c>
      <c r="E7" s="6" t="s">
        <v>25</v>
      </c>
      <c r="F7" s="7">
        <v>7000</v>
      </c>
      <c r="G7" s="7">
        <v>2000</v>
      </c>
      <c r="H7" s="7">
        <v>2000</v>
      </c>
      <c r="I7" s="7">
        <v>2000</v>
      </c>
      <c r="J7" s="7"/>
      <c r="K7" s="7"/>
      <c r="L7" s="7"/>
      <c r="M7" s="7"/>
      <c r="N7" s="7"/>
      <c r="O7" s="7"/>
      <c r="P7" s="7"/>
      <c r="Q7" s="7"/>
      <c r="R7" s="23">
        <v>7000</v>
      </c>
      <c r="S7" s="23">
        <v>2000</v>
      </c>
      <c r="T7" s="23">
        <v>2000</v>
      </c>
      <c r="U7" s="23">
        <v>2000</v>
      </c>
      <c r="V7" s="23"/>
      <c r="W7" s="23"/>
      <c r="X7" s="23"/>
      <c r="Y7" s="23"/>
      <c r="Z7" s="23"/>
      <c r="AA7" s="23"/>
      <c r="AB7" s="23"/>
      <c r="AC7" s="23"/>
      <c r="AD7" s="12">
        <f>SUM(F7:Q7)</f>
        <v>13000</v>
      </c>
    </row>
    <row r="8" spans="2:30" ht="24.75" customHeight="1" x14ac:dyDescent="0.25">
      <c r="B8" s="5" t="s">
        <v>20</v>
      </c>
      <c r="C8" s="6" t="s">
        <v>80</v>
      </c>
      <c r="D8" s="6" t="s">
        <v>25</v>
      </c>
      <c r="E8" s="6" t="s">
        <v>25</v>
      </c>
      <c r="F8" s="7">
        <v>7000</v>
      </c>
      <c r="G8" s="7">
        <v>2000</v>
      </c>
      <c r="H8" s="7">
        <v>2000</v>
      </c>
      <c r="I8" s="7">
        <v>2000</v>
      </c>
      <c r="J8" s="7"/>
      <c r="K8" s="7"/>
      <c r="L8" s="7"/>
      <c r="M8" s="7"/>
      <c r="N8" s="7"/>
      <c r="O8" s="7"/>
      <c r="P8" s="7"/>
      <c r="Q8" s="7"/>
      <c r="R8" s="23">
        <v>7000</v>
      </c>
      <c r="S8" s="23">
        <v>2000</v>
      </c>
      <c r="T8" s="23">
        <v>2000</v>
      </c>
      <c r="U8" s="23">
        <v>2000</v>
      </c>
      <c r="V8" s="23"/>
      <c r="W8" s="23"/>
      <c r="X8" s="23"/>
      <c r="Y8" s="23"/>
      <c r="Z8" s="23"/>
      <c r="AA8" s="23"/>
      <c r="AB8" s="23"/>
      <c r="AC8" s="23"/>
      <c r="AD8" s="12">
        <f t="shared" ref="AD8" si="0">SUM(F8:Q8)</f>
        <v>13000</v>
      </c>
    </row>
    <row r="9" spans="2:30" ht="24.75" customHeight="1" x14ac:dyDescent="0.25">
      <c r="B9" s="5" t="s">
        <v>21</v>
      </c>
      <c r="C9" s="6" t="s">
        <v>22</v>
      </c>
      <c r="D9" s="6" t="s">
        <v>26</v>
      </c>
      <c r="E9" s="6" t="s">
        <v>27</v>
      </c>
      <c r="F9" s="7"/>
      <c r="G9" s="7"/>
      <c r="H9" s="7"/>
      <c r="I9" s="7">
        <v>2000</v>
      </c>
      <c r="J9" s="7">
        <v>1500</v>
      </c>
      <c r="K9" s="7">
        <v>1500</v>
      </c>
      <c r="L9" s="7">
        <v>1500</v>
      </c>
      <c r="M9" s="7"/>
      <c r="N9" s="7"/>
      <c r="O9" s="7"/>
      <c r="P9" s="7"/>
      <c r="Q9" s="7"/>
      <c r="R9" s="23"/>
      <c r="S9" s="23"/>
      <c r="T9" s="23"/>
      <c r="U9" s="23">
        <v>2000</v>
      </c>
      <c r="V9" s="23">
        <v>1500</v>
      </c>
      <c r="W9" s="23">
        <v>1500</v>
      </c>
      <c r="X9" s="23">
        <v>1500</v>
      </c>
      <c r="Y9" s="23"/>
      <c r="Z9" s="23"/>
      <c r="AA9" s="23"/>
      <c r="AB9" s="23"/>
      <c r="AC9" s="23"/>
      <c r="AD9" s="12">
        <f t="shared" ref="AD9:AD37" si="1">SUM(F9:Q9)</f>
        <v>6500</v>
      </c>
    </row>
    <row r="10" spans="2:30" ht="24.75" customHeight="1" x14ac:dyDescent="0.25">
      <c r="B10" s="5" t="s">
        <v>23</v>
      </c>
      <c r="C10" s="6" t="s">
        <v>24</v>
      </c>
      <c r="D10" s="6" t="s">
        <v>28</v>
      </c>
      <c r="E10" s="6" t="s">
        <v>29</v>
      </c>
      <c r="F10" s="7"/>
      <c r="G10" s="7"/>
      <c r="H10" s="7"/>
      <c r="I10" s="7"/>
      <c r="J10" s="7">
        <v>5000</v>
      </c>
      <c r="K10" s="7">
        <v>1800</v>
      </c>
      <c r="L10" s="7">
        <v>1800</v>
      </c>
      <c r="M10" s="7">
        <v>1800</v>
      </c>
      <c r="N10" s="7">
        <v>1800</v>
      </c>
      <c r="O10" s="7">
        <v>1800</v>
      </c>
      <c r="P10" s="7"/>
      <c r="Q10" s="7"/>
      <c r="R10" s="23"/>
      <c r="S10" s="23"/>
      <c r="T10" s="23"/>
      <c r="U10" s="23"/>
      <c r="V10" s="23">
        <v>5000</v>
      </c>
      <c r="W10" s="23">
        <v>1800</v>
      </c>
      <c r="X10" s="23">
        <v>1800</v>
      </c>
      <c r="Y10" s="23">
        <v>1800</v>
      </c>
      <c r="Z10" s="23">
        <v>1800</v>
      </c>
      <c r="AA10" s="23">
        <v>1800</v>
      </c>
      <c r="AB10" s="23"/>
      <c r="AC10" s="23"/>
      <c r="AD10" s="12">
        <f t="shared" si="1"/>
        <v>14000</v>
      </c>
    </row>
    <row r="11" spans="2:30" ht="24.75" customHeight="1" x14ac:dyDescent="0.25">
      <c r="B11" s="5" t="s">
        <v>20</v>
      </c>
      <c r="C11" s="6" t="s">
        <v>77</v>
      </c>
      <c r="D11" s="6" t="s">
        <v>25</v>
      </c>
      <c r="E11" s="6" t="s">
        <v>25</v>
      </c>
      <c r="F11" s="7"/>
      <c r="G11" s="7"/>
      <c r="H11" s="7"/>
      <c r="I11" s="7"/>
      <c r="J11" s="7"/>
      <c r="K11" s="7"/>
      <c r="L11" s="7"/>
      <c r="M11" s="7"/>
      <c r="N11" s="7">
        <v>5000</v>
      </c>
      <c r="O11" s="7">
        <v>3000</v>
      </c>
      <c r="P11" s="7">
        <v>3000</v>
      </c>
      <c r="Q11" s="7">
        <v>3000</v>
      </c>
      <c r="R11" s="23"/>
      <c r="S11" s="23"/>
      <c r="T11" s="23"/>
      <c r="U11" s="23"/>
      <c r="V11" s="23"/>
      <c r="W11" s="23"/>
      <c r="X11" s="23"/>
      <c r="Y11" s="23"/>
      <c r="Z11" s="23">
        <v>5000</v>
      </c>
      <c r="AA11" s="23">
        <v>3000</v>
      </c>
      <c r="AB11" s="23">
        <v>3000</v>
      </c>
      <c r="AC11" s="23">
        <v>3000</v>
      </c>
      <c r="AD11" s="12">
        <f t="shared" si="1"/>
        <v>14000</v>
      </c>
    </row>
    <row r="12" spans="2:30" ht="24.75" customHeight="1" x14ac:dyDescent="0.25">
      <c r="B12" s="5" t="s">
        <v>20</v>
      </c>
      <c r="C12" s="6" t="s">
        <v>19</v>
      </c>
      <c r="D12" s="6" t="s">
        <v>25</v>
      </c>
      <c r="E12" s="6" t="s">
        <v>25</v>
      </c>
      <c r="F12" s="7">
        <v>7000</v>
      </c>
      <c r="G12" s="7">
        <v>2000</v>
      </c>
      <c r="H12" s="7">
        <v>2000</v>
      </c>
      <c r="I12" s="7">
        <v>2000</v>
      </c>
      <c r="J12" s="7"/>
      <c r="K12" s="7"/>
      <c r="L12" s="7"/>
      <c r="M12" s="7"/>
      <c r="N12" s="7"/>
      <c r="O12" s="7"/>
      <c r="P12" s="7"/>
      <c r="Q12" s="7"/>
      <c r="R12" s="23">
        <v>7000</v>
      </c>
      <c r="S12" s="23">
        <v>2000</v>
      </c>
      <c r="T12" s="23">
        <v>2000</v>
      </c>
      <c r="U12" s="23">
        <v>2000</v>
      </c>
      <c r="V12" s="23"/>
      <c r="W12" s="23"/>
      <c r="X12" s="23"/>
      <c r="Y12" s="23"/>
      <c r="Z12" s="23"/>
      <c r="AA12" s="23"/>
      <c r="AB12" s="23"/>
      <c r="AC12" s="23"/>
      <c r="AD12" s="12">
        <f t="shared" si="1"/>
        <v>13000</v>
      </c>
    </row>
    <row r="13" spans="2:30" ht="24.75" customHeight="1" x14ac:dyDescent="0.25">
      <c r="B13" s="5" t="s">
        <v>21</v>
      </c>
      <c r="C13" s="6" t="s">
        <v>22</v>
      </c>
      <c r="D13" s="6" t="s">
        <v>26</v>
      </c>
      <c r="E13" s="6" t="s">
        <v>27</v>
      </c>
      <c r="F13" s="7"/>
      <c r="G13" s="7"/>
      <c r="H13" s="7">
        <v>5000</v>
      </c>
      <c r="I13" s="7">
        <v>2000</v>
      </c>
      <c r="J13" s="7">
        <v>1500</v>
      </c>
      <c r="K13" s="7">
        <v>1500</v>
      </c>
      <c r="L13" s="7">
        <v>1500</v>
      </c>
      <c r="M13" s="7"/>
      <c r="N13" s="7"/>
      <c r="O13" s="7"/>
      <c r="P13" s="7"/>
      <c r="Q13" s="7"/>
      <c r="R13" s="23"/>
      <c r="S13" s="23"/>
      <c r="T13" s="23">
        <v>5000</v>
      </c>
      <c r="U13" s="23">
        <v>2000</v>
      </c>
      <c r="V13" s="23">
        <v>1500</v>
      </c>
      <c r="W13" s="23">
        <v>1500</v>
      </c>
      <c r="X13" s="23">
        <v>1500</v>
      </c>
      <c r="Y13" s="23"/>
      <c r="Z13" s="23"/>
      <c r="AA13" s="23"/>
      <c r="AB13" s="23"/>
      <c r="AC13" s="23"/>
      <c r="AD13" s="12">
        <f t="shared" si="1"/>
        <v>11500</v>
      </c>
    </row>
    <row r="14" spans="2:30" ht="24.75" customHeight="1" x14ac:dyDescent="0.25">
      <c r="B14" s="5" t="s">
        <v>23</v>
      </c>
      <c r="C14" s="6" t="s">
        <v>81</v>
      </c>
      <c r="D14" s="6" t="s">
        <v>28</v>
      </c>
      <c r="E14" s="6" t="s">
        <v>29</v>
      </c>
      <c r="F14" s="7"/>
      <c r="G14" s="7"/>
      <c r="H14" s="7"/>
      <c r="I14" s="7"/>
      <c r="J14" s="7"/>
      <c r="K14" s="7">
        <v>5000</v>
      </c>
      <c r="L14" s="7">
        <v>3000</v>
      </c>
      <c r="M14" s="7">
        <v>3000</v>
      </c>
      <c r="N14" s="7">
        <v>3000</v>
      </c>
      <c r="O14" s="7">
        <v>3000</v>
      </c>
      <c r="P14" s="7">
        <v>3000</v>
      </c>
      <c r="Q14" s="7">
        <v>3000</v>
      </c>
      <c r="R14" s="23"/>
      <c r="S14" s="23"/>
      <c r="T14" s="23"/>
      <c r="U14" s="23"/>
      <c r="V14" s="23"/>
      <c r="W14" s="23">
        <v>5000</v>
      </c>
      <c r="X14" s="23">
        <v>3000</v>
      </c>
      <c r="Y14" s="23">
        <v>3000</v>
      </c>
      <c r="Z14" s="23">
        <v>3000</v>
      </c>
      <c r="AA14" s="23">
        <v>3000</v>
      </c>
      <c r="AB14" s="23">
        <v>3000</v>
      </c>
      <c r="AC14" s="23">
        <v>3000</v>
      </c>
      <c r="AD14" s="12">
        <f t="shared" ref="AD14" si="2">SUM(F14:Q14)</f>
        <v>23000</v>
      </c>
    </row>
    <row r="15" spans="2:30" ht="24.75" customHeight="1" x14ac:dyDescent="0.25">
      <c r="B15" s="5" t="s">
        <v>23</v>
      </c>
      <c r="C15" s="6" t="s">
        <v>24</v>
      </c>
      <c r="D15" s="6" t="s">
        <v>28</v>
      </c>
      <c r="E15" s="6" t="s">
        <v>29</v>
      </c>
      <c r="F15" s="7"/>
      <c r="G15" s="7"/>
      <c r="H15" s="7"/>
      <c r="I15" s="7"/>
      <c r="J15" s="7">
        <v>5000</v>
      </c>
      <c r="K15" s="7">
        <v>3000</v>
      </c>
      <c r="L15" s="7">
        <v>3000</v>
      </c>
      <c r="M15" s="7">
        <v>3000</v>
      </c>
      <c r="N15" s="7">
        <v>3000</v>
      </c>
      <c r="O15" s="7">
        <v>3000</v>
      </c>
      <c r="P15" s="7"/>
      <c r="Q15" s="7"/>
      <c r="R15" s="23"/>
      <c r="S15" s="23"/>
      <c r="T15" s="23"/>
      <c r="U15" s="23"/>
      <c r="V15" s="23">
        <v>5000</v>
      </c>
      <c r="W15" s="23">
        <v>3000</v>
      </c>
      <c r="X15" s="23">
        <v>3000</v>
      </c>
      <c r="Y15" s="23">
        <v>3000</v>
      </c>
      <c r="Z15" s="23">
        <v>3000</v>
      </c>
      <c r="AA15" s="23">
        <v>3000</v>
      </c>
      <c r="AB15" s="23"/>
      <c r="AC15" s="23"/>
      <c r="AD15" s="12">
        <f t="shared" si="1"/>
        <v>20000</v>
      </c>
    </row>
    <row r="16" spans="2:30" ht="24.75" customHeight="1" x14ac:dyDescent="0.25">
      <c r="B16" s="5" t="s">
        <v>20</v>
      </c>
      <c r="C16" s="6" t="s">
        <v>77</v>
      </c>
      <c r="D16" s="6" t="s">
        <v>25</v>
      </c>
      <c r="E16" s="6" t="s">
        <v>25</v>
      </c>
      <c r="F16" s="7"/>
      <c r="G16" s="7"/>
      <c r="H16" s="7"/>
      <c r="I16" s="7"/>
      <c r="J16" s="7"/>
      <c r="K16" s="7"/>
      <c r="L16" s="7"/>
      <c r="M16" s="7"/>
      <c r="N16" s="7">
        <v>5000</v>
      </c>
      <c r="O16" s="7">
        <v>3000</v>
      </c>
      <c r="P16" s="7">
        <v>3000</v>
      </c>
      <c r="Q16" s="7">
        <v>3000</v>
      </c>
      <c r="R16" s="23"/>
      <c r="S16" s="23"/>
      <c r="T16" s="23"/>
      <c r="U16" s="23"/>
      <c r="V16" s="23"/>
      <c r="W16" s="23"/>
      <c r="X16" s="23"/>
      <c r="Y16" s="23"/>
      <c r="Z16" s="23">
        <v>5000</v>
      </c>
      <c r="AA16" s="23">
        <v>3000</v>
      </c>
      <c r="AB16" s="23">
        <v>3000</v>
      </c>
      <c r="AC16" s="23">
        <v>3000</v>
      </c>
      <c r="AD16" s="12">
        <f t="shared" si="1"/>
        <v>14000</v>
      </c>
    </row>
    <row r="17" spans="2:30" ht="24.75" customHeight="1" x14ac:dyDescent="0.25">
      <c r="B17" s="5" t="s">
        <v>21</v>
      </c>
      <c r="C17" s="6" t="s">
        <v>22</v>
      </c>
      <c r="D17" s="6" t="s">
        <v>26</v>
      </c>
      <c r="E17" s="6" t="s">
        <v>27</v>
      </c>
      <c r="F17" s="7"/>
      <c r="G17" s="7"/>
      <c r="H17" s="7">
        <v>5000</v>
      </c>
      <c r="I17" s="7">
        <v>2000</v>
      </c>
      <c r="J17" s="7">
        <v>1500</v>
      </c>
      <c r="K17" s="7">
        <v>1500</v>
      </c>
      <c r="L17" s="7">
        <v>1500</v>
      </c>
      <c r="M17" s="7"/>
      <c r="N17" s="7"/>
      <c r="O17" s="7"/>
      <c r="P17" s="7"/>
      <c r="Q17" s="7"/>
      <c r="R17" s="23"/>
      <c r="S17" s="23"/>
      <c r="T17" s="23">
        <v>5000</v>
      </c>
      <c r="U17" s="23">
        <v>2000</v>
      </c>
      <c r="V17" s="23">
        <v>1500</v>
      </c>
      <c r="W17" s="23">
        <v>1500</v>
      </c>
      <c r="X17" s="23">
        <v>1500</v>
      </c>
      <c r="Y17" s="23"/>
      <c r="Z17" s="23"/>
      <c r="AA17" s="23"/>
      <c r="AB17" s="23"/>
      <c r="AC17" s="23"/>
      <c r="AD17" s="12">
        <f t="shared" si="1"/>
        <v>11500</v>
      </c>
    </row>
    <row r="18" spans="2:30" ht="24.75" customHeight="1" x14ac:dyDescent="0.25">
      <c r="B18" s="5" t="s">
        <v>23</v>
      </c>
      <c r="C18" s="6" t="s">
        <v>81</v>
      </c>
      <c r="D18" s="6" t="s">
        <v>28</v>
      </c>
      <c r="E18" s="6" t="s">
        <v>29</v>
      </c>
      <c r="F18" s="7"/>
      <c r="G18" s="7"/>
      <c r="H18" s="7"/>
      <c r="I18" s="7"/>
      <c r="J18" s="7"/>
      <c r="K18" s="7">
        <v>5000</v>
      </c>
      <c r="L18" s="7">
        <v>3000</v>
      </c>
      <c r="M18" s="7">
        <v>3000</v>
      </c>
      <c r="N18" s="7">
        <v>3000</v>
      </c>
      <c r="O18" s="7">
        <v>3000</v>
      </c>
      <c r="P18" s="7">
        <v>3000</v>
      </c>
      <c r="Q18" s="7">
        <v>3000</v>
      </c>
      <c r="R18" s="23"/>
      <c r="S18" s="23"/>
      <c r="T18" s="23"/>
      <c r="U18" s="23"/>
      <c r="V18" s="23"/>
      <c r="W18" s="23">
        <v>5000</v>
      </c>
      <c r="X18" s="23">
        <v>3000</v>
      </c>
      <c r="Y18" s="23">
        <v>3000</v>
      </c>
      <c r="Z18" s="23">
        <v>3000</v>
      </c>
      <c r="AA18" s="23">
        <v>3000</v>
      </c>
      <c r="AB18" s="23">
        <v>3000</v>
      </c>
      <c r="AC18" s="23">
        <v>3000</v>
      </c>
      <c r="AD18" s="12">
        <f t="shared" si="1"/>
        <v>23000</v>
      </c>
    </row>
    <row r="19" spans="2:30" ht="24.75" customHeight="1" x14ac:dyDescent="0.25">
      <c r="B19" s="5" t="s">
        <v>23</v>
      </c>
      <c r="C19" s="6" t="s">
        <v>24</v>
      </c>
      <c r="D19" s="6" t="s">
        <v>28</v>
      </c>
      <c r="E19" s="6" t="s">
        <v>29</v>
      </c>
      <c r="F19" s="7"/>
      <c r="G19" s="7"/>
      <c r="H19" s="7"/>
      <c r="I19" s="7"/>
      <c r="J19" s="7">
        <v>5000</v>
      </c>
      <c r="K19" s="7">
        <v>3000</v>
      </c>
      <c r="L19" s="7">
        <v>3000</v>
      </c>
      <c r="M19" s="7">
        <v>3000</v>
      </c>
      <c r="N19" s="7">
        <v>3000</v>
      </c>
      <c r="O19" s="7">
        <v>3000</v>
      </c>
      <c r="P19" s="7"/>
      <c r="Q19" s="7"/>
      <c r="R19" s="23"/>
      <c r="S19" s="23"/>
      <c r="T19" s="23"/>
      <c r="U19" s="23"/>
      <c r="V19" s="23">
        <v>5000</v>
      </c>
      <c r="W19" s="23">
        <v>3000</v>
      </c>
      <c r="X19" s="23">
        <v>3000</v>
      </c>
      <c r="Y19" s="23">
        <v>3000</v>
      </c>
      <c r="Z19" s="23">
        <v>3000</v>
      </c>
      <c r="AA19" s="23">
        <v>3000</v>
      </c>
      <c r="AB19" s="23"/>
      <c r="AC19" s="23"/>
      <c r="AD19" s="12">
        <f t="shared" si="1"/>
        <v>20000</v>
      </c>
    </row>
    <row r="20" spans="2:30" ht="24.75" customHeight="1" x14ac:dyDescent="0.25">
      <c r="B20" s="5" t="s">
        <v>20</v>
      </c>
      <c r="C20" s="6" t="s">
        <v>77</v>
      </c>
      <c r="D20" s="6" t="s">
        <v>25</v>
      </c>
      <c r="E20" s="6" t="s">
        <v>25</v>
      </c>
      <c r="F20" s="7"/>
      <c r="G20" s="7"/>
      <c r="H20" s="7"/>
      <c r="I20" s="7"/>
      <c r="J20" s="7"/>
      <c r="K20" s="7"/>
      <c r="L20" s="7"/>
      <c r="M20" s="7"/>
      <c r="N20" s="7">
        <v>5000</v>
      </c>
      <c r="O20" s="7">
        <v>3000</v>
      </c>
      <c r="P20" s="7">
        <v>3000</v>
      </c>
      <c r="Q20" s="7">
        <v>3000</v>
      </c>
      <c r="R20" s="23"/>
      <c r="S20" s="23"/>
      <c r="T20" s="23"/>
      <c r="U20" s="23"/>
      <c r="V20" s="23"/>
      <c r="W20" s="23"/>
      <c r="X20" s="23"/>
      <c r="Y20" s="23"/>
      <c r="Z20" s="23">
        <v>5000</v>
      </c>
      <c r="AA20" s="23">
        <v>3000</v>
      </c>
      <c r="AB20" s="23">
        <v>3000</v>
      </c>
      <c r="AC20" s="23">
        <v>3000</v>
      </c>
      <c r="AD20" s="12">
        <f t="shared" si="1"/>
        <v>14000</v>
      </c>
    </row>
    <row r="21" spans="2:30" ht="24.75" customHeight="1" x14ac:dyDescent="0.25">
      <c r="B21" s="5"/>
      <c r="C21" s="6"/>
      <c r="D21" s="6"/>
      <c r="E21" s="6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12">
        <f t="shared" si="1"/>
        <v>0</v>
      </c>
    </row>
    <row r="22" spans="2:30" ht="24.75" customHeight="1" x14ac:dyDescent="0.25"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12">
        <f t="shared" si="1"/>
        <v>0</v>
      </c>
    </row>
    <row r="23" spans="2:30" ht="24.75" customHeight="1" x14ac:dyDescent="0.25"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12">
        <f t="shared" si="1"/>
        <v>0</v>
      </c>
    </row>
    <row r="24" spans="2:30" ht="24.75" customHeight="1" x14ac:dyDescent="0.25"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12">
        <f t="shared" si="1"/>
        <v>0</v>
      </c>
    </row>
    <row r="25" spans="2:30" ht="24.75" customHeight="1" x14ac:dyDescent="0.25"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12">
        <f t="shared" si="1"/>
        <v>0</v>
      </c>
    </row>
    <row r="26" spans="2:30" ht="24.75" customHeight="1" x14ac:dyDescent="0.25"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12">
        <f t="shared" si="1"/>
        <v>0</v>
      </c>
    </row>
    <row r="27" spans="2:30" ht="24.75" customHeight="1" x14ac:dyDescent="0.25"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12">
        <f t="shared" si="1"/>
        <v>0</v>
      </c>
    </row>
    <row r="28" spans="2:30" ht="24.75" customHeight="1" x14ac:dyDescent="0.25"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12">
        <f t="shared" ref="AD28:AD31" si="3">SUM(F28:Q28)</f>
        <v>0</v>
      </c>
    </row>
    <row r="29" spans="2:30" ht="24.75" customHeight="1" x14ac:dyDescent="0.25"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12">
        <f t="shared" si="3"/>
        <v>0</v>
      </c>
    </row>
    <row r="30" spans="2:30" ht="24.75" customHeight="1" x14ac:dyDescent="0.25"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12">
        <f t="shared" si="3"/>
        <v>0</v>
      </c>
    </row>
    <row r="31" spans="2:30" ht="24.75" customHeight="1" x14ac:dyDescent="0.25"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12">
        <f t="shared" si="3"/>
        <v>0</v>
      </c>
    </row>
    <row r="32" spans="2:30" ht="24.75" customHeight="1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12">
        <f t="shared" si="1"/>
        <v>0</v>
      </c>
    </row>
    <row r="33" spans="2:30" ht="24.75" customHeight="1" x14ac:dyDescent="0.25"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12">
        <f t="shared" si="1"/>
        <v>0</v>
      </c>
    </row>
    <row r="34" spans="2:30" ht="24.75" customHeight="1" x14ac:dyDescent="0.25"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12">
        <f t="shared" si="1"/>
        <v>0</v>
      </c>
    </row>
    <row r="35" spans="2:30" ht="24.75" customHeight="1" x14ac:dyDescent="0.25"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12">
        <f t="shared" si="1"/>
        <v>0</v>
      </c>
    </row>
    <row r="36" spans="2:30" ht="24.75" customHeight="1" x14ac:dyDescent="0.25"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12">
        <f t="shared" si="1"/>
        <v>0</v>
      </c>
    </row>
    <row r="37" spans="2:30" ht="24.75" customHeight="1" x14ac:dyDescent="0.25"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12">
        <f t="shared" si="1"/>
        <v>0</v>
      </c>
    </row>
    <row r="38" spans="2:30" ht="24.75" customHeight="1" x14ac:dyDescent="0.25">
      <c r="B38" s="35" t="s">
        <v>30</v>
      </c>
      <c r="C38" s="36"/>
      <c r="D38" s="36"/>
      <c r="E38" s="37"/>
      <c r="F38" s="10">
        <f t="shared" ref="F38:AD38" si="4">SUM(F7:F37)</f>
        <v>21000</v>
      </c>
      <c r="G38" s="10">
        <f t="shared" si="4"/>
        <v>6000</v>
      </c>
      <c r="H38" s="10">
        <f t="shared" si="4"/>
        <v>16000</v>
      </c>
      <c r="I38" s="10">
        <f t="shared" si="4"/>
        <v>12000</v>
      </c>
      <c r="J38" s="10">
        <f t="shared" si="4"/>
        <v>19500</v>
      </c>
      <c r="K38" s="10">
        <f t="shared" si="4"/>
        <v>22300</v>
      </c>
      <c r="L38" s="10">
        <f t="shared" si="4"/>
        <v>18300</v>
      </c>
      <c r="M38" s="10">
        <f t="shared" si="4"/>
        <v>13800</v>
      </c>
      <c r="N38" s="10">
        <f t="shared" si="4"/>
        <v>28800</v>
      </c>
      <c r="O38" s="10">
        <f t="shared" si="4"/>
        <v>22800</v>
      </c>
      <c r="P38" s="10">
        <f t="shared" si="4"/>
        <v>15000</v>
      </c>
      <c r="Q38" s="10">
        <f t="shared" si="4"/>
        <v>15000</v>
      </c>
      <c r="R38" s="10">
        <f t="shared" ref="R38:AC38" si="5">SUM(R7:R37)</f>
        <v>21000</v>
      </c>
      <c r="S38" s="10">
        <f t="shared" si="5"/>
        <v>6000</v>
      </c>
      <c r="T38" s="10">
        <f t="shared" si="5"/>
        <v>16000</v>
      </c>
      <c r="U38" s="10">
        <f t="shared" si="5"/>
        <v>12000</v>
      </c>
      <c r="V38" s="10">
        <f t="shared" si="5"/>
        <v>19500</v>
      </c>
      <c r="W38" s="10">
        <f t="shared" si="5"/>
        <v>22300</v>
      </c>
      <c r="X38" s="10">
        <f t="shared" si="5"/>
        <v>18300</v>
      </c>
      <c r="Y38" s="10">
        <f t="shared" si="5"/>
        <v>13800</v>
      </c>
      <c r="Z38" s="10">
        <f t="shared" si="5"/>
        <v>28800</v>
      </c>
      <c r="AA38" s="10">
        <f t="shared" si="5"/>
        <v>22800</v>
      </c>
      <c r="AB38" s="10">
        <f t="shared" si="5"/>
        <v>15000</v>
      </c>
      <c r="AC38" s="10">
        <f t="shared" si="5"/>
        <v>15000</v>
      </c>
      <c r="AD38" s="11">
        <f t="shared" si="4"/>
        <v>210500</v>
      </c>
    </row>
    <row r="40" spans="2:30" s="2" customFormat="1" ht="45" customHeight="1" x14ac:dyDescent="0.25">
      <c r="B40" s="38" t="s">
        <v>31</v>
      </c>
      <c r="C40" s="38"/>
      <c r="D40" s="38" t="s">
        <v>34</v>
      </c>
      <c r="E40" s="38"/>
      <c r="AD40" s="1"/>
    </row>
    <row r="41" spans="2:30" s="2" customFormat="1" ht="27.75" customHeight="1" x14ac:dyDescent="0.25">
      <c r="B41" s="30" t="s">
        <v>23</v>
      </c>
      <c r="C41" s="30"/>
      <c r="D41" s="31">
        <f>SUMIF($B$7:$B$37,B41,$AD$7:$AD$37)</f>
        <v>100000</v>
      </c>
      <c r="E41" s="31"/>
      <c r="AD41" s="1"/>
    </row>
    <row r="42" spans="2:30" s="2" customFormat="1" ht="27.75" customHeight="1" x14ac:dyDescent="0.25">
      <c r="B42" s="30" t="s">
        <v>20</v>
      </c>
      <c r="C42" s="30"/>
      <c r="D42" s="31">
        <f>SUMIF($B$7:$B$37,B42,$AD$7:$AD$37)</f>
        <v>81000</v>
      </c>
      <c r="E42" s="31"/>
      <c r="AD42" s="1"/>
    </row>
    <row r="43" spans="2:30" s="2" customFormat="1" ht="27.75" customHeight="1" x14ac:dyDescent="0.25">
      <c r="B43" s="30" t="s">
        <v>21</v>
      </c>
      <c r="C43" s="30"/>
      <c r="D43" s="31">
        <f>SUMIF($B$7:$B$37,B43,$AD$7:$AD$37)</f>
        <v>29500</v>
      </c>
      <c r="E43" s="31"/>
      <c r="AD43" s="1"/>
    </row>
    <row r="44" spans="2:30" s="2" customFormat="1" ht="27.75" customHeight="1" x14ac:dyDescent="0.25">
      <c r="B44" s="30" t="s">
        <v>32</v>
      </c>
      <c r="C44" s="30"/>
      <c r="D44" s="31">
        <f>SUMIF($B$7:$B$37,B44,$AD$7:$AD$37)</f>
        <v>0</v>
      </c>
      <c r="E44" s="31"/>
      <c r="AD44" s="1"/>
    </row>
    <row r="45" spans="2:30" s="2" customFormat="1" ht="27.75" customHeight="1" x14ac:dyDescent="0.25">
      <c r="B45" s="30" t="s">
        <v>33</v>
      </c>
      <c r="C45" s="30"/>
      <c r="D45" s="31">
        <f>SUMIF($B$7:$B$37,B45,$AD$7:$AD$37)</f>
        <v>0</v>
      </c>
      <c r="E45" s="31"/>
      <c r="AD45" s="1"/>
    </row>
  </sheetData>
  <autoFilter ref="B6:AD38" xr:uid="{BC84B443-B26E-4267-B0D2-AC4AA3D48F49}"/>
  <mergeCells count="18">
    <mergeCell ref="F5:Q5"/>
    <mergeCell ref="R5:AC5"/>
    <mergeCell ref="AD5:AD6"/>
    <mergeCell ref="B38:E38"/>
    <mergeCell ref="B44:C44"/>
    <mergeCell ref="D44:E44"/>
    <mergeCell ref="B40:C40"/>
    <mergeCell ref="D40:E40"/>
    <mergeCell ref="B5:C5"/>
    <mergeCell ref="D5:E5"/>
    <mergeCell ref="B45:C45"/>
    <mergeCell ref="D45:E45"/>
    <mergeCell ref="B41:C41"/>
    <mergeCell ref="D41:E41"/>
    <mergeCell ref="B42:C42"/>
    <mergeCell ref="D42:E42"/>
    <mergeCell ref="B43:C43"/>
    <mergeCell ref="D43:E43"/>
  </mergeCells>
  <hyperlinks>
    <hyperlink ref="AD2" r:id="rId1" xr:uid="{19E60EA2-8FBD-4DD6-B03A-6B4E8BF864B0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3DD10-4802-4A81-83A1-C1DB96629982}">
  <dimension ref="B1:P60"/>
  <sheetViews>
    <sheetView showGridLines="0" zoomScale="90" zoomScaleNormal="90" workbookViewId="0">
      <pane xSplit="3" topLeftCell="G1" activePane="topRight" state="frozen"/>
      <selection pane="topRight" activeCell="M39" sqref="M39"/>
    </sheetView>
  </sheetViews>
  <sheetFormatPr defaultRowHeight="16.5" x14ac:dyDescent="0.25"/>
  <cols>
    <col min="1" max="1" width="5" style="1" customWidth="1"/>
    <col min="2" max="2" width="41.42578125" style="1" customWidth="1"/>
    <col min="3" max="3" width="16.28515625" style="2" customWidth="1"/>
    <col min="4" max="4" width="20.28515625" style="2" customWidth="1"/>
    <col min="5" max="15" width="20" style="2" bestFit="1" customWidth="1"/>
    <col min="16" max="16" width="24.140625" style="1" customWidth="1"/>
    <col min="17" max="17" width="14" style="1" customWidth="1"/>
    <col min="18" max="16384" width="9.140625" style="1"/>
  </cols>
  <sheetData>
    <row r="1" spans="2:16" ht="16.5" customHeight="1" x14ac:dyDescent="0.25">
      <c r="P1" s="24" t="s">
        <v>85</v>
      </c>
    </row>
    <row r="2" spans="2:16" ht="11.25" customHeight="1" x14ac:dyDescent="0.25">
      <c r="P2" s="25" t="s">
        <v>86</v>
      </c>
    </row>
    <row r="3" spans="2:16" ht="20.25" x14ac:dyDescent="0.25">
      <c r="B3" s="13" t="s">
        <v>63</v>
      </c>
    </row>
    <row r="5" spans="2:16" s="4" customFormat="1" ht="35.25" customHeight="1" x14ac:dyDescent="0.25">
      <c r="B5" s="41" t="s">
        <v>59</v>
      </c>
      <c r="C5" s="42"/>
      <c r="D5" s="32">
        <v>2020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4" t="s">
        <v>88</v>
      </c>
    </row>
    <row r="6" spans="2:16" s="4" customFormat="1" ht="24.75" customHeight="1" x14ac:dyDescent="0.25">
      <c r="B6" s="9" t="s">
        <v>36</v>
      </c>
      <c r="C6" s="9" t="s">
        <v>35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15</v>
      </c>
      <c r="M6" s="8" t="s">
        <v>16</v>
      </c>
      <c r="N6" s="8" t="s">
        <v>17</v>
      </c>
      <c r="O6" s="8" t="s">
        <v>18</v>
      </c>
      <c r="P6" s="34"/>
    </row>
    <row r="7" spans="2:16" ht="24.75" customHeight="1" x14ac:dyDescent="0.25">
      <c r="B7" s="5" t="s">
        <v>39</v>
      </c>
      <c r="C7" s="6" t="s">
        <v>25</v>
      </c>
      <c r="D7" s="7">
        <v>1000</v>
      </c>
      <c r="E7" s="7">
        <v>1000</v>
      </c>
      <c r="F7" s="7">
        <v>1000</v>
      </c>
      <c r="G7" s="7">
        <v>1000</v>
      </c>
      <c r="H7" s="7">
        <v>1000</v>
      </c>
      <c r="I7" s="7">
        <v>1000</v>
      </c>
      <c r="J7" s="7">
        <v>1000</v>
      </c>
      <c r="K7" s="7">
        <v>1000</v>
      </c>
      <c r="L7" s="7">
        <v>1000</v>
      </c>
      <c r="M7" s="7">
        <v>1000</v>
      </c>
      <c r="N7" s="7">
        <v>1000</v>
      </c>
      <c r="O7" s="7">
        <v>1000</v>
      </c>
      <c r="P7" s="12">
        <f>SUM(D7:O7)</f>
        <v>12000</v>
      </c>
    </row>
    <row r="8" spans="2:16" ht="24.75" customHeight="1" x14ac:dyDescent="0.25">
      <c r="B8" s="5" t="s">
        <v>40</v>
      </c>
      <c r="C8" s="6" t="s">
        <v>27</v>
      </c>
      <c r="D8" s="7">
        <v>400</v>
      </c>
      <c r="E8" s="7">
        <v>400</v>
      </c>
      <c r="F8" s="7">
        <v>400</v>
      </c>
      <c r="G8" s="7">
        <v>400</v>
      </c>
      <c r="H8" s="7">
        <v>400</v>
      </c>
      <c r="I8" s="7">
        <v>400</v>
      </c>
      <c r="J8" s="7">
        <v>400</v>
      </c>
      <c r="K8" s="7">
        <v>400</v>
      </c>
      <c r="L8" s="7">
        <v>400</v>
      </c>
      <c r="M8" s="7">
        <v>400</v>
      </c>
      <c r="N8" s="7">
        <v>400</v>
      </c>
      <c r="O8" s="7">
        <v>400</v>
      </c>
      <c r="P8" s="12">
        <f t="shared" ref="P8:P28" si="0">SUM(D8:O8)</f>
        <v>4800</v>
      </c>
    </row>
    <row r="9" spans="2:16" ht="24.75" customHeight="1" x14ac:dyDescent="0.25">
      <c r="B9" s="5" t="s">
        <v>41</v>
      </c>
      <c r="C9" s="6" t="s">
        <v>29</v>
      </c>
      <c r="D9" s="7">
        <v>200</v>
      </c>
      <c r="E9" s="7">
        <v>200</v>
      </c>
      <c r="F9" s="7">
        <v>200</v>
      </c>
      <c r="G9" s="7">
        <v>200</v>
      </c>
      <c r="H9" s="7">
        <v>200</v>
      </c>
      <c r="I9" s="7">
        <v>200</v>
      </c>
      <c r="J9" s="7">
        <v>200</v>
      </c>
      <c r="K9" s="7">
        <v>200</v>
      </c>
      <c r="L9" s="7">
        <v>200</v>
      </c>
      <c r="M9" s="7">
        <v>200</v>
      </c>
      <c r="N9" s="7">
        <v>200</v>
      </c>
      <c r="O9" s="7">
        <v>200</v>
      </c>
      <c r="P9" s="12">
        <f t="shared" si="0"/>
        <v>2400</v>
      </c>
    </row>
    <row r="10" spans="2:16" ht="24.75" customHeight="1" x14ac:dyDescent="0.25">
      <c r="B10" s="5" t="s">
        <v>42</v>
      </c>
      <c r="C10" s="6" t="s">
        <v>26</v>
      </c>
      <c r="D10" s="7">
        <v>89.9</v>
      </c>
      <c r="E10" s="7">
        <v>89.9</v>
      </c>
      <c r="F10" s="7">
        <v>89.9</v>
      </c>
      <c r="G10" s="7">
        <v>89.9</v>
      </c>
      <c r="H10" s="7">
        <v>89.9</v>
      </c>
      <c r="I10" s="7">
        <v>89.9</v>
      </c>
      <c r="J10" s="7">
        <v>89.9</v>
      </c>
      <c r="K10" s="7">
        <v>89.9</v>
      </c>
      <c r="L10" s="7">
        <v>89.9</v>
      </c>
      <c r="M10" s="7">
        <v>89.9</v>
      </c>
      <c r="N10" s="7">
        <v>89.9</v>
      </c>
      <c r="O10" s="7">
        <v>89.9</v>
      </c>
      <c r="P10" s="12">
        <f t="shared" si="0"/>
        <v>1078.8</v>
      </c>
    </row>
    <row r="11" spans="2:16" ht="24.75" customHeight="1" x14ac:dyDescent="0.25">
      <c r="B11" s="5" t="s">
        <v>43</v>
      </c>
      <c r="C11" s="6" t="s">
        <v>26</v>
      </c>
      <c r="D11" s="7">
        <v>100</v>
      </c>
      <c r="E11" s="7">
        <v>100</v>
      </c>
      <c r="F11" s="7">
        <v>100</v>
      </c>
      <c r="G11" s="7">
        <v>100</v>
      </c>
      <c r="H11" s="7">
        <v>100</v>
      </c>
      <c r="I11" s="7">
        <v>100</v>
      </c>
      <c r="J11" s="7">
        <v>100</v>
      </c>
      <c r="K11" s="7">
        <v>100</v>
      </c>
      <c r="L11" s="7">
        <v>100</v>
      </c>
      <c r="M11" s="7">
        <v>100</v>
      </c>
      <c r="N11" s="7">
        <v>100</v>
      </c>
      <c r="O11" s="7">
        <v>100</v>
      </c>
      <c r="P11" s="12">
        <f t="shared" si="0"/>
        <v>1200</v>
      </c>
    </row>
    <row r="12" spans="2:16" ht="24.75" customHeight="1" x14ac:dyDescent="0.25">
      <c r="B12" s="5" t="s">
        <v>49</v>
      </c>
      <c r="C12" s="6" t="s">
        <v>26</v>
      </c>
      <c r="D12" s="7">
        <v>50</v>
      </c>
      <c r="E12" s="7">
        <v>50</v>
      </c>
      <c r="F12" s="7">
        <v>50</v>
      </c>
      <c r="G12" s="7">
        <v>50</v>
      </c>
      <c r="H12" s="7">
        <v>50</v>
      </c>
      <c r="I12" s="7">
        <v>50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12">
        <f t="shared" si="0"/>
        <v>600</v>
      </c>
    </row>
    <row r="13" spans="2:16" ht="24.75" customHeight="1" x14ac:dyDescent="0.25">
      <c r="B13" s="5" t="s">
        <v>57</v>
      </c>
      <c r="C13" s="6" t="s">
        <v>26</v>
      </c>
      <c r="D13" s="7">
        <v>200</v>
      </c>
      <c r="E13" s="7">
        <v>200</v>
      </c>
      <c r="F13" s="7">
        <v>200</v>
      </c>
      <c r="G13" s="7">
        <v>200</v>
      </c>
      <c r="H13" s="7">
        <v>200</v>
      </c>
      <c r="I13" s="7">
        <v>200</v>
      </c>
      <c r="J13" s="7">
        <v>200</v>
      </c>
      <c r="K13" s="7">
        <v>200</v>
      </c>
      <c r="L13" s="7">
        <v>200</v>
      </c>
      <c r="M13" s="7">
        <v>200</v>
      </c>
      <c r="N13" s="7">
        <v>200</v>
      </c>
      <c r="O13" s="7">
        <v>200</v>
      </c>
      <c r="P13" s="12">
        <f>SUM(D13:O13)</f>
        <v>2400</v>
      </c>
    </row>
    <row r="14" spans="2:16" ht="24.75" customHeight="1" x14ac:dyDescent="0.25">
      <c r="B14" s="5" t="s">
        <v>37</v>
      </c>
      <c r="C14" s="6" t="s">
        <v>26</v>
      </c>
      <c r="D14" s="7">
        <v>330</v>
      </c>
      <c r="E14" s="7">
        <v>330</v>
      </c>
      <c r="F14" s="7">
        <v>330</v>
      </c>
      <c r="G14" s="7">
        <v>330</v>
      </c>
      <c r="H14" s="7">
        <v>330</v>
      </c>
      <c r="I14" s="7">
        <v>330</v>
      </c>
      <c r="J14" s="7">
        <v>330</v>
      </c>
      <c r="K14" s="7">
        <v>330</v>
      </c>
      <c r="L14" s="7">
        <v>330</v>
      </c>
      <c r="M14" s="7">
        <v>330</v>
      </c>
      <c r="N14" s="7">
        <v>330</v>
      </c>
      <c r="O14" s="7">
        <v>330</v>
      </c>
      <c r="P14" s="12">
        <f t="shared" si="0"/>
        <v>3960</v>
      </c>
    </row>
    <row r="15" spans="2:16" ht="24.75" customHeight="1" x14ac:dyDescent="0.25">
      <c r="B15" s="5" t="s">
        <v>44</v>
      </c>
      <c r="C15" s="6" t="s">
        <v>26</v>
      </c>
      <c r="D15" s="7">
        <v>300</v>
      </c>
      <c r="E15" s="7">
        <v>300</v>
      </c>
      <c r="F15" s="7">
        <v>300</v>
      </c>
      <c r="G15" s="7">
        <v>300</v>
      </c>
      <c r="H15" s="7">
        <v>300</v>
      </c>
      <c r="I15" s="7">
        <v>300</v>
      </c>
      <c r="J15" s="7">
        <v>300</v>
      </c>
      <c r="K15" s="7">
        <v>300</v>
      </c>
      <c r="L15" s="7">
        <v>300</v>
      </c>
      <c r="M15" s="7">
        <v>300</v>
      </c>
      <c r="N15" s="7">
        <v>300</v>
      </c>
      <c r="O15" s="7">
        <v>300</v>
      </c>
      <c r="P15" s="12">
        <f t="shared" si="0"/>
        <v>3600</v>
      </c>
    </row>
    <row r="16" spans="2:16" ht="24.75" customHeight="1" x14ac:dyDescent="0.25">
      <c r="B16" s="5" t="s">
        <v>38</v>
      </c>
      <c r="C16" s="6" t="s">
        <v>26</v>
      </c>
      <c r="D16" s="7">
        <v>300</v>
      </c>
      <c r="E16" s="7">
        <v>300</v>
      </c>
      <c r="F16" s="7">
        <v>300</v>
      </c>
      <c r="G16" s="7">
        <v>300</v>
      </c>
      <c r="H16" s="7">
        <v>300</v>
      </c>
      <c r="I16" s="7">
        <v>300</v>
      </c>
      <c r="J16" s="7">
        <v>300</v>
      </c>
      <c r="K16" s="7">
        <v>300</v>
      </c>
      <c r="L16" s="7">
        <v>300</v>
      </c>
      <c r="M16" s="7">
        <v>300</v>
      </c>
      <c r="N16" s="7">
        <v>300</v>
      </c>
      <c r="O16" s="7">
        <v>300</v>
      </c>
      <c r="P16" s="12">
        <f t="shared" si="0"/>
        <v>3600</v>
      </c>
    </row>
    <row r="17" spans="2:16" ht="24.75" customHeight="1" x14ac:dyDescent="0.25">
      <c r="B17" s="5" t="s">
        <v>56</v>
      </c>
      <c r="C17" s="6" t="s">
        <v>26</v>
      </c>
      <c r="D17" s="7">
        <v>200</v>
      </c>
      <c r="E17" s="7">
        <v>200</v>
      </c>
      <c r="F17" s="7">
        <v>200</v>
      </c>
      <c r="G17" s="7">
        <v>200</v>
      </c>
      <c r="H17" s="7">
        <v>200</v>
      </c>
      <c r="I17" s="7">
        <v>200</v>
      </c>
      <c r="J17" s="7">
        <v>200</v>
      </c>
      <c r="K17" s="7">
        <v>200</v>
      </c>
      <c r="L17" s="7">
        <v>200</v>
      </c>
      <c r="M17" s="7">
        <v>200</v>
      </c>
      <c r="N17" s="7">
        <v>200</v>
      </c>
      <c r="O17" s="7">
        <v>200</v>
      </c>
      <c r="P17" s="12">
        <f t="shared" si="0"/>
        <v>2400</v>
      </c>
    </row>
    <row r="18" spans="2:16" ht="24.75" customHeight="1" x14ac:dyDescent="0.25">
      <c r="B18" s="5" t="s">
        <v>55</v>
      </c>
      <c r="C18" s="6" t="s">
        <v>26</v>
      </c>
      <c r="D18" s="7">
        <v>100</v>
      </c>
      <c r="E18" s="7">
        <v>100</v>
      </c>
      <c r="F18" s="7">
        <v>100</v>
      </c>
      <c r="G18" s="7">
        <v>100</v>
      </c>
      <c r="H18" s="7">
        <v>100</v>
      </c>
      <c r="I18" s="7">
        <v>100</v>
      </c>
      <c r="J18" s="7">
        <v>100</v>
      </c>
      <c r="K18" s="7">
        <v>100</v>
      </c>
      <c r="L18" s="7">
        <v>100</v>
      </c>
      <c r="M18" s="7">
        <v>100</v>
      </c>
      <c r="N18" s="7">
        <v>100</v>
      </c>
      <c r="O18" s="7">
        <v>100</v>
      </c>
      <c r="P18" s="12">
        <f t="shared" si="0"/>
        <v>1200</v>
      </c>
    </row>
    <row r="19" spans="2:16" ht="24.75" customHeight="1" x14ac:dyDescent="0.25">
      <c r="B19" s="5" t="s">
        <v>45</v>
      </c>
      <c r="C19" s="6" t="s">
        <v>26</v>
      </c>
      <c r="D19" s="7">
        <v>100</v>
      </c>
      <c r="E19" s="7">
        <v>100</v>
      </c>
      <c r="F19" s="7">
        <v>100</v>
      </c>
      <c r="G19" s="7">
        <v>100</v>
      </c>
      <c r="H19" s="7">
        <v>100</v>
      </c>
      <c r="I19" s="7">
        <v>100</v>
      </c>
      <c r="J19" s="7">
        <v>100</v>
      </c>
      <c r="K19" s="7">
        <v>100</v>
      </c>
      <c r="L19" s="7">
        <v>100</v>
      </c>
      <c r="M19" s="7">
        <v>100</v>
      </c>
      <c r="N19" s="7">
        <v>100</v>
      </c>
      <c r="O19" s="7">
        <v>100</v>
      </c>
      <c r="P19" s="12">
        <f t="shared" si="0"/>
        <v>1200</v>
      </c>
    </row>
    <row r="20" spans="2:16" ht="24.75" customHeight="1" x14ac:dyDescent="0.25">
      <c r="B20" s="5" t="s">
        <v>46</v>
      </c>
      <c r="C20" s="6"/>
      <c r="D20" s="7">
        <v>200</v>
      </c>
      <c r="E20" s="7">
        <v>200</v>
      </c>
      <c r="F20" s="7">
        <v>200</v>
      </c>
      <c r="G20" s="7">
        <v>200</v>
      </c>
      <c r="H20" s="7">
        <v>200</v>
      </c>
      <c r="I20" s="7">
        <v>200</v>
      </c>
      <c r="J20" s="7">
        <v>200</v>
      </c>
      <c r="K20" s="7">
        <v>200</v>
      </c>
      <c r="L20" s="7">
        <v>200</v>
      </c>
      <c r="M20" s="7">
        <v>200</v>
      </c>
      <c r="N20" s="7">
        <v>200</v>
      </c>
      <c r="O20" s="7">
        <v>200</v>
      </c>
      <c r="P20" s="12">
        <f t="shared" si="0"/>
        <v>2400</v>
      </c>
    </row>
    <row r="21" spans="2:16" ht="24.75" customHeight="1" x14ac:dyDescent="0.25">
      <c r="B21" s="5" t="s">
        <v>47</v>
      </c>
      <c r="C21" s="6"/>
      <c r="D21" s="7">
        <v>50</v>
      </c>
      <c r="E21" s="7">
        <v>50</v>
      </c>
      <c r="F21" s="7">
        <v>50</v>
      </c>
      <c r="G21" s="7">
        <v>50</v>
      </c>
      <c r="H21" s="7">
        <v>50</v>
      </c>
      <c r="I21" s="7">
        <v>50</v>
      </c>
      <c r="J21" s="7">
        <v>50</v>
      </c>
      <c r="K21" s="7">
        <v>50</v>
      </c>
      <c r="L21" s="7">
        <v>50</v>
      </c>
      <c r="M21" s="7">
        <v>50</v>
      </c>
      <c r="N21" s="7">
        <v>50</v>
      </c>
      <c r="O21" s="7">
        <v>50</v>
      </c>
      <c r="P21" s="12">
        <f t="shared" si="0"/>
        <v>600</v>
      </c>
    </row>
    <row r="22" spans="2:16" ht="24.75" customHeight="1" x14ac:dyDescent="0.25">
      <c r="B22" s="5" t="s">
        <v>78</v>
      </c>
      <c r="C22" s="6"/>
      <c r="D22" s="7">
        <v>200</v>
      </c>
      <c r="E22" s="7">
        <v>200</v>
      </c>
      <c r="F22" s="7">
        <v>200</v>
      </c>
      <c r="G22" s="7">
        <v>200</v>
      </c>
      <c r="H22" s="7">
        <v>200</v>
      </c>
      <c r="I22" s="7">
        <v>200</v>
      </c>
      <c r="J22" s="7">
        <v>200</v>
      </c>
      <c r="K22" s="7">
        <v>200</v>
      </c>
      <c r="L22" s="7">
        <v>200</v>
      </c>
      <c r="M22" s="7">
        <v>200</v>
      </c>
      <c r="N22" s="7">
        <v>200</v>
      </c>
      <c r="O22" s="7">
        <v>200</v>
      </c>
      <c r="P22" s="12">
        <f t="shared" si="0"/>
        <v>2400</v>
      </c>
    </row>
    <row r="23" spans="2:16" ht="24.75" customHeight="1" x14ac:dyDescent="0.25">
      <c r="B23" s="5" t="s">
        <v>48</v>
      </c>
      <c r="C23" s="6"/>
      <c r="D23" s="7">
        <v>200</v>
      </c>
      <c r="E23" s="7">
        <v>200</v>
      </c>
      <c r="F23" s="7">
        <v>200</v>
      </c>
      <c r="G23" s="7">
        <v>200</v>
      </c>
      <c r="H23" s="7">
        <v>200</v>
      </c>
      <c r="I23" s="7">
        <v>200</v>
      </c>
      <c r="J23" s="7">
        <v>200</v>
      </c>
      <c r="K23" s="7">
        <v>200</v>
      </c>
      <c r="L23" s="7">
        <v>200</v>
      </c>
      <c r="M23" s="7">
        <v>200</v>
      </c>
      <c r="N23" s="7">
        <v>200</v>
      </c>
      <c r="O23" s="7">
        <v>200</v>
      </c>
      <c r="P23" s="12">
        <f t="shared" si="0"/>
        <v>2400</v>
      </c>
    </row>
    <row r="24" spans="2:16" ht="24.75" customHeight="1" x14ac:dyDescent="0.25">
      <c r="B24" s="5" t="s">
        <v>51</v>
      </c>
      <c r="C24" s="6"/>
      <c r="D24" s="7">
        <v>400</v>
      </c>
      <c r="E24" s="7">
        <v>400</v>
      </c>
      <c r="F24" s="7">
        <v>400</v>
      </c>
      <c r="G24" s="7">
        <v>400</v>
      </c>
      <c r="H24" s="7">
        <v>400</v>
      </c>
      <c r="I24" s="7">
        <v>400</v>
      </c>
      <c r="J24" s="7">
        <v>400</v>
      </c>
      <c r="K24" s="7">
        <v>400</v>
      </c>
      <c r="L24" s="7">
        <v>400</v>
      </c>
      <c r="M24" s="7">
        <v>400</v>
      </c>
      <c r="N24" s="7">
        <v>400</v>
      </c>
      <c r="O24" s="7">
        <v>400</v>
      </c>
      <c r="P24" s="12">
        <f>SUM(D24:O24)</f>
        <v>4800</v>
      </c>
    </row>
    <row r="25" spans="2:16" ht="24.75" customHeight="1" x14ac:dyDescent="0.25">
      <c r="B25" s="5" t="s">
        <v>52</v>
      </c>
      <c r="C25" s="6"/>
      <c r="D25" s="7">
        <v>30</v>
      </c>
      <c r="E25" s="7">
        <v>30</v>
      </c>
      <c r="F25" s="7">
        <v>30</v>
      </c>
      <c r="G25" s="7">
        <v>30</v>
      </c>
      <c r="H25" s="7">
        <v>30</v>
      </c>
      <c r="I25" s="7">
        <v>30</v>
      </c>
      <c r="J25" s="7">
        <v>30</v>
      </c>
      <c r="K25" s="7">
        <v>30</v>
      </c>
      <c r="L25" s="7">
        <v>30</v>
      </c>
      <c r="M25" s="7">
        <v>30</v>
      </c>
      <c r="N25" s="7">
        <v>30</v>
      </c>
      <c r="O25" s="7">
        <v>30</v>
      </c>
      <c r="P25" s="12">
        <f>SUM(D25:O25)</f>
        <v>360</v>
      </c>
    </row>
    <row r="26" spans="2:16" ht="24.75" customHeight="1" x14ac:dyDescent="0.25">
      <c r="B26" s="5"/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12">
        <f t="shared" ref="P26" si="1">SUM(D26:O26)</f>
        <v>0</v>
      </c>
    </row>
    <row r="27" spans="2:16" ht="24.75" customHeight="1" x14ac:dyDescent="0.25">
      <c r="B27" s="5"/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12">
        <f t="shared" ref="P27" si="2">SUM(D27:O27)</f>
        <v>0</v>
      </c>
    </row>
    <row r="28" spans="2:16" ht="24.75" customHeight="1" x14ac:dyDescent="0.25">
      <c r="B28" s="5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12">
        <f t="shared" si="0"/>
        <v>0</v>
      </c>
    </row>
    <row r="29" spans="2:16" ht="24.75" customHeight="1" x14ac:dyDescent="0.25">
      <c r="B29" s="35" t="s">
        <v>60</v>
      </c>
      <c r="C29" s="37"/>
      <c r="D29" s="10">
        <f t="shared" ref="D29:P29" si="3">SUM(D7:D28)</f>
        <v>4449.8999999999996</v>
      </c>
      <c r="E29" s="10">
        <f t="shared" si="3"/>
        <v>4449.8999999999996</v>
      </c>
      <c r="F29" s="10">
        <f t="shared" si="3"/>
        <v>4449.8999999999996</v>
      </c>
      <c r="G29" s="10">
        <f t="shared" si="3"/>
        <v>4449.8999999999996</v>
      </c>
      <c r="H29" s="10">
        <f t="shared" si="3"/>
        <v>4449.8999999999996</v>
      </c>
      <c r="I29" s="10">
        <f t="shared" si="3"/>
        <v>4449.8999999999996</v>
      </c>
      <c r="J29" s="10">
        <f t="shared" si="3"/>
        <v>4449.8999999999996</v>
      </c>
      <c r="K29" s="10">
        <f t="shared" si="3"/>
        <v>4449.8999999999996</v>
      </c>
      <c r="L29" s="10">
        <f t="shared" si="3"/>
        <v>4449.8999999999996</v>
      </c>
      <c r="M29" s="10">
        <f t="shared" si="3"/>
        <v>4449.8999999999996</v>
      </c>
      <c r="N29" s="10">
        <f t="shared" si="3"/>
        <v>4449.8999999999996</v>
      </c>
      <c r="O29" s="10">
        <f t="shared" si="3"/>
        <v>4449.8999999999996</v>
      </c>
      <c r="P29" s="11">
        <f t="shared" si="3"/>
        <v>53398.8</v>
      </c>
    </row>
    <row r="31" spans="2:16" ht="20.25" x14ac:dyDescent="0.25">
      <c r="B31" s="13" t="s">
        <v>64</v>
      </c>
    </row>
    <row r="33" spans="2:16" s="4" customFormat="1" ht="35.25" customHeight="1" x14ac:dyDescent="0.25">
      <c r="B33" s="41" t="s">
        <v>61</v>
      </c>
      <c r="C33" s="42"/>
      <c r="D33" s="32">
        <v>2020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4" t="s">
        <v>88</v>
      </c>
    </row>
    <row r="34" spans="2:16" s="4" customFormat="1" ht="24.75" customHeight="1" x14ac:dyDescent="0.25">
      <c r="B34" s="9" t="s">
        <v>36</v>
      </c>
      <c r="C34" s="9" t="s">
        <v>35</v>
      </c>
      <c r="D34" s="8" t="s">
        <v>7</v>
      </c>
      <c r="E34" s="8" t="s">
        <v>8</v>
      </c>
      <c r="F34" s="8" t="s">
        <v>9</v>
      </c>
      <c r="G34" s="8" t="s">
        <v>10</v>
      </c>
      <c r="H34" s="8" t="s">
        <v>11</v>
      </c>
      <c r="I34" s="8" t="s">
        <v>12</v>
      </c>
      <c r="J34" s="8" t="s">
        <v>13</v>
      </c>
      <c r="K34" s="8" t="s">
        <v>14</v>
      </c>
      <c r="L34" s="8" t="s">
        <v>15</v>
      </c>
      <c r="M34" s="8" t="s">
        <v>16</v>
      </c>
      <c r="N34" s="8" t="s">
        <v>17</v>
      </c>
      <c r="O34" s="8" t="s">
        <v>18</v>
      </c>
      <c r="P34" s="34"/>
    </row>
    <row r="35" spans="2:16" ht="24.75" customHeight="1" x14ac:dyDescent="0.25">
      <c r="B35" s="5" t="s">
        <v>54</v>
      </c>
      <c r="C35" s="6"/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300</v>
      </c>
      <c r="P35" s="12">
        <f t="shared" ref="P35:P41" si="4">SUM(D35:O35)</f>
        <v>300</v>
      </c>
    </row>
    <row r="36" spans="2:16" ht="24.75" customHeight="1" x14ac:dyDescent="0.25">
      <c r="B36" s="5" t="s">
        <v>53</v>
      </c>
      <c r="C36" s="6"/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800</v>
      </c>
      <c r="P36" s="12">
        <f t="shared" si="4"/>
        <v>800</v>
      </c>
    </row>
    <row r="37" spans="2:16" ht="24.75" customHeight="1" x14ac:dyDescent="0.25">
      <c r="B37" s="5" t="s">
        <v>89</v>
      </c>
      <c r="C37" s="6"/>
      <c r="D37" s="7">
        <v>500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12">
        <f t="shared" si="4"/>
        <v>500</v>
      </c>
    </row>
    <row r="38" spans="2:16" ht="24.75" customHeight="1" x14ac:dyDescent="0.25">
      <c r="B38" s="5" t="s">
        <v>50</v>
      </c>
      <c r="C38" s="6"/>
      <c r="D38" s="7">
        <v>0</v>
      </c>
      <c r="E38" s="7">
        <v>0</v>
      </c>
      <c r="F38" s="7">
        <v>500</v>
      </c>
      <c r="G38" s="7">
        <v>0</v>
      </c>
      <c r="H38" s="7">
        <v>0</v>
      </c>
      <c r="I38" s="7">
        <v>0</v>
      </c>
      <c r="J38" s="7">
        <v>0</v>
      </c>
      <c r="K38" s="7">
        <v>500</v>
      </c>
      <c r="L38" s="7">
        <v>0</v>
      </c>
      <c r="M38" s="7">
        <v>0</v>
      </c>
      <c r="N38" s="7">
        <v>0</v>
      </c>
      <c r="O38" s="7">
        <v>0</v>
      </c>
      <c r="P38" s="12">
        <f>SUM(D38:O38)</f>
        <v>1000</v>
      </c>
    </row>
    <row r="39" spans="2:16" ht="24.75" customHeight="1" x14ac:dyDescent="0.25">
      <c r="B39" s="5" t="s">
        <v>90</v>
      </c>
      <c r="C39" s="6"/>
      <c r="D39" s="28">
        <v>0</v>
      </c>
      <c r="E39" s="28">
        <v>0</v>
      </c>
      <c r="F39" s="28">
        <v>0</v>
      </c>
      <c r="G39" s="28">
        <v>800</v>
      </c>
      <c r="H39" s="28">
        <v>0</v>
      </c>
      <c r="I39" s="28">
        <v>0</v>
      </c>
      <c r="J39" s="28">
        <v>0</v>
      </c>
      <c r="K39" s="28">
        <v>0</v>
      </c>
      <c r="L39" s="28">
        <v>800</v>
      </c>
      <c r="M39" s="28">
        <v>0</v>
      </c>
      <c r="N39" s="28">
        <v>0</v>
      </c>
      <c r="O39" s="28">
        <v>0</v>
      </c>
      <c r="P39" s="12">
        <f t="shared" si="4"/>
        <v>1600</v>
      </c>
    </row>
    <row r="40" spans="2:16" ht="24.75" customHeight="1" x14ac:dyDescent="0.25"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12">
        <f t="shared" si="4"/>
        <v>0</v>
      </c>
    </row>
    <row r="41" spans="2:16" ht="24.75" customHeight="1" x14ac:dyDescent="0.25">
      <c r="B41" s="5"/>
      <c r="C41" s="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12">
        <f t="shared" si="4"/>
        <v>0</v>
      </c>
    </row>
    <row r="42" spans="2:16" ht="24.75" customHeight="1" x14ac:dyDescent="0.25">
      <c r="B42" s="35" t="s">
        <v>62</v>
      </c>
      <c r="C42" s="37"/>
      <c r="D42" s="10">
        <f t="shared" ref="D42:P42" si="5">SUM(D24:D41)</f>
        <v>7399.9</v>
      </c>
      <c r="E42" s="10">
        <f t="shared" si="5"/>
        <v>4879.8999999999996</v>
      </c>
      <c r="F42" s="10">
        <f t="shared" si="5"/>
        <v>5379.9</v>
      </c>
      <c r="G42" s="10">
        <f t="shared" si="5"/>
        <v>5679.9</v>
      </c>
      <c r="H42" s="10">
        <f t="shared" si="5"/>
        <v>4879.8999999999996</v>
      </c>
      <c r="I42" s="10">
        <f t="shared" si="5"/>
        <v>4879.8999999999996</v>
      </c>
      <c r="J42" s="10">
        <f t="shared" si="5"/>
        <v>4879.8999999999996</v>
      </c>
      <c r="K42" s="10">
        <f t="shared" si="5"/>
        <v>5379.9</v>
      </c>
      <c r="L42" s="10">
        <f t="shared" si="5"/>
        <v>5679.9</v>
      </c>
      <c r="M42" s="10">
        <f t="shared" si="5"/>
        <v>4879.8999999999996</v>
      </c>
      <c r="N42" s="10">
        <f t="shared" si="5"/>
        <v>4879.8999999999996</v>
      </c>
      <c r="O42" s="10">
        <f t="shared" si="5"/>
        <v>5979.9</v>
      </c>
      <c r="P42" s="11">
        <f t="shared" si="5"/>
        <v>62758.8</v>
      </c>
    </row>
    <row r="45" spans="2:16" ht="20.25" x14ac:dyDescent="0.25">
      <c r="B45" s="13" t="s">
        <v>65</v>
      </c>
    </row>
    <row r="47" spans="2:16" s="4" customFormat="1" ht="35.25" customHeight="1" x14ac:dyDescent="0.25">
      <c r="B47" s="41" t="s">
        <v>71</v>
      </c>
      <c r="C47" s="42"/>
      <c r="D47" s="32">
        <v>2020</v>
      </c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4" t="s">
        <v>88</v>
      </c>
    </row>
    <row r="48" spans="2:16" s="4" customFormat="1" ht="24.75" customHeight="1" x14ac:dyDescent="0.25">
      <c r="B48" s="9" t="s">
        <v>36</v>
      </c>
      <c r="C48" s="9" t="s">
        <v>35</v>
      </c>
      <c r="D48" s="8" t="s">
        <v>7</v>
      </c>
      <c r="E48" s="8" t="s">
        <v>8</v>
      </c>
      <c r="F48" s="8" t="s">
        <v>9</v>
      </c>
      <c r="G48" s="8" t="s">
        <v>10</v>
      </c>
      <c r="H48" s="8" t="s">
        <v>11</v>
      </c>
      <c r="I48" s="8" t="s">
        <v>12</v>
      </c>
      <c r="J48" s="8" t="s">
        <v>13</v>
      </c>
      <c r="K48" s="8" t="s">
        <v>14</v>
      </c>
      <c r="L48" s="8" t="s">
        <v>15</v>
      </c>
      <c r="M48" s="8" t="s">
        <v>16</v>
      </c>
      <c r="N48" s="8" t="s">
        <v>17</v>
      </c>
      <c r="O48" s="8" t="s">
        <v>18</v>
      </c>
      <c r="P48" s="34"/>
    </row>
    <row r="49" spans="2:16" ht="24.75" customHeight="1" x14ac:dyDescent="0.25">
      <c r="B49" s="5" t="s">
        <v>66</v>
      </c>
      <c r="C49" s="6" t="s">
        <v>26</v>
      </c>
      <c r="D49" s="7">
        <v>2000</v>
      </c>
      <c r="E49" s="7">
        <v>2000</v>
      </c>
      <c r="F49" s="7">
        <v>2000</v>
      </c>
      <c r="G49" s="7">
        <v>2000</v>
      </c>
      <c r="H49" s="7">
        <v>2000</v>
      </c>
      <c r="I49" s="7">
        <v>2000</v>
      </c>
      <c r="J49" s="7">
        <v>2000</v>
      </c>
      <c r="K49" s="7">
        <v>2000</v>
      </c>
      <c r="L49" s="7">
        <v>2000</v>
      </c>
      <c r="M49" s="7">
        <v>2000</v>
      </c>
      <c r="N49" s="7">
        <v>2000</v>
      </c>
      <c r="O49" s="7">
        <v>2000</v>
      </c>
      <c r="P49" s="12">
        <f t="shared" ref="P49:P53" si="6">SUM(D49:O49)</f>
        <v>24000</v>
      </c>
    </row>
    <row r="50" spans="2:16" ht="24.75" customHeight="1" x14ac:dyDescent="0.25">
      <c r="B50" s="5" t="s">
        <v>67</v>
      </c>
      <c r="C50" s="6" t="s">
        <v>26</v>
      </c>
      <c r="D50" s="7">
        <v>800</v>
      </c>
      <c r="E50" s="7">
        <v>800</v>
      </c>
      <c r="F50" s="7">
        <v>800</v>
      </c>
      <c r="G50" s="7">
        <v>800</v>
      </c>
      <c r="H50" s="7">
        <v>800</v>
      </c>
      <c r="I50" s="7">
        <v>800</v>
      </c>
      <c r="J50" s="7">
        <v>800</v>
      </c>
      <c r="K50" s="7">
        <v>800</v>
      </c>
      <c r="L50" s="7">
        <v>800</v>
      </c>
      <c r="M50" s="7">
        <v>800</v>
      </c>
      <c r="N50" s="7">
        <v>800</v>
      </c>
      <c r="O50" s="7">
        <v>800</v>
      </c>
      <c r="P50" s="12">
        <f t="shared" si="6"/>
        <v>9600</v>
      </c>
    </row>
    <row r="51" spans="2:16" ht="24.75" customHeight="1" x14ac:dyDescent="0.25">
      <c r="B51" s="5" t="s">
        <v>68</v>
      </c>
      <c r="C51" s="6" t="s">
        <v>26</v>
      </c>
      <c r="D51" s="7">
        <v>25</v>
      </c>
      <c r="E51" s="7">
        <v>25</v>
      </c>
      <c r="F51" s="7">
        <v>25</v>
      </c>
      <c r="G51" s="7">
        <v>25</v>
      </c>
      <c r="H51" s="7">
        <v>25</v>
      </c>
      <c r="I51" s="7">
        <v>25</v>
      </c>
      <c r="J51" s="7">
        <v>25</v>
      </c>
      <c r="K51" s="7">
        <v>25</v>
      </c>
      <c r="L51" s="7">
        <v>25</v>
      </c>
      <c r="M51" s="7">
        <v>25</v>
      </c>
      <c r="N51" s="7">
        <v>25</v>
      </c>
      <c r="O51" s="7">
        <v>25</v>
      </c>
      <c r="P51" s="12">
        <f t="shared" si="6"/>
        <v>300</v>
      </c>
    </row>
    <row r="52" spans="2:16" ht="24.75" customHeight="1" x14ac:dyDescent="0.25">
      <c r="B52" s="5" t="s">
        <v>69</v>
      </c>
      <c r="C52" s="6" t="s">
        <v>26</v>
      </c>
      <c r="D52" s="7">
        <v>800</v>
      </c>
      <c r="E52" s="7">
        <v>800</v>
      </c>
      <c r="F52" s="7">
        <v>800</v>
      </c>
      <c r="G52" s="7">
        <v>800</v>
      </c>
      <c r="H52" s="7">
        <v>800</v>
      </c>
      <c r="I52" s="7">
        <v>800</v>
      </c>
      <c r="J52" s="7">
        <v>800</v>
      </c>
      <c r="K52" s="7">
        <v>800</v>
      </c>
      <c r="L52" s="7">
        <v>800</v>
      </c>
      <c r="M52" s="7">
        <v>800</v>
      </c>
      <c r="N52" s="7">
        <v>800</v>
      </c>
      <c r="O52" s="7">
        <v>800</v>
      </c>
      <c r="P52" s="12">
        <f t="shared" si="6"/>
        <v>9600</v>
      </c>
    </row>
    <row r="53" spans="2:16" ht="24.75" customHeight="1" x14ac:dyDescent="0.25">
      <c r="B53" s="5" t="s">
        <v>70</v>
      </c>
      <c r="C53" s="6" t="s">
        <v>26</v>
      </c>
      <c r="D53" s="7">
        <v>25</v>
      </c>
      <c r="E53" s="7">
        <v>25</v>
      </c>
      <c r="F53" s="7">
        <v>25</v>
      </c>
      <c r="G53" s="7">
        <v>25</v>
      </c>
      <c r="H53" s="7">
        <v>25</v>
      </c>
      <c r="I53" s="7">
        <v>25</v>
      </c>
      <c r="J53" s="7">
        <v>25</v>
      </c>
      <c r="K53" s="7">
        <v>25</v>
      </c>
      <c r="L53" s="7">
        <v>25</v>
      </c>
      <c r="M53" s="7">
        <v>25</v>
      </c>
      <c r="N53" s="7">
        <v>25</v>
      </c>
      <c r="O53" s="7">
        <v>25</v>
      </c>
      <c r="P53" s="12">
        <f t="shared" si="6"/>
        <v>300</v>
      </c>
    </row>
    <row r="54" spans="2:16" ht="24.75" customHeight="1" x14ac:dyDescent="0.25">
      <c r="B54" s="5" t="s">
        <v>79</v>
      </c>
      <c r="C54" s="6" t="s">
        <v>26</v>
      </c>
      <c r="D54" s="7">
        <v>5000</v>
      </c>
      <c r="E54" s="7">
        <v>5000</v>
      </c>
      <c r="F54" s="7">
        <v>5000</v>
      </c>
      <c r="G54" s="7">
        <v>5000</v>
      </c>
      <c r="H54" s="7">
        <v>5000</v>
      </c>
      <c r="I54" s="7">
        <v>5000</v>
      </c>
      <c r="J54" s="7">
        <v>5000</v>
      </c>
      <c r="K54" s="7">
        <v>5000</v>
      </c>
      <c r="L54" s="7">
        <v>5000</v>
      </c>
      <c r="M54" s="7">
        <v>5000</v>
      </c>
      <c r="N54" s="7">
        <v>5000</v>
      </c>
      <c r="O54" s="7">
        <v>5000</v>
      </c>
      <c r="P54" s="12">
        <f t="shared" ref="P54:P56" si="7">SUM(D54:O54)</f>
        <v>60000</v>
      </c>
    </row>
    <row r="55" spans="2:16" ht="24.75" customHeight="1" x14ac:dyDescent="0.25">
      <c r="B55" s="5"/>
      <c r="C55" s="6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12">
        <f t="shared" si="7"/>
        <v>0</v>
      </c>
    </row>
    <row r="56" spans="2:16" ht="24.75" customHeight="1" x14ac:dyDescent="0.25">
      <c r="B56" s="5"/>
      <c r="C56" s="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12">
        <f t="shared" si="7"/>
        <v>0</v>
      </c>
    </row>
    <row r="57" spans="2:16" ht="24.75" customHeight="1" x14ac:dyDescent="0.25">
      <c r="B57" s="35" t="s">
        <v>72</v>
      </c>
      <c r="C57" s="37"/>
      <c r="D57" s="10">
        <f t="shared" ref="D57:P57" si="8">SUM(D49:D56)</f>
        <v>8650</v>
      </c>
      <c r="E57" s="10">
        <f t="shared" si="8"/>
        <v>8650</v>
      </c>
      <c r="F57" s="10">
        <f t="shared" si="8"/>
        <v>8650</v>
      </c>
      <c r="G57" s="10">
        <f t="shared" si="8"/>
        <v>8650</v>
      </c>
      <c r="H57" s="10">
        <f t="shared" si="8"/>
        <v>8650</v>
      </c>
      <c r="I57" s="10">
        <f t="shared" si="8"/>
        <v>8650</v>
      </c>
      <c r="J57" s="10">
        <f t="shared" si="8"/>
        <v>8650</v>
      </c>
      <c r="K57" s="10">
        <f t="shared" si="8"/>
        <v>8650</v>
      </c>
      <c r="L57" s="10">
        <f t="shared" si="8"/>
        <v>8650</v>
      </c>
      <c r="M57" s="10">
        <f t="shared" si="8"/>
        <v>8650</v>
      </c>
      <c r="N57" s="10">
        <f t="shared" si="8"/>
        <v>8650</v>
      </c>
      <c r="O57" s="10">
        <f t="shared" si="8"/>
        <v>8650</v>
      </c>
      <c r="P57" s="11">
        <f t="shared" si="8"/>
        <v>103800</v>
      </c>
    </row>
    <row r="60" spans="2:16" s="15" customFormat="1" ht="29.25" customHeight="1" x14ac:dyDescent="0.25">
      <c r="B60" s="39" t="s">
        <v>73</v>
      </c>
      <c r="C60" s="40"/>
      <c r="D60" s="14">
        <f t="shared" ref="D60:P60" si="9">D57+D42+D29</f>
        <v>20499.8</v>
      </c>
      <c r="E60" s="14">
        <f t="shared" si="9"/>
        <v>17979.8</v>
      </c>
      <c r="F60" s="14">
        <f t="shared" si="9"/>
        <v>18479.8</v>
      </c>
      <c r="G60" s="14">
        <f t="shared" si="9"/>
        <v>18779.8</v>
      </c>
      <c r="H60" s="14">
        <f t="shared" si="9"/>
        <v>17979.8</v>
      </c>
      <c r="I60" s="14">
        <f t="shared" si="9"/>
        <v>17979.8</v>
      </c>
      <c r="J60" s="14">
        <f t="shared" si="9"/>
        <v>17979.8</v>
      </c>
      <c r="K60" s="14">
        <f t="shared" si="9"/>
        <v>18479.8</v>
      </c>
      <c r="L60" s="14">
        <f t="shared" si="9"/>
        <v>18779.8</v>
      </c>
      <c r="M60" s="14">
        <f t="shared" si="9"/>
        <v>17979.8</v>
      </c>
      <c r="N60" s="14">
        <f t="shared" si="9"/>
        <v>17979.8</v>
      </c>
      <c r="O60" s="14">
        <f t="shared" si="9"/>
        <v>19079.8</v>
      </c>
      <c r="P60" s="14">
        <f t="shared" si="9"/>
        <v>219957.59999999998</v>
      </c>
    </row>
  </sheetData>
  <autoFilter ref="B6:P29" xr:uid="{BC84B443-B26E-4267-B0D2-AC4AA3D48F49}"/>
  <mergeCells count="13">
    <mergeCell ref="B29:C29"/>
    <mergeCell ref="B5:C5"/>
    <mergeCell ref="D5:O5"/>
    <mergeCell ref="P5:P6"/>
    <mergeCell ref="B57:C57"/>
    <mergeCell ref="B60:C60"/>
    <mergeCell ref="B33:C33"/>
    <mergeCell ref="D33:O33"/>
    <mergeCell ref="P33:P34"/>
    <mergeCell ref="B42:C42"/>
    <mergeCell ref="B47:C47"/>
    <mergeCell ref="D47:O47"/>
    <mergeCell ref="P47:P48"/>
  </mergeCells>
  <phoneticPr fontId="4" type="noConversion"/>
  <hyperlinks>
    <hyperlink ref="P2" r:id="rId1" xr:uid="{ED13D890-284E-45F7-9AB4-5048A24A77D2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AE765-F574-4202-B86D-5D59664DE16E}">
  <dimension ref="B1:O14"/>
  <sheetViews>
    <sheetView showGridLines="0" zoomScale="80" zoomScaleNormal="80" workbookViewId="0">
      <pane xSplit="2" topLeftCell="C1" activePane="topRight" state="frozen"/>
      <selection pane="topRight" activeCell="G25" sqref="G25"/>
    </sheetView>
  </sheetViews>
  <sheetFormatPr defaultRowHeight="16.5" x14ac:dyDescent="0.25"/>
  <cols>
    <col min="1" max="1" width="5" style="1" customWidth="1"/>
    <col min="2" max="2" width="30.140625" style="1" customWidth="1"/>
    <col min="3" max="14" width="19.140625" style="2" customWidth="1"/>
    <col min="15" max="15" width="23.42578125" style="1" customWidth="1"/>
    <col min="16" max="16" width="14" style="1" customWidth="1"/>
    <col min="17" max="16384" width="9.140625" style="1"/>
  </cols>
  <sheetData>
    <row r="1" spans="2:15" ht="14.25" customHeight="1" x14ac:dyDescent="0.25">
      <c r="O1" s="24" t="s">
        <v>85</v>
      </c>
    </row>
    <row r="2" spans="2:15" ht="10.5" customHeight="1" x14ac:dyDescent="0.25">
      <c r="O2" s="25" t="s">
        <v>86</v>
      </c>
    </row>
    <row r="3" spans="2:15" ht="20.25" x14ac:dyDescent="0.25">
      <c r="B3" s="13" t="s">
        <v>75</v>
      </c>
    </row>
    <row r="5" spans="2:15" s="4" customFormat="1" ht="35.25" customHeight="1" x14ac:dyDescent="0.25">
      <c r="B5" s="16"/>
      <c r="C5" s="32">
        <v>2020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4" t="s">
        <v>82</v>
      </c>
    </row>
    <row r="6" spans="2:15" s="4" customFormat="1" ht="24.75" customHeight="1" x14ac:dyDescent="0.25">
      <c r="B6" s="9" t="s">
        <v>36</v>
      </c>
      <c r="C6" s="8" t="s">
        <v>7</v>
      </c>
      <c r="D6" s="8" t="s">
        <v>8</v>
      </c>
      <c r="E6" s="8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8" t="s">
        <v>14</v>
      </c>
      <c r="K6" s="8" t="s">
        <v>15</v>
      </c>
      <c r="L6" s="8" t="s">
        <v>16</v>
      </c>
      <c r="M6" s="8" t="s">
        <v>17</v>
      </c>
      <c r="N6" s="8" t="s">
        <v>18</v>
      </c>
      <c r="O6" s="34"/>
    </row>
    <row r="7" spans="2:15" ht="41.25" customHeight="1" x14ac:dyDescent="0.25">
      <c r="B7" s="5" t="s">
        <v>76</v>
      </c>
      <c r="C7" s="7">
        <f>'A RECEBER'!F38</f>
        <v>21000</v>
      </c>
      <c r="D7" s="7">
        <f>'A RECEBER'!G38</f>
        <v>6000</v>
      </c>
      <c r="E7" s="7">
        <f>'A RECEBER'!H38</f>
        <v>16000</v>
      </c>
      <c r="F7" s="7">
        <f>'A RECEBER'!I38</f>
        <v>12000</v>
      </c>
      <c r="G7" s="7">
        <f>'A RECEBER'!J38</f>
        <v>19500</v>
      </c>
      <c r="H7" s="7">
        <f>'A RECEBER'!K38</f>
        <v>22300</v>
      </c>
      <c r="I7" s="7">
        <f>'A RECEBER'!L38</f>
        <v>18300</v>
      </c>
      <c r="J7" s="7">
        <f>'A RECEBER'!M38</f>
        <v>13800</v>
      </c>
      <c r="K7" s="7">
        <f>'A RECEBER'!N38</f>
        <v>28800</v>
      </c>
      <c r="L7" s="7">
        <f>'A RECEBER'!O38</f>
        <v>22800</v>
      </c>
      <c r="M7" s="7">
        <f>'A RECEBER'!P38</f>
        <v>15000</v>
      </c>
      <c r="N7" s="7">
        <f>'A RECEBER'!Q38</f>
        <v>15000</v>
      </c>
      <c r="O7" s="21">
        <f>SUM(C7:N7)</f>
        <v>210500</v>
      </c>
    </row>
    <row r="8" spans="2:15" ht="41.25" customHeight="1" x14ac:dyDescent="0.25">
      <c r="B8" s="5" t="s">
        <v>58</v>
      </c>
      <c r="C8" s="7">
        <f>DESPESAS!D60</f>
        <v>20499.8</v>
      </c>
      <c r="D8" s="7">
        <f>DESPESAS!E60</f>
        <v>17979.8</v>
      </c>
      <c r="E8" s="7">
        <f>DESPESAS!F60</f>
        <v>18479.8</v>
      </c>
      <c r="F8" s="7">
        <f>DESPESAS!G60</f>
        <v>18779.8</v>
      </c>
      <c r="G8" s="7">
        <f>DESPESAS!H60</f>
        <v>17979.8</v>
      </c>
      <c r="H8" s="7">
        <f>DESPESAS!I60</f>
        <v>17979.8</v>
      </c>
      <c r="I8" s="7">
        <f>DESPESAS!J60</f>
        <v>17979.8</v>
      </c>
      <c r="J8" s="7">
        <f>DESPESAS!K60</f>
        <v>18479.8</v>
      </c>
      <c r="K8" s="7">
        <f>DESPESAS!L60</f>
        <v>18779.8</v>
      </c>
      <c r="L8" s="7">
        <f>DESPESAS!M60</f>
        <v>17979.8</v>
      </c>
      <c r="M8" s="7">
        <f>DESPESAS!N60</f>
        <v>17979.8</v>
      </c>
      <c r="N8" s="7">
        <f>DESPESAS!O60</f>
        <v>19079.8</v>
      </c>
      <c r="O8" s="22">
        <f t="shared" ref="O8" si="0">SUM(C8:N8)</f>
        <v>221977.59999999995</v>
      </c>
    </row>
    <row r="9" spans="2:15" ht="41.25" customHeight="1" x14ac:dyDescent="0.25">
      <c r="B9" s="19" t="s">
        <v>83</v>
      </c>
      <c r="C9" s="20">
        <f>C8*1/C7</f>
        <v>0.97618095238095237</v>
      </c>
      <c r="D9" s="20">
        <f t="shared" ref="D9:O9" si="1">D8*1/D7</f>
        <v>2.996633333333333</v>
      </c>
      <c r="E9" s="20">
        <f t="shared" si="1"/>
        <v>1.1549875000000001</v>
      </c>
      <c r="F9" s="20">
        <f t="shared" si="1"/>
        <v>1.5649833333333332</v>
      </c>
      <c r="G9" s="20">
        <f t="shared" si="1"/>
        <v>0.92204102564102564</v>
      </c>
      <c r="H9" s="20">
        <f t="shared" si="1"/>
        <v>0.80626905829596407</v>
      </c>
      <c r="I9" s="20">
        <f t="shared" si="1"/>
        <v>0.98250273224043716</v>
      </c>
      <c r="J9" s="20">
        <f t="shared" si="1"/>
        <v>1.3391159420289855</v>
      </c>
      <c r="K9" s="20">
        <f t="shared" si="1"/>
        <v>0.65207638888888886</v>
      </c>
      <c r="L9" s="20">
        <f t="shared" si="1"/>
        <v>0.78858771929824556</v>
      </c>
      <c r="M9" s="20">
        <f t="shared" si="1"/>
        <v>1.1986533333333333</v>
      </c>
      <c r="N9" s="20">
        <f t="shared" si="1"/>
        <v>1.2719866666666666</v>
      </c>
      <c r="O9" s="18">
        <f t="shared" si="1"/>
        <v>1.0545254156769595</v>
      </c>
    </row>
    <row r="10" spans="2:15" ht="41.25" customHeight="1" x14ac:dyDescent="0.25">
      <c r="B10" s="17" t="s">
        <v>74</v>
      </c>
      <c r="C10" s="10">
        <f>C7-C8</f>
        <v>500.20000000000073</v>
      </c>
      <c r="D10" s="10">
        <f t="shared" ref="D10:N10" si="2">D7-D8</f>
        <v>-11979.8</v>
      </c>
      <c r="E10" s="10">
        <f t="shared" si="2"/>
        <v>-2479.7999999999993</v>
      </c>
      <c r="F10" s="10">
        <f t="shared" si="2"/>
        <v>-6779.7999999999993</v>
      </c>
      <c r="G10" s="10">
        <f t="shared" si="2"/>
        <v>1520.2000000000007</v>
      </c>
      <c r="H10" s="10">
        <f t="shared" si="2"/>
        <v>4320.2000000000007</v>
      </c>
      <c r="I10" s="10">
        <f t="shared" si="2"/>
        <v>320.20000000000073</v>
      </c>
      <c r="J10" s="10">
        <f t="shared" si="2"/>
        <v>-4679.7999999999993</v>
      </c>
      <c r="K10" s="10">
        <f t="shared" si="2"/>
        <v>10020.200000000001</v>
      </c>
      <c r="L10" s="10">
        <f t="shared" si="2"/>
        <v>4820.2000000000007</v>
      </c>
      <c r="M10" s="10">
        <f t="shared" si="2"/>
        <v>-2979.7999999999993</v>
      </c>
      <c r="N10" s="10">
        <f t="shared" si="2"/>
        <v>-4079.7999999999993</v>
      </c>
      <c r="O10" s="14">
        <f>O7-O8</f>
        <v>-11477.599999999948</v>
      </c>
    </row>
    <row r="11" spans="2:15" ht="51.75" customHeight="1" x14ac:dyDescent="0.25"/>
    <row r="12" spans="2:15" ht="20.25" x14ac:dyDescent="0.25">
      <c r="B12" s="13" t="s">
        <v>84</v>
      </c>
    </row>
    <row r="14" spans="2:15" ht="46.5" customHeight="1" x14ac:dyDescent="0.25">
      <c r="B14" s="17" t="s">
        <v>84</v>
      </c>
      <c r="C14" s="10">
        <f>C10</f>
        <v>500.20000000000073</v>
      </c>
      <c r="D14" s="10">
        <f>C14+D7-D8</f>
        <v>-11479.599999999999</v>
      </c>
      <c r="E14" s="10">
        <f>D14+E7-E8</f>
        <v>-13959.399999999998</v>
      </c>
      <c r="F14" s="10">
        <f t="shared" ref="F14:N14" si="3">E14+F7-F8</f>
        <v>-20739.199999999997</v>
      </c>
      <c r="G14" s="10">
        <f t="shared" si="3"/>
        <v>-19218.999999999996</v>
      </c>
      <c r="H14" s="10">
        <f t="shared" si="3"/>
        <v>-14898.799999999996</v>
      </c>
      <c r="I14" s="10">
        <f t="shared" si="3"/>
        <v>-14578.599999999995</v>
      </c>
      <c r="J14" s="10">
        <f t="shared" si="3"/>
        <v>-19258.399999999994</v>
      </c>
      <c r="K14" s="10">
        <f t="shared" si="3"/>
        <v>-9238.1999999999935</v>
      </c>
      <c r="L14" s="10">
        <f t="shared" si="3"/>
        <v>-4417.9999999999927</v>
      </c>
      <c r="M14" s="10">
        <f t="shared" si="3"/>
        <v>-7397.799999999992</v>
      </c>
      <c r="N14" s="10">
        <f t="shared" si="3"/>
        <v>-11477.599999999991</v>
      </c>
    </row>
  </sheetData>
  <autoFilter ref="B6:O10" xr:uid="{BC84B443-B26E-4267-B0D2-AC4AA3D48F49}"/>
  <mergeCells count="2">
    <mergeCell ref="C5:N5"/>
    <mergeCell ref="O5:O6"/>
  </mergeCells>
  <conditionalFormatting sqref="C9:N9">
    <cfRule type="cellIs" dxfId="4" priority="6" operator="greaterThan">
      <formula>1</formula>
    </cfRule>
  </conditionalFormatting>
  <conditionalFormatting sqref="O9">
    <cfRule type="cellIs" dxfId="3" priority="4" operator="lessThan">
      <formula>0.99</formula>
    </cfRule>
    <cfRule type="cellIs" dxfId="2" priority="5" operator="greaterThan">
      <formula>1</formula>
    </cfRule>
  </conditionalFormatting>
  <conditionalFormatting sqref="C10:O10">
    <cfRule type="cellIs" dxfId="1" priority="3" operator="lessThan">
      <formula>0</formula>
    </cfRule>
  </conditionalFormatting>
  <conditionalFormatting sqref="C14:N14">
    <cfRule type="cellIs" dxfId="0" priority="2" operator="lessThan">
      <formula>0</formula>
    </cfRule>
  </conditionalFormatting>
  <hyperlinks>
    <hyperlink ref="O2" r:id="rId1" xr:uid="{407A9DF2-7669-4485-B00D-3E18B4FC6E17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 RECEBER</vt:lpstr>
      <vt:lpstr>DESPESAS</vt:lpstr>
      <vt:lpstr>SALDO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Fluxo de Caixa | ALINE ZANONI</dc:title>
  <dc:subject>disponibilizado no curso 50 PASSOS PARA GESTÃO EFICIENTE DO SEU ESCRITÓRIO</dc:subject>
  <dc:creator>Aline Zanoni</dc:creator>
  <cp:keywords>ARQUITETA ALINE ZANONI</cp:keywords>
  <dc:description>www.alinezanoni.com.br/50passos</dc:description>
  <cp:lastModifiedBy>Aline Zanoni</cp:lastModifiedBy>
  <dcterms:created xsi:type="dcterms:W3CDTF">2020-05-14T19:13:31Z</dcterms:created>
  <dcterms:modified xsi:type="dcterms:W3CDTF">2020-05-23T09:57:07Z</dcterms:modified>
</cp:coreProperties>
</file>