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f0dca7426ecefa/Treinamentos/Estruturas Metálicas/Versões/Versão 2022/"/>
    </mc:Choice>
  </mc:AlternateContent>
  <xr:revisionPtr revIDLastSave="2240" documentId="8_{EADDE01E-D37E-4662-B5CE-16417B030D0F}" xr6:coauthVersionLast="47" xr6:coauthVersionMax="47" xr10:uidLastSave="{A0C88AF5-60E4-4357-A4E6-D0753BF1A4ED}"/>
  <bookViews>
    <workbookView xWindow="1125" yWindow="1125" windowWidth="29880" windowHeight="14850" firstSheet="1" activeTab="1" xr2:uid="{D927F58D-CB6B-435F-9C83-1A6EDCDDDB00}"/>
  </bookViews>
  <sheets>
    <sheet name="CARGA EDIFICAÇÕES CIRCULARES" sheetId="1" state="hidden" r:id="rId1"/>
    <sheet name="PLACAS" sheetId="5" r:id="rId2"/>
    <sheet name="VENTO CORPO CILINDRICO" sheetId="2" r:id="rId3"/>
    <sheet name="TABELA 11" sheetId="3" r:id="rId4"/>
    <sheet name="TABELA 10" sheetId="4" r:id="rId5"/>
  </sheets>
  <definedNames>
    <definedName name="A">PLACAS!$B$61</definedName>
    <definedName name="D">PLACAS!$B$42</definedName>
    <definedName name="Db">PLACAS!$B$50</definedName>
    <definedName name="e">PLACAS!$B$49</definedName>
    <definedName name="Esbeltez">PLACAS!$B$75</definedName>
    <definedName name="F">PLACAS!$B$46</definedName>
    <definedName name="F_força_lateral">PLACAS!$B$53</definedName>
    <definedName name="fa">PLACAS!$B$67</definedName>
    <definedName name="Fa_admissivel">PLACAS!$B$76</definedName>
    <definedName name="fb">PLACAS!$B$70</definedName>
    <definedName name="Fb_admissivel">PLACAS!$B$77</definedName>
    <definedName name="Fe_euler">PLACAS!$B$79</definedName>
    <definedName name="H_altura">PLACAS!$B$48</definedName>
    <definedName name="Ix">PLACAS!$B$63</definedName>
    <definedName name="Ixy">PLACAS!$B$65</definedName>
    <definedName name="Iy">PLACAS!$B$64</definedName>
    <definedName name="K">PLACAS!$B$72</definedName>
    <definedName name="L_">PLACAS!$B$51</definedName>
    <definedName name="L_comprimento_destravado">PLACAS!$B$74</definedName>
    <definedName name="Ma">PLACAS!$B$55</definedName>
    <definedName name="Mb">PLACAS!$B$54</definedName>
    <definedName name="Ml">PLACAS!$B$43</definedName>
    <definedName name="N">PLACAS!$B$52</definedName>
    <definedName name="P_1">PLACAS!$B$60</definedName>
    <definedName name="P_2">PLACAS!$B$59</definedName>
    <definedName name="R_">PLACAS!$B$58</definedName>
    <definedName name="R_mais">PLACAS!$B$56</definedName>
    <definedName name="raio_minmo_giração">PLACAS!$B$73</definedName>
    <definedName name="W">PLACAS!$B$47</definedName>
    <definedName name="w_modulo_resistente_perna">PLACAS!$B$62</definedName>
    <definedName name="y">PLACAS!$B$45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5" l="1"/>
  <c r="B63" i="5"/>
  <c r="B62" i="5"/>
  <c r="B61" i="5"/>
  <c r="B73" i="5" s="1"/>
  <c r="B75" i="5" s="1"/>
  <c r="B45" i="5"/>
  <c r="B49" i="5"/>
  <c r="B77" i="5"/>
  <c r="B78" i="5"/>
  <c r="B66" i="5" l="1"/>
  <c r="B3" i="5" l="1"/>
  <c r="M48" i="5"/>
  <c r="B19" i="5"/>
  <c r="B24" i="5" s="1"/>
  <c r="M45" i="5"/>
  <c r="B5" i="5"/>
  <c r="B6" i="5" s="1"/>
  <c r="B25" i="2"/>
  <c r="B17" i="2"/>
  <c r="B44" i="2"/>
  <c r="B45" i="2"/>
  <c r="B46" i="2"/>
  <c r="B47" i="2"/>
  <c r="B12" i="2"/>
  <c r="B5" i="2"/>
  <c r="B6" i="2" s="1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0" i="4"/>
  <c r="C9" i="4"/>
  <c r="B10" i="4"/>
  <c r="B9" i="4"/>
  <c r="A11" i="4"/>
  <c r="C11" i="4" s="1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60" i="3"/>
  <c r="C51" i="3"/>
  <c r="C52" i="3"/>
  <c r="C53" i="3"/>
  <c r="C54" i="3"/>
  <c r="C55" i="3"/>
  <c r="C56" i="3"/>
  <c r="C57" i="3"/>
  <c r="C58" i="3"/>
  <c r="C59" i="3"/>
  <c r="C5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30" i="3"/>
  <c r="C21" i="3"/>
  <c r="C22" i="3"/>
  <c r="C23" i="3"/>
  <c r="C24" i="3"/>
  <c r="C25" i="3"/>
  <c r="C26" i="3"/>
  <c r="C27" i="3"/>
  <c r="C28" i="3"/>
  <c r="C29" i="3"/>
  <c r="C20" i="3"/>
  <c r="C16" i="3"/>
  <c r="C17" i="3"/>
  <c r="C18" i="3"/>
  <c r="C19" i="3"/>
  <c r="C15" i="3"/>
  <c r="C12" i="3"/>
  <c r="C13" i="3"/>
  <c r="C14" i="3"/>
  <c r="C11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60" i="3"/>
  <c r="B51" i="3"/>
  <c r="B52" i="3"/>
  <c r="B53" i="3"/>
  <c r="B54" i="3"/>
  <c r="B55" i="3"/>
  <c r="B56" i="3"/>
  <c r="B57" i="3"/>
  <c r="B58" i="3"/>
  <c r="B59" i="3"/>
  <c r="B5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30" i="3"/>
  <c r="B21" i="3"/>
  <c r="B22" i="3"/>
  <c r="B23" i="3"/>
  <c r="B24" i="3"/>
  <c r="B25" i="3"/>
  <c r="B26" i="3"/>
  <c r="B27" i="3"/>
  <c r="B28" i="3"/>
  <c r="B29" i="3"/>
  <c r="B20" i="3"/>
  <c r="B16" i="3"/>
  <c r="B17" i="3"/>
  <c r="B18" i="3"/>
  <c r="B19" i="3"/>
  <c r="B15" i="3"/>
  <c r="B12" i="3"/>
  <c r="B13" i="3"/>
  <c r="B14" i="3"/>
  <c r="B11" i="3"/>
  <c r="B36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437" i="1"/>
  <c r="B33" i="1"/>
  <c r="B34" i="1"/>
  <c r="B424" i="1" s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422" i="1"/>
  <c r="C797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47" i="1"/>
  <c r="C148" i="1"/>
  <c r="C149" i="1"/>
  <c r="C150" i="1"/>
  <c r="C151" i="1"/>
  <c r="C152" i="1"/>
  <c r="C153" i="1"/>
  <c r="C154" i="1"/>
  <c r="C155" i="1"/>
  <c r="C156" i="1"/>
  <c r="C157" i="1"/>
  <c r="C138" i="1"/>
  <c r="C139" i="1"/>
  <c r="C140" i="1"/>
  <c r="C141" i="1"/>
  <c r="C142" i="1"/>
  <c r="C143" i="1"/>
  <c r="C144" i="1"/>
  <c r="C145" i="1"/>
  <c r="C146" i="1"/>
  <c r="C137" i="1"/>
  <c r="C128" i="1"/>
  <c r="C129" i="1"/>
  <c r="C130" i="1"/>
  <c r="C131" i="1"/>
  <c r="C132" i="1"/>
  <c r="C133" i="1"/>
  <c r="C134" i="1"/>
  <c r="C135" i="1"/>
  <c r="C136" i="1"/>
  <c r="C127" i="1"/>
  <c r="C117" i="1"/>
  <c r="C118" i="1"/>
  <c r="C119" i="1"/>
  <c r="C120" i="1"/>
  <c r="C121" i="1"/>
  <c r="C122" i="1"/>
  <c r="C123" i="1"/>
  <c r="C124" i="1"/>
  <c r="C125" i="1"/>
  <c r="C126" i="1"/>
  <c r="C116" i="1"/>
  <c r="C108" i="1"/>
  <c r="C109" i="1"/>
  <c r="C110" i="1"/>
  <c r="C111" i="1"/>
  <c r="C112" i="1"/>
  <c r="C113" i="1"/>
  <c r="C114" i="1"/>
  <c r="C115" i="1"/>
  <c r="C107" i="1"/>
  <c r="C98" i="1"/>
  <c r="C99" i="1"/>
  <c r="C100" i="1"/>
  <c r="C101" i="1"/>
  <c r="C102" i="1"/>
  <c r="C103" i="1"/>
  <c r="C104" i="1"/>
  <c r="C105" i="1"/>
  <c r="C106" i="1"/>
  <c r="C97" i="1"/>
  <c r="C87" i="1"/>
  <c r="C88" i="1"/>
  <c r="C89" i="1"/>
  <c r="C90" i="1"/>
  <c r="C91" i="1"/>
  <c r="C92" i="1"/>
  <c r="C93" i="1"/>
  <c r="C94" i="1"/>
  <c r="C95" i="1"/>
  <c r="C96" i="1"/>
  <c r="C86" i="1"/>
  <c r="C78" i="1"/>
  <c r="C79" i="1"/>
  <c r="C80" i="1"/>
  <c r="C81" i="1"/>
  <c r="C82" i="1"/>
  <c r="C83" i="1"/>
  <c r="C84" i="1"/>
  <c r="C85" i="1"/>
  <c r="C77" i="1"/>
  <c r="C67" i="1"/>
  <c r="C68" i="1"/>
  <c r="C69" i="1"/>
  <c r="C70" i="1"/>
  <c r="C71" i="1"/>
  <c r="C72" i="1"/>
  <c r="C73" i="1"/>
  <c r="C74" i="1"/>
  <c r="C75" i="1"/>
  <c r="C76" i="1"/>
  <c r="C66" i="1"/>
  <c r="C58" i="1"/>
  <c r="C59" i="1"/>
  <c r="C60" i="1"/>
  <c r="C61" i="1"/>
  <c r="C62" i="1"/>
  <c r="C63" i="1"/>
  <c r="C64" i="1"/>
  <c r="C65" i="1"/>
  <c r="C57" i="1"/>
  <c r="C422" i="1"/>
  <c r="B31" i="1"/>
  <c r="B32" i="1" s="1"/>
  <c r="D291" i="1" s="1"/>
  <c r="B24" i="1"/>
  <c r="B25" i="1" s="1"/>
  <c r="B76" i="5" l="1"/>
  <c r="B79" i="5"/>
  <c r="B32" i="5"/>
  <c r="B28" i="5"/>
  <c r="B16" i="5"/>
  <c r="B21" i="5" s="1"/>
  <c r="B19" i="2"/>
  <c r="B24" i="2" s="1"/>
  <c r="B16" i="2"/>
  <c r="B21" i="2" s="1"/>
  <c r="B13" i="2"/>
  <c r="B14" i="2"/>
  <c r="B22" i="2"/>
  <c r="B26" i="2" s="1"/>
  <c r="B29" i="2"/>
  <c r="B33" i="2" s="1"/>
  <c r="A12" i="4"/>
  <c r="B11" i="4"/>
  <c r="B12" i="4"/>
  <c r="C12" i="4"/>
  <c r="B430" i="1"/>
  <c r="B429" i="1"/>
  <c r="B428" i="1"/>
  <c r="B427" i="1"/>
  <c r="B426" i="1"/>
  <c r="B425" i="1"/>
  <c r="B797" i="1"/>
  <c r="B423" i="1"/>
  <c r="D321" i="1"/>
  <c r="D294" i="1"/>
  <c r="D293" i="1"/>
  <c r="D292" i="1"/>
  <c r="D102" i="1"/>
  <c r="D290" i="1"/>
  <c r="D289" i="1"/>
  <c r="D133" i="1"/>
  <c r="D132" i="1"/>
  <c r="D131" i="1"/>
  <c r="D130" i="1"/>
  <c r="D101" i="1"/>
  <c r="D129" i="1"/>
  <c r="D67" i="1"/>
  <c r="D262" i="1"/>
  <c r="D100" i="1"/>
  <c r="D99" i="1"/>
  <c r="D260" i="1"/>
  <c r="D98" i="1"/>
  <c r="D56" i="1"/>
  <c r="D259" i="1"/>
  <c r="D97" i="1"/>
  <c r="D55" i="1"/>
  <c r="D258" i="1"/>
  <c r="D70" i="1"/>
  <c r="D261" i="1"/>
  <c r="D54" i="1"/>
  <c r="D257" i="1"/>
  <c r="D69" i="1"/>
  <c r="D53" i="1"/>
  <c r="D230" i="1"/>
  <c r="D68" i="1"/>
  <c r="D52" i="1"/>
  <c r="D229" i="1"/>
  <c r="D71" i="1"/>
  <c r="D390" i="1"/>
  <c r="D228" i="1"/>
  <c r="D66" i="1"/>
  <c r="D389" i="1"/>
  <c r="D227" i="1"/>
  <c r="D65" i="1"/>
  <c r="D388" i="1"/>
  <c r="D226" i="1"/>
  <c r="D387" i="1"/>
  <c r="D225" i="1"/>
  <c r="D386" i="1"/>
  <c r="D198" i="1"/>
  <c r="D385" i="1"/>
  <c r="D197" i="1"/>
  <c r="D358" i="1"/>
  <c r="D196" i="1"/>
  <c r="D357" i="1"/>
  <c r="D195" i="1"/>
  <c r="D356" i="1"/>
  <c r="D194" i="1"/>
  <c r="D355" i="1"/>
  <c r="D193" i="1"/>
  <c r="D354" i="1"/>
  <c r="D166" i="1"/>
  <c r="D353" i="1"/>
  <c r="D165" i="1"/>
  <c r="D326" i="1"/>
  <c r="D164" i="1"/>
  <c r="D325" i="1"/>
  <c r="D163" i="1"/>
  <c r="D324" i="1"/>
  <c r="D162" i="1"/>
  <c r="D323" i="1"/>
  <c r="D161" i="1"/>
  <c r="D322" i="1"/>
  <c r="D134" i="1"/>
  <c r="D416" i="1"/>
  <c r="D384" i="1"/>
  <c r="D352" i="1"/>
  <c r="D320" i="1"/>
  <c r="D288" i="1"/>
  <c r="D256" i="1"/>
  <c r="D224" i="1"/>
  <c r="D192" i="1"/>
  <c r="D160" i="1"/>
  <c r="D128" i="1"/>
  <c r="D96" i="1"/>
  <c r="D64" i="1"/>
  <c r="D415" i="1"/>
  <c r="D383" i="1"/>
  <c r="D351" i="1"/>
  <c r="D319" i="1"/>
  <c r="D287" i="1"/>
  <c r="D255" i="1"/>
  <c r="D223" i="1"/>
  <c r="D191" i="1"/>
  <c r="D159" i="1"/>
  <c r="D127" i="1"/>
  <c r="D95" i="1"/>
  <c r="D63" i="1"/>
  <c r="D414" i="1"/>
  <c r="D382" i="1"/>
  <c r="D350" i="1"/>
  <c r="D318" i="1"/>
  <c r="D286" i="1"/>
  <c r="D254" i="1"/>
  <c r="D222" i="1"/>
  <c r="D190" i="1"/>
  <c r="D158" i="1"/>
  <c r="D126" i="1"/>
  <c r="D94" i="1"/>
  <c r="D62" i="1"/>
  <c r="D413" i="1"/>
  <c r="D381" i="1"/>
  <c r="D349" i="1"/>
  <c r="D317" i="1"/>
  <c r="D285" i="1"/>
  <c r="D253" i="1"/>
  <c r="D221" i="1"/>
  <c r="D189" i="1"/>
  <c r="D157" i="1"/>
  <c r="D125" i="1"/>
  <c r="D93" i="1"/>
  <c r="D61" i="1"/>
  <c r="D412" i="1"/>
  <c r="D380" i="1"/>
  <c r="D348" i="1"/>
  <c r="D316" i="1"/>
  <c r="D284" i="1"/>
  <c r="D252" i="1"/>
  <c r="D220" i="1"/>
  <c r="D188" i="1"/>
  <c r="D156" i="1"/>
  <c r="D124" i="1"/>
  <c r="D92" i="1"/>
  <c r="D60" i="1"/>
  <c r="D411" i="1"/>
  <c r="D379" i="1"/>
  <c r="D347" i="1"/>
  <c r="D315" i="1"/>
  <c r="D283" i="1"/>
  <c r="D251" i="1"/>
  <c r="D219" i="1"/>
  <c r="D187" i="1"/>
  <c r="D155" i="1"/>
  <c r="D123" i="1"/>
  <c r="D91" i="1"/>
  <c r="D59" i="1"/>
  <c r="D378" i="1"/>
  <c r="D346" i="1"/>
  <c r="D314" i="1"/>
  <c r="D282" i="1"/>
  <c r="D250" i="1"/>
  <c r="D218" i="1"/>
  <c r="D186" i="1"/>
  <c r="D154" i="1"/>
  <c r="D122" i="1"/>
  <c r="D90" i="1"/>
  <c r="D58" i="1"/>
  <c r="D377" i="1"/>
  <c r="D345" i="1"/>
  <c r="D313" i="1"/>
  <c r="D281" i="1"/>
  <c r="D249" i="1"/>
  <c r="D217" i="1"/>
  <c r="D185" i="1"/>
  <c r="D153" i="1"/>
  <c r="D121" i="1"/>
  <c r="D89" i="1"/>
  <c r="D57" i="1"/>
  <c r="D408" i="1"/>
  <c r="D376" i="1"/>
  <c r="D344" i="1"/>
  <c r="D312" i="1"/>
  <c r="D280" i="1"/>
  <c r="D248" i="1"/>
  <c r="D216" i="1"/>
  <c r="D184" i="1"/>
  <c r="D152" i="1"/>
  <c r="D120" i="1"/>
  <c r="D88" i="1"/>
  <c r="D407" i="1"/>
  <c r="D375" i="1"/>
  <c r="D343" i="1"/>
  <c r="D311" i="1"/>
  <c r="D279" i="1"/>
  <c r="D247" i="1"/>
  <c r="D215" i="1"/>
  <c r="D183" i="1"/>
  <c r="D151" i="1"/>
  <c r="D119" i="1"/>
  <c r="D87" i="1"/>
  <c r="D406" i="1"/>
  <c r="D374" i="1"/>
  <c r="D342" i="1"/>
  <c r="D310" i="1"/>
  <c r="D278" i="1"/>
  <c r="D246" i="1"/>
  <c r="D214" i="1"/>
  <c r="D182" i="1"/>
  <c r="D150" i="1"/>
  <c r="D118" i="1"/>
  <c r="D86" i="1"/>
  <c r="D405" i="1"/>
  <c r="D373" i="1"/>
  <c r="D341" i="1"/>
  <c r="D309" i="1"/>
  <c r="D277" i="1"/>
  <c r="D245" i="1"/>
  <c r="D213" i="1"/>
  <c r="D181" i="1"/>
  <c r="D149" i="1"/>
  <c r="D117" i="1"/>
  <c r="D85" i="1"/>
  <c r="D404" i="1"/>
  <c r="D372" i="1"/>
  <c r="D340" i="1"/>
  <c r="D308" i="1"/>
  <c r="D276" i="1"/>
  <c r="D244" i="1"/>
  <c r="D212" i="1"/>
  <c r="D180" i="1"/>
  <c r="D148" i="1"/>
  <c r="D116" i="1"/>
  <c r="D84" i="1"/>
  <c r="D403" i="1"/>
  <c r="D371" i="1"/>
  <c r="D339" i="1"/>
  <c r="D307" i="1"/>
  <c r="D275" i="1"/>
  <c r="D243" i="1"/>
  <c r="D211" i="1"/>
  <c r="D179" i="1"/>
  <c r="D147" i="1"/>
  <c r="D115" i="1"/>
  <c r="D83" i="1"/>
  <c r="D402" i="1"/>
  <c r="D370" i="1"/>
  <c r="D338" i="1"/>
  <c r="D306" i="1"/>
  <c r="D274" i="1"/>
  <c r="D242" i="1"/>
  <c r="D210" i="1"/>
  <c r="D178" i="1"/>
  <c r="D146" i="1"/>
  <c r="D114" i="1"/>
  <c r="D82" i="1"/>
  <c r="D401" i="1"/>
  <c r="D369" i="1"/>
  <c r="D337" i="1"/>
  <c r="D305" i="1"/>
  <c r="D273" i="1"/>
  <c r="D241" i="1"/>
  <c r="D209" i="1"/>
  <c r="D177" i="1"/>
  <c r="D145" i="1"/>
  <c r="D113" i="1"/>
  <c r="D81" i="1"/>
  <c r="D400" i="1"/>
  <c r="D368" i="1"/>
  <c r="D336" i="1"/>
  <c r="D304" i="1"/>
  <c r="D272" i="1"/>
  <c r="D240" i="1"/>
  <c r="D208" i="1"/>
  <c r="D176" i="1"/>
  <c r="D144" i="1"/>
  <c r="D112" i="1"/>
  <c r="D80" i="1"/>
  <c r="D410" i="1"/>
  <c r="D399" i="1"/>
  <c r="D367" i="1"/>
  <c r="D335" i="1"/>
  <c r="D303" i="1"/>
  <c r="D271" i="1"/>
  <c r="D239" i="1"/>
  <c r="D207" i="1"/>
  <c r="D175" i="1"/>
  <c r="D143" i="1"/>
  <c r="D111" i="1"/>
  <c r="D79" i="1"/>
  <c r="D409" i="1"/>
  <c r="D398" i="1"/>
  <c r="D366" i="1"/>
  <c r="D334" i="1"/>
  <c r="D302" i="1"/>
  <c r="D270" i="1"/>
  <c r="D238" i="1"/>
  <c r="D206" i="1"/>
  <c r="D174" i="1"/>
  <c r="D142" i="1"/>
  <c r="D110" i="1"/>
  <c r="D78" i="1"/>
  <c r="D397" i="1"/>
  <c r="D365" i="1"/>
  <c r="D333" i="1"/>
  <c r="D301" i="1"/>
  <c r="D269" i="1"/>
  <c r="D237" i="1"/>
  <c r="D205" i="1"/>
  <c r="D173" i="1"/>
  <c r="D141" i="1"/>
  <c r="D109" i="1"/>
  <c r="D77" i="1"/>
  <c r="D396" i="1"/>
  <c r="D364" i="1"/>
  <c r="D332" i="1"/>
  <c r="D300" i="1"/>
  <c r="D268" i="1"/>
  <c r="D236" i="1"/>
  <c r="D204" i="1"/>
  <c r="D172" i="1"/>
  <c r="D140" i="1"/>
  <c r="D108" i="1"/>
  <c r="D76" i="1"/>
  <c r="D395" i="1"/>
  <c r="D363" i="1"/>
  <c r="D331" i="1"/>
  <c r="D299" i="1"/>
  <c r="D267" i="1"/>
  <c r="D235" i="1"/>
  <c r="D203" i="1"/>
  <c r="D171" i="1"/>
  <c r="D139" i="1"/>
  <c r="D107" i="1"/>
  <c r="D75" i="1"/>
  <c r="D394" i="1"/>
  <c r="D362" i="1"/>
  <c r="D330" i="1"/>
  <c r="D298" i="1"/>
  <c r="D266" i="1"/>
  <c r="D234" i="1"/>
  <c r="D202" i="1"/>
  <c r="D170" i="1"/>
  <c r="D138" i="1"/>
  <c r="D106" i="1"/>
  <c r="D74" i="1"/>
  <c r="D393" i="1"/>
  <c r="D361" i="1"/>
  <c r="D329" i="1"/>
  <c r="D297" i="1"/>
  <c r="D265" i="1"/>
  <c r="D233" i="1"/>
  <c r="D201" i="1"/>
  <c r="D169" i="1"/>
  <c r="D137" i="1"/>
  <c r="D105" i="1"/>
  <c r="D73" i="1"/>
  <c r="D392" i="1"/>
  <c r="D360" i="1"/>
  <c r="D328" i="1"/>
  <c r="D296" i="1"/>
  <c r="D264" i="1"/>
  <c r="D232" i="1"/>
  <c r="D200" i="1"/>
  <c r="D168" i="1"/>
  <c r="D136" i="1"/>
  <c r="D104" i="1"/>
  <c r="D72" i="1"/>
  <c r="D391" i="1"/>
  <c r="D359" i="1"/>
  <c r="D327" i="1"/>
  <c r="D295" i="1"/>
  <c r="D263" i="1"/>
  <c r="D231" i="1"/>
  <c r="D199" i="1"/>
  <c r="D167" i="1"/>
  <c r="D135" i="1"/>
  <c r="D103" i="1"/>
  <c r="D42" i="1"/>
  <c r="D46" i="1"/>
  <c r="D48" i="1"/>
  <c r="D50" i="1"/>
  <c r="D43" i="1"/>
  <c r="D47" i="1"/>
  <c r="D49" i="1"/>
  <c r="D41" i="1"/>
  <c r="D44" i="1"/>
  <c r="D51" i="1"/>
  <c r="D45" i="1"/>
  <c r="E601" i="1"/>
  <c r="F601" i="1"/>
  <c r="D431" i="1"/>
  <c r="F431" i="1" s="1"/>
  <c r="E584" i="1"/>
  <c r="E616" i="1"/>
  <c r="E602" i="1"/>
  <c r="F502" i="1"/>
  <c r="F760" i="1"/>
  <c r="E492" i="1"/>
  <c r="F492" i="1"/>
  <c r="E461" i="1"/>
  <c r="E713" i="1"/>
  <c r="E778" i="1"/>
  <c r="F778" i="1"/>
  <c r="E754" i="1"/>
  <c r="E780" i="1"/>
  <c r="E665" i="1"/>
  <c r="E609" i="1"/>
  <c r="F488" i="1"/>
  <c r="E488" i="1"/>
  <c r="D424" i="1"/>
  <c r="E424" i="1" s="1"/>
  <c r="E712" i="1"/>
  <c r="F712" i="1"/>
  <c r="E708" i="1"/>
  <c r="F691" i="1"/>
  <c r="E642" i="1"/>
  <c r="E705" i="1"/>
  <c r="F782" i="1"/>
  <c r="E782" i="1"/>
  <c r="E450" i="1"/>
  <c r="F466" i="1"/>
  <c r="E543" i="1"/>
  <c r="D430" i="1"/>
  <c r="E430" i="1" s="1"/>
  <c r="F585" i="1"/>
  <c r="E585" i="1"/>
  <c r="F785" i="1"/>
  <c r="E689" i="1"/>
  <c r="F514" i="1"/>
  <c r="E514" i="1"/>
  <c r="E575" i="1"/>
  <c r="E503" i="1"/>
  <c r="F620" i="1"/>
  <c r="F478" i="1"/>
  <c r="F662" i="1"/>
  <c r="E520" i="1"/>
  <c r="F536" i="1"/>
  <c r="E670" i="1"/>
  <c r="F670" i="1"/>
  <c r="E595" i="1"/>
  <c r="E640" i="1"/>
  <c r="F753" i="1"/>
  <c r="E753" i="1"/>
  <c r="E600" i="1"/>
  <c r="F790" i="1"/>
  <c r="F652" i="1"/>
  <c r="E652" i="1"/>
  <c r="F783" i="1"/>
  <c r="E566" i="1"/>
  <c r="D427" i="1"/>
  <c r="F427" i="1" s="1"/>
  <c r="E427" i="1"/>
  <c r="E638" i="1"/>
  <c r="F739" i="1"/>
  <c r="E739" i="1"/>
  <c r="E463" i="1"/>
  <c r="E572" i="1"/>
  <c r="E788" i="1"/>
  <c r="F495" i="1"/>
  <c r="E486" i="1"/>
  <c r="F741" i="1"/>
  <c r="E741" i="1"/>
  <c r="E541" i="1"/>
  <c r="F541" i="1"/>
  <c r="F629" i="1"/>
  <c r="F467" i="1"/>
  <c r="E439" i="1"/>
  <c r="E481" i="1"/>
  <c r="E559" i="1"/>
  <c r="E592" i="1"/>
  <c r="E518" i="1"/>
  <c r="F500" i="1"/>
  <c r="E500" i="1"/>
  <c r="D433" i="1"/>
  <c r="F433" i="1" s="1"/>
  <c r="E776" i="1"/>
  <c r="F776" i="1"/>
  <c r="E734" i="1"/>
  <c r="F483" i="1"/>
  <c r="F756" i="1"/>
  <c r="E756" i="1"/>
  <c r="E526" i="1"/>
  <c r="E773" i="1"/>
  <c r="F773" i="1"/>
  <c r="F716" i="1"/>
  <c r="E716" i="1"/>
  <c r="E639" i="1"/>
  <c r="F639" i="1"/>
  <c r="E766" i="1"/>
  <c r="F766" i="1"/>
  <c r="F795" i="1"/>
  <c r="E606" i="1"/>
  <c r="F606" i="1"/>
  <c r="D428" i="1"/>
  <c r="E428" i="1" s="1"/>
  <c r="E445" i="1"/>
  <c r="E758" i="1"/>
  <c r="E530" i="1"/>
  <c r="E538" i="1"/>
  <c r="F781" i="1"/>
  <c r="E473" i="1"/>
  <c r="E568" i="1"/>
  <c r="F792" i="1"/>
  <c r="D432" i="1"/>
  <c r="E432" i="1" s="1"/>
  <c r="E546" i="1"/>
  <c r="D435" i="1"/>
  <c r="F435" i="1" s="1"/>
  <c r="F700" i="1"/>
  <c r="E562" i="1"/>
  <c r="E438" i="1"/>
  <c r="E779" i="1"/>
  <c r="F709" i="1"/>
  <c r="F498" i="1"/>
  <c r="F732" i="1"/>
  <c r="E732" i="1"/>
  <c r="F677" i="1"/>
  <c r="F482" i="1"/>
  <c r="E482" i="1"/>
  <c r="F791" i="1"/>
  <c r="E791" i="1"/>
  <c r="D423" i="1"/>
  <c r="E423" i="1" s="1"/>
  <c r="F553" i="1"/>
  <c r="E723" i="1"/>
  <c r="F723" i="1"/>
  <c r="F528" i="1"/>
  <c r="F717" i="1"/>
  <c r="E457" i="1"/>
  <c r="E472" i="1"/>
  <c r="E641" i="1"/>
  <c r="F641" i="1"/>
  <c r="E475" i="1"/>
  <c r="F447" i="1"/>
  <c r="E447" i="1"/>
  <c r="F558" i="1"/>
  <c r="E517" i="1"/>
  <c r="E452" i="1"/>
  <c r="F574" i="1"/>
  <c r="E715" i="1"/>
  <c r="F772" i="1"/>
  <c r="E621" i="1"/>
  <c r="F621" i="1"/>
  <c r="E610" i="1"/>
  <c r="D422" i="1"/>
  <c r="E422" i="1" s="1"/>
  <c r="E651" i="1"/>
  <c r="F462" i="1"/>
  <c r="F703" i="1"/>
  <c r="F460" i="1"/>
  <c r="E464" i="1"/>
  <c r="E654" i="1"/>
  <c r="F654" i="1"/>
  <c r="E769" i="1"/>
  <c r="F769" i="1"/>
  <c r="E746" i="1"/>
  <c r="E479" i="1"/>
  <c r="F479" i="1"/>
  <c r="E696" i="1"/>
  <c r="F696" i="1"/>
  <c r="F588" i="1"/>
  <c r="E752" i="1"/>
  <c r="F630" i="1"/>
  <c r="E630" i="1"/>
  <c r="F671" i="1"/>
  <c r="F796" i="1"/>
  <c r="E774" i="1"/>
  <c r="E582" i="1"/>
  <c r="E733" i="1"/>
  <c r="E738" i="1"/>
  <c r="E497" i="1"/>
  <c r="E458" i="1"/>
  <c r="F458" i="1"/>
  <c r="F539" i="1"/>
  <c r="F593" i="1"/>
  <c r="E477" i="1"/>
  <c r="F490" i="1"/>
  <c r="E682" i="1"/>
  <c r="E441" i="1"/>
  <c r="E770" i="1"/>
  <c r="E549" i="1"/>
  <c r="F549" i="1"/>
  <c r="E552" i="1"/>
  <c r="E635" i="1"/>
  <c r="F635" i="1"/>
  <c r="F747" i="1"/>
  <c r="E681" i="1"/>
  <c r="F524" i="1"/>
  <c r="F724" i="1"/>
  <c r="F523" i="1"/>
  <c r="E456" i="1"/>
  <c r="E544" i="1"/>
  <c r="F653" i="1"/>
  <c r="F763" i="1"/>
  <c r="E550" i="1"/>
  <c r="F550" i="1"/>
  <c r="F535" i="1"/>
  <c r="D425" i="1"/>
  <c r="F425" i="1" s="1"/>
  <c r="F655" i="1"/>
  <c r="E793" i="1"/>
  <c r="F793" i="1"/>
  <c r="F555" i="1"/>
  <c r="F443" i="1"/>
  <c r="E581" i="1"/>
  <c r="E634" i="1"/>
  <c r="E684" i="1"/>
  <c r="F504" i="1"/>
  <c r="E504" i="1"/>
  <c r="F701" i="1"/>
  <c r="E767" i="1"/>
  <c r="F767" i="1"/>
  <c r="E637" i="1"/>
  <c r="F637" i="1"/>
  <c r="F590" i="1"/>
  <c r="E590" i="1"/>
  <c r="F576" i="1"/>
  <c r="F777" i="1"/>
  <c r="D429" i="1"/>
  <c r="F429" i="1" s="1"/>
  <c r="E484" i="1"/>
  <c r="D434" i="1"/>
  <c r="E434" i="1" s="1"/>
  <c r="F719" i="1"/>
  <c r="E719" i="1"/>
  <c r="F599" i="1"/>
  <c r="E674" i="1"/>
  <c r="F674" i="1"/>
  <c r="D426" i="1"/>
  <c r="F426" i="1" s="1"/>
  <c r="E537" i="1"/>
  <c r="F494" i="1"/>
  <c r="E491" i="1"/>
  <c r="E459" i="1"/>
  <c r="E745" i="1"/>
  <c r="E736" i="1"/>
  <c r="F736" i="1"/>
  <c r="F731" i="1"/>
  <c r="F565" i="1"/>
  <c r="F794" i="1"/>
  <c r="F679" i="1"/>
  <c r="E679" i="1"/>
  <c r="E556" i="1"/>
  <c r="F742" i="1"/>
  <c r="E605" i="1"/>
  <c r="F596" i="1"/>
  <c r="E661" i="1"/>
  <c r="F485" i="1"/>
  <c r="F658" i="1"/>
  <c r="E611" i="1"/>
  <c r="F594" i="1"/>
  <c r="E762" i="1"/>
  <c r="E563" i="1"/>
  <c r="F744" i="1"/>
  <c r="E744" i="1"/>
  <c r="E510" i="1"/>
  <c r="F510" i="1"/>
  <c r="E499" i="1"/>
  <c r="E614" i="1"/>
  <c r="E489" i="1"/>
  <c r="E573" i="1"/>
  <c r="F617" i="1"/>
  <c r="E617" i="1"/>
  <c r="F687" i="1"/>
  <c r="E786" i="1"/>
  <c r="E587" i="1"/>
  <c r="F587" i="1"/>
  <c r="E768" i="1"/>
  <c r="F469" i="1"/>
  <c r="F455" i="1"/>
  <c r="F525" i="1"/>
  <c r="F714" i="1"/>
  <c r="F657" i="1"/>
  <c r="E650" i="1"/>
  <c r="E664" i="1"/>
  <c r="E761" i="1"/>
  <c r="F619" i="1"/>
  <c r="E619" i="1"/>
  <c r="F789" i="1"/>
  <c r="E789" i="1"/>
  <c r="F613" i="1"/>
  <c r="F446" i="1"/>
  <c r="F468" i="1"/>
  <c r="E704" i="1"/>
  <c r="F631" i="1"/>
  <c r="E564" i="1"/>
  <c r="F534" i="1"/>
  <c r="F506" i="1"/>
  <c r="E567" i="1"/>
  <c r="F567" i="1"/>
  <c r="F743" i="1"/>
  <c r="E633" i="1"/>
  <c r="F507" i="1"/>
  <c r="E644" i="1"/>
  <c r="F508" i="1"/>
  <c r="F513" i="1"/>
  <c r="E797" i="1"/>
  <c r="F797" i="1"/>
  <c r="E540" i="1"/>
  <c r="E675" i="1"/>
  <c r="F730" i="1"/>
  <c r="E608" i="1"/>
  <c r="E666" i="1"/>
  <c r="F666" i="1"/>
  <c r="E685" i="1"/>
  <c r="F454" i="1"/>
  <c r="F471" i="1"/>
  <c r="F680" i="1"/>
  <c r="F698" i="1"/>
  <c r="E697" i="1"/>
  <c r="F697" i="1"/>
  <c r="F532" i="1"/>
  <c r="E532" i="1"/>
  <c r="F570" i="1"/>
  <c r="F728" i="1"/>
  <c r="F706" i="1"/>
  <c r="E583" i="1"/>
  <c r="F765" i="1"/>
  <c r="E578" i="1"/>
  <c r="E444" i="1"/>
  <c r="F444" i="1"/>
  <c r="F496" i="1"/>
  <c r="E759" i="1"/>
  <c r="E755" i="1"/>
  <c r="F720" i="1"/>
  <c r="F554" i="1"/>
  <c r="E554" i="1"/>
  <c r="F522" i="1"/>
  <c r="E711" i="1"/>
  <c r="F757" i="1"/>
  <c r="E474" i="1"/>
  <c r="E672" i="1"/>
  <c r="F628" i="1"/>
  <c r="E628" i="1"/>
  <c r="E649" i="1"/>
  <c r="F521" i="1"/>
  <c r="E533" i="1"/>
  <c r="E775" i="1"/>
  <c r="F775" i="1"/>
  <c r="E586" i="1"/>
  <c r="F688" i="1"/>
  <c r="F737" i="1"/>
  <c r="E676" i="1"/>
  <c r="F636" i="1"/>
  <c r="E669" i="1"/>
  <c r="F669" i="1"/>
  <c r="E645" i="1"/>
  <c r="E451" i="1"/>
  <c r="E453" i="1"/>
  <c r="E771" i="1"/>
  <c r="E707" i="1"/>
  <c r="F707" i="1"/>
  <c r="F702" i="1"/>
  <c r="F690" i="1"/>
  <c r="E625" i="1"/>
  <c r="E622" i="1"/>
  <c r="F622" i="1"/>
  <c r="E632" i="1"/>
  <c r="F726" i="1"/>
  <c r="F531" i="1"/>
  <c r="F721" i="1"/>
  <c r="E547" i="1"/>
  <c r="F624" i="1"/>
  <c r="F668" i="1"/>
  <c r="F673" i="1"/>
  <c r="F542" i="1"/>
  <c r="E501" i="1"/>
  <c r="F501" i="1"/>
  <c r="F487" i="1"/>
  <c r="F493" i="1"/>
  <c r="F663" i="1"/>
  <c r="F787" i="1"/>
  <c r="F749" i="1"/>
  <c r="E725" i="1"/>
  <c r="E695" i="1"/>
  <c r="F569" i="1"/>
  <c r="E569" i="1"/>
  <c r="F548" i="1"/>
  <c r="F648" i="1"/>
  <c r="F505" i="1"/>
  <c r="F557" i="1"/>
  <c r="F604" i="1"/>
  <c r="E604" i="1"/>
  <c r="D436" i="1"/>
  <c r="F436" i="1" s="1"/>
  <c r="F722" i="1"/>
  <c r="F646" i="1"/>
  <c r="F580" i="1"/>
  <c r="E580" i="1"/>
  <c r="F764" i="1"/>
  <c r="E764" i="1"/>
  <c r="F527" i="1"/>
  <c r="E529" i="1"/>
  <c r="F603" i="1"/>
  <c r="E729" i="1"/>
  <c r="F598" i="1"/>
  <c r="E551" i="1"/>
  <c r="F551" i="1"/>
  <c r="F718" i="1"/>
  <c r="E718" i="1"/>
  <c r="F607" i="1"/>
  <c r="E710" i="1"/>
  <c r="F750" i="1"/>
  <c r="E750" i="1"/>
  <c r="F623" i="1"/>
  <c r="E623" i="1"/>
  <c r="F440" i="1"/>
  <c r="E440" i="1"/>
  <c r="F561" i="1"/>
  <c r="E561" i="1"/>
  <c r="F470" i="1"/>
  <c r="E571" i="1"/>
  <c r="E694" i="1"/>
  <c r="F735" i="1"/>
  <c r="E735" i="1"/>
  <c r="E693" i="1"/>
  <c r="E699" i="1"/>
  <c r="E545" i="1"/>
  <c r="F545" i="1"/>
  <c r="E683" i="1"/>
  <c r="E448" i="1"/>
  <c r="F448" i="1"/>
  <c r="E612" i="1"/>
  <c r="F612" i="1"/>
  <c r="E784" i="1"/>
  <c r="F667" i="1"/>
  <c r="F643" i="1"/>
  <c r="F627" i="1"/>
  <c r="E627" i="1"/>
  <c r="E591" i="1"/>
  <c r="F660" i="1"/>
  <c r="E560" i="1"/>
  <c r="F659" i="1"/>
  <c r="F686" i="1"/>
  <c r="E686" i="1"/>
  <c r="E449" i="1"/>
  <c r="F449" i="1"/>
  <c r="F678" i="1"/>
  <c r="F577" i="1"/>
  <c r="E577" i="1"/>
  <c r="E647" i="1"/>
  <c r="F727" i="1"/>
  <c r="F511" i="1"/>
  <c r="E465" i="1"/>
  <c r="F465" i="1"/>
  <c r="F515" i="1"/>
  <c r="E519" i="1"/>
  <c r="F519" i="1"/>
  <c r="E480" i="1"/>
  <c r="E509" i="1"/>
  <c r="F509" i="1"/>
  <c r="E656" i="1"/>
  <c r="F656" i="1"/>
  <c r="F516" i="1"/>
  <c r="E740" i="1"/>
  <c r="F579" i="1"/>
  <c r="E692" i="1"/>
  <c r="F692" i="1"/>
  <c r="E512" i="1"/>
  <c r="F512" i="1"/>
  <c r="E615" i="1"/>
  <c r="F615" i="1"/>
  <c r="E442" i="1"/>
  <c r="F442" i="1"/>
  <c r="F476" i="1"/>
  <c r="F748" i="1"/>
  <c r="F751" i="1"/>
  <c r="F589" i="1"/>
  <c r="E626" i="1"/>
  <c r="E618" i="1"/>
  <c r="E597" i="1"/>
  <c r="F437" i="1"/>
  <c r="B29" i="5" l="1"/>
  <c r="B25" i="5"/>
  <c r="M47" i="5"/>
  <c r="B18" i="5"/>
  <c r="B23" i="5" s="1"/>
  <c r="M46" i="5"/>
  <c r="B17" i="5"/>
  <c r="B22" i="5" s="1"/>
  <c r="B28" i="2"/>
  <c r="B32" i="2"/>
  <c r="B18" i="2"/>
  <c r="B23" i="2" s="1"/>
  <c r="B30" i="2"/>
  <c r="B34" i="2"/>
  <c r="B35" i="2" s="1"/>
  <c r="A44" i="2" s="1"/>
  <c r="A13" i="4"/>
  <c r="B13" i="4" s="1"/>
  <c r="E516" i="1"/>
  <c r="F591" i="1"/>
  <c r="E548" i="1"/>
  <c r="E726" i="1"/>
  <c r="E521" i="1"/>
  <c r="E731" i="1"/>
  <c r="E558" i="1"/>
  <c r="E498" i="1"/>
  <c r="E536" i="1"/>
  <c r="F672" i="1"/>
  <c r="F489" i="1"/>
  <c r="F684" i="1"/>
  <c r="E588" i="1"/>
  <c r="F438" i="1"/>
  <c r="F526" i="1"/>
  <c r="E662" i="1"/>
  <c r="F725" i="1"/>
  <c r="F625" i="1"/>
  <c r="F474" i="1"/>
  <c r="E471" i="1"/>
  <c r="F634" i="1"/>
  <c r="E749" i="1"/>
  <c r="E631" i="1"/>
  <c r="F770" i="1"/>
  <c r="F729" i="1"/>
  <c r="E757" i="1"/>
  <c r="E494" i="1"/>
  <c r="F472" i="1"/>
  <c r="F581" i="1"/>
  <c r="F503" i="1"/>
  <c r="E787" i="1"/>
  <c r="E702" i="1"/>
  <c r="F711" i="1"/>
  <c r="F682" i="1"/>
  <c r="F457" i="1"/>
  <c r="F575" i="1"/>
  <c r="F780" i="1"/>
  <c r="E603" i="1"/>
  <c r="E613" i="1"/>
  <c r="E589" i="1"/>
  <c r="E663" i="1"/>
  <c r="F563" i="1"/>
  <c r="E528" i="1"/>
  <c r="E781" i="1"/>
  <c r="E511" i="1"/>
  <c r="F699" i="1"/>
  <c r="F529" i="1"/>
  <c r="F675" i="1"/>
  <c r="E751" i="1"/>
  <c r="E493" i="1"/>
  <c r="F453" i="1"/>
  <c r="E593" i="1"/>
  <c r="F538" i="1"/>
  <c r="E527" i="1"/>
  <c r="E425" i="1"/>
  <c r="F689" i="1"/>
  <c r="F713" i="1"/>
  <c r="F761" i="1"/>
  <c r="F611" i="1"/>
  <c r="E535" i="1"/>
  <c r="F518" i="1"/>
  <c r="F647" i="1"/>
  <c r="F540" i="1"/>
  <c r="F434" i="1"/>
  <c r="F758" i="1"/>
  <c r="F461" i="1"/>
  <c r="F480" i="1"/>
  <c r="F664" i="1"/>
  <c r="F694" i="1"/>
  <c r="E542" i="1"/>
  <c r="F497" i="1"/>
  <c r="F592" i="1"/>
  <c r="F600" i="1"/>
  <c r="E678" i="1"/>
  <c r="E673" i="1"/>
  <c r="E429" i="1"/>
  <c r="E760" i="1"/>
  <c r="E470" i="1"/>
  <c r="E722" i="1"/>
  <c r="E765" i="1"/>
  <c r="E508" i="1"/>
  <c r="F605" i="1"/>
  <c r="E777" i="1"/>
  <c r="E653" i="1"/>
  <c r="F559" i="1"/>
  <c r="F543" i="1"/>
  <c r="E668" i="1"/>
  <c r="F583" i="1"/>
  <c r="F640" i="1"/>
  <c r="E436" i="1"/>
  <c r="F774" i="1"/>
  <c r="F715" i="1"/>
  <c r="E795" i="1"/>
  <c r="E624" i="1"/>
  <c r="E706" i="1"/>
  <c r="F644" i="1"/>
  <c r="E677" i="1"/>
  <c r="F595" i="1"/>
  <c r="F616" i="1"/>
  <c r="F556" i="1"/>
  <c r="E579" i="1"/>
  <c r="E507" i="1"/>
  <c r="E724" i="1"/>
  <c r="F452" i="1"/>
  <c r="F439" i="1"/>
  <c r="F533" i="1"/>
  <c r="E570" i="1"/>
  <c r="E671" i="1"/>
  <c r="F740" i="1"/>
  <c r="E660" i="1"/>
  <c r="E531" i="1"/>
  <c r="F633" i="1"/>
  <c r="E792" i="1"/>
  <c r="F626" i="1"/>
  <c r="F784" i="1"/>
  <c r="E648" i="1"/>
  <c r="E737" i="1"/>
  <c r="F610" i="1"/>
  <c r="F568" i="1"/>
  <c r="F788" i="1"/>
  <c r="F642" i="1"/>
  <c r="E743" i="1"/>
  <c r="F762" i="1"/>
  <c r="E701" i="1"/>
  <c r="E690" i="1"/>
  <c r="E794" i="1"/>
  <c r="E688" i="1"/>
  <c r="F608" i="1"/>
  <c r="F786" i="1"/>
  <c r="E599" i="1"/>
  <c r="F552" i="1"/>
  <c r="F473" i="1"/>
  <c r="F572" i="1"/>
  <c r="E691" i="1"/>
  <c r="E522" i="1"/>
  <c r="E594" i="1"/>
  <c r="F738" i="1"/>
  <c r="E728" i="1"/>
  <c r="E565" i="1"/>
  <c r="E763" i="1"/>
  <c r="F746" i="1"/>
  <c r="E709" i="1"/>
  <c r="E730" i="1"/>
  <c r="E687" i="1"/>
  <c r="E772" i="1"/>
  <c r="F463" i="1"/>
  <c r="F708" i="1"/>
  <c r="E506" i="1"/>
  <c r="F733" i="1"/>
  <c r="E717" i="1"/>
  <c r="F779" i="1"/>
  <c r="F481" i="1"/>
  <c r="E785" i="1"/>
  <c r="E748" i="1"/>
  <c r="F683" i="1"/>
  <c r="F695" i="1"/>
  <c r="F586" i="1"/>
  <c r="E720" i="1"/>
  <c r="E534" i="1"/>
  <c r="E658" i="1"/>
  <c r="F582" i="1"/>
  <c r="E426" i="1"/>
  <c r="E659" i="1"/>
  <c r="F771" i="1"/>
  <c r="F650" i="1"/>
  <c r="F544" i="1"/>
  <c r="F768" i="1"/>
  <c r="E476" i="1"/>
  <c r="F573" i="1"/>
  <c r="F484" i="1"/>
  <c r="F441" i="1"/>
  <c r="E574" i="1"/>
  <c r="F530" i="1"/>
  <c r="F638" i="1"/>
  <c r="F424" i="1"/>
  <c r="F710" i="1"/>
  <c r="F547" i="1"/>
  <c r="F755" i="1"/>
  <c r="F564" i="1"/>
  <c r="E485" i="1"/>
  <c r="E502" i="1"/>
  <c r="E495" i="1"/>
  <c r="F560" i="1"/>
  <c r="E646" i="1"/>
  <c r="E657" i="1"/>
  <c r="F745" i="1"/>
  <c r="F456" i="1"/>
  <c r="F464" i="1"/>
  <c r="F562" i="1"/>
  <c r="E467" i="1"/>
  <c r="F430" i="1"/>
  <c r="F618" i="1"/>
  <c r="E515" i="1"/>
  <c r="E607" i="1"/>
  <c r="E721" i="1"/>
  <c r="F759" i="1"/>
  <c r="F661" i="1"/>
  <c r="E443" i="1"/>
  <c r="E796" i="1"/>
  <c r="E553" i="1"/>
  <c r="E483" i="1"/>
  <c r="F520" i="1"/>
  <c r="F602" i="1"/>
  <c r="F451" i="1"/>
  <c r="E698" i="1"/>
  <c r="E714" i="1"/>
  <c r="F459" i="1"/>
  <c r="E523" i="1"/>
  <c r="E460" i="1"/>
  <c r="E700" i="1"/>
  <c r="E629" i="1"/>
  <c r="F649" i="1"/>
  <c r="E513" i="1"/>
  <c r="F614" i="1"/>
  <c r="E490" i="1"/>
  <c r="F517" i="1"/>
  <c r="F445" i="1"/>
  <c r="F566" i="1"/>
  <c r="F609" i="1"/>
  <c r="E496" i="1"/>
  <c r="F704" i="1"/>
  <c r="E596" i="1"/>
  <c r="E555" i="1"/>
  <c r="F423" i="1"/>
  <c r="F734" i="1"/>
  <c r="F645" i="1"/>
  <c r="E680" i="1"/>
  <c r="E525" i="1"/>
  <c r="F491" i="1"/>
  <c r="E703" i="1"/>
  <c r="E435" i="1"/>
  <c r="E466" i="1"/>
  <c r="F499" i="1"/>
  <c r="E576" i="1"/>
  <c r="F477" i="1"/>
  <c r="F428" i="1"/>
  <c r="E783" i="1"/>
  <c r="F665" i="1"/>
  <c r="E468" i="1"/>
  <c r="E478" i="1"/>
  <c r="F584" i="1"/>
  <c r="E455" i="1"/>
  <c r="E524" i="1"/>
  <c r="E462" i="1"/>
  <c r="F546" i="1"/>
  <c r="F450" i="1"/>
  <c r="F685" i="1"/>
  <c r="F422" i="1"/>
  <c r="F693" i="1"/>
  <c r="E437" i="1"/>
  <c r="E727" i="1"/>
  <c r="E598" i="1"/>
  <c r="F632" i="1"/>
  <c r="F578" i="1"/>
  <c r="E446" i="1"/>
  <c r="E742" i="1"/>
  <c r="E655" i="1"/>
  <c r="F752" i="1"/>
  <c r="E433" i="1"/>
  <c r="E620" i="1"/>
  <c r="E431" i="1"/>
  <c r="E667" i="1"/>
  <c r="F705" i="1"/>
  <c r="F597" i="1"/>
  <c r="E643" i="1"/>
  <c r="E557" i="1"/>
  <c r="E636" i="1"/>
  <c r="E454" i="1"/>
  <c r="E469" i="1"/>
  <c r="F537" i="1"/>
  <c r="F681" i="1"/>
  <c r="F651" i="1"/>
  <c r="F432" i="1"/>
  <c r="F486" i="1"/>
  <c r="F571" i="1"/>
  <c r="E487" i="1"/>
  <c r="E539" i="1"/>
  <c r="F475" i="1"/>
  <c r="E790" i="1"/>
  <c r="F754" i="1"/>
  <c r="E505" i="1"/>
  <c r="F676" i="1"/>
  <c r="E747" i="1"/>
  <c r="B30" i="5" l="1"/>
  <c r="B26" i="5"/>
  <c r="B31" i="5"/>
  <c r="B27" i="5"/>
  <c r="B34" i="5"/>
  <c r="B33" i="5"/>
  <c r="B38" i="5" s="1"/>
  <c r="L48" i="5" s="1"/>
  <c r="B36" i="2"/>
  <c r="A45" i="2" s="1"/>
  <c r="B38" i="2"/>
  <c r="A47" i="2" s="1"/>
  <c r="B27" i="2"/>
  <c r="B37" i="2" s="1"/>
  <c r="A46" i="2" s="1"/>
  <c r="B31" i="2"/>
  <c r="A14" i="4"/>
  <c r="B37" i="5" l="1"/>
  <c r="L47" i="5" s="1"/>
  <c r="B35" i="5"/>
  <c r="B46" i="5" s="1"/>
  <c r="B36" i="5"/>
  <c r="L46" i="5" s="1"/>
  <c r="A15" i="4"/>
  <c r="B14" i="4"/>
  <c r="L45" i="5" l="1"/>
  <c r="A16" i="4"/>
  <c r="B15" i="4"/>
  <c r="B53" i="5" l="1"/>
  <c r="B69" i="5" s="1"/>
  <c r="B55" i="5"/>
  <c r="B59" i="5" s="1"/>
  <c r="B54" i="5"/>
  <c r="B56" i="5" s="1"/>
  <c r="A17" i="4"/>
  <c r="B16" i="4"/>
  <c r="B57" i="5" l="1"/>
  <c r="B58" i="5" s="1"/>
  <c r="B43" i="5" s="1"/>
  <c r="B60" i="5"/>
  <c r="B70" i="5" s="1"/>
  <c r="A18" i="4"/>
  <c r="B17" i="4"/>
  <c r="B82" i="5" l="1"/>
  <c r="B68" i="5"/>
  <c r="B67" i="5"/>
  <c r="B81" i="5" s="1"/>
  <c r="A19" i="4"/>
  <c r="B18" i="4"/>
  <c r="B84" i="5" l="1"/>
  <c r="B83" i="5"/>
  <c r="B71" i="5"/>
  <c r="B80" i="5"/>
  <c r="A20" i="4"/>
  <c r="B19" i="4"/>
  <c r="A21" i="4" l="1"/>
  <c r="B20" i="4"/>
  <c r="A22" i="4" l="1"/>
  <c r="B21" i="4"/>
  <c r="A23" i="4" l="1"/>
  <c r="B22" i="4"/>
  <c r="A24" i="4" l="1"/>
  <c r="B23" i="4"/>
  <c r="A25" i="4" l="1"/>
  <c r="B24" i="4"/>
  <c r="A26" i="4" l="1"/>
  <c r="B25" i="4"/>
  <c r="A27" i="4" l="1"/>
  <c r="B26" i="4"/>
  <c r="A28" i="4" l="1"/>
  <c r="B27" i="4"/>
  <c r="A29" i="4" l="1"/>
  <c r="B28" i="4"/>
  <c r="A30" i="4" l="1"/>
  <c r="B29" i="4"/>
  <c r="A31" i="4" l="1"/>
  <c r="B30" i="4"/>
  <c r="A32" i="4" l="1"/>
  <c r="B31" i="4"/>
  <c r="A33" i="4" l="1"/>
  <c r="B32" i="4"/>
  <c r="A34" i="4" l="1"/>
  <c r="B33" i="4"/>
  <c r="A35" i="4" l="1"/>
  <c r="B34" i="4"/>
  <c r="B35" i="4" l="1"/>
  <c r="A36" i="4"/>
  <c r="B36" i="4" l="1"/>
  <c r="A37" i="4"/>
  <c r="B37" i="4" l="1"/>
  <c r="A38" i="4"/>
  <c r="A39" i="4" l="1"/>
  <c r="B38" i="4"/>
  <c r="A40" i="4" l="1"/>
  <c r="B39" i="4"/>
  <c r="A41" i="4" l="1"/>
  <c r="B40" i="4"/>
  <c r="A42" i="4" l="1"/>
  <c r="B41" i="4"/>
  <c r="A43" i="4" l="1"/>
  <c r="B42" i="4"/>
  <c r="A44" i="4" l="1"/>
  <c r="B43" i="4"/>
  <c r="A45" i="4" l="1"/>
  <c r="B44" i="4"/>
  <c r="A46" i="4" l="1"/>
  <c r="B45" i="4"/>
  <c r="A47" i="4" l="1"/>
  <c r="B46" i="4"/>
  <c r="A48" i="4" l="1"/>
  <c r="B48" i="4" s="1"/>
  <c r="B47" i="4"/>
</calcChain>
</file>

<file path=xl/sharedStrings.xml><?xml version="1.0" encoding="utf-8"?>
<sst xmlns="http://schemas.openxmlformats.org/spreadsheetml/2006/main" count="193" uniqueCount="119">
  <si>
    <t>Valor de 2h</t>
  </si>
  <si>
    <t>Diâmetro</t>
  </si>
  <si>
    <t>m</t>
  </si>
  <si>
    <t>h</t>
  </si>
  <si>
    <t>h/d</t>
  </si>
  <si>
    <t>V0</t>
  </si>
  <si>
    <t>VK</t>
  </si>
  <si>
    <t>m/s</t>
  </si>
  <si>
    <t>S1</t>
  </si>
  <si>
    <t>S2</t>
  </si>
  <si>
    <t>S3</t>
  </si>
  <si>
    <t>q</t>
  </si>
  <si>
    <t>KN/m²</t>
  </si>
  <si>
    <t>Tipo de Superficie</t>
  </si>
  <si>
    <t>Ângulo do vento</t>
  </si>
  <si>
    <t>Pressão</t>
  </si>
  <si>
    <t>Cpe</t>
  </si>
  <si>
    <t>Ponto</t>
  </si>
  <si>
    <t>Raio</t>
  </si>
  <si>
    <t>Centro</t>
  </si>
  <si>
    <t>Y</t>
  </si>
  <si>
    <t>X</t>
  </si>
  <si>
    <t>Y1</t>
  </si>
  <si>
    <t>X1</t>
  </si>
  <si>
    <t>Raio dinamico</t>
  </si>
  <si>
    <t>Escala grafico pressão</t>
  </si>
  <si>
    <t>l/d</t>
  </si>
  <si>
    <t>h/l1</t>
  </si>
  <si>
    <t>Diâmetro l1</t>
  </si>
  <si>
    <t>Reynold &lt; 4,2 x 105</t>
  </si>
  <si>
    <t>Reynold &gt; 4,2 x 106</t>
  </si>
  <si>
    <t>Reynold &lt; 4,2 x 10^5</t>
  </si>
  <si>
    <t>Reynold &gt; 4,2 x 10^5</t>
  </si>
  <si>
    <t>K</t>
  </si>
  <si>
    <t>H/L</t>
  </si>
  <si>
    <t>RE&lt;350000</t>
  </si>
  <si>
    <t>RE&gt;420000</t>
  </si>
  <si>
    <t>Ca</t>
  </si>
  <si>
    <t>b</t>
  </si>
  <si>
    <t>p</t>
  </si>
  <si>
    <t>Zona 1</t>
  </si>
  <si>
    <t>Zona 2</t>
  </si>
  <si>
    <t>Zona 3</t>
  </si>
  <si>
    <t>Zona 4</t>
  </si>
  <si>
    <t>S2 - 1</t>
  </si>
  <si>
    <t>S2 - 2</t>
  </si>
  <si>
    <t>S2 - 3</t>
  </si>
  <si>
    <t>S2 - 4</t>
  </si>
  <si>
    <t>VK -1</t>
  </si>
  <si>
    <t>VK -2</t>
  </si>
  <si>
    <t>VK -3</t>
  </si>
  <si>
    <t>VK -4</t>
  </si>
  <si>
    <t>q-1</t>
  </si>
  <si>
    <t>q-2</t>
  </si>
  <si>
    <t>q-3</t>
  </si>
  <si>
    <t>q-4</t>
  </si>
  <si>
    <t>Reynolds -1</t>
  </si>
  <si>
    <t>Reynolds -2</t>
  </si>
  <si>
    <t>Reynolds -3</t>
  </si>
  <si>
    <t>Reynolds -4</t>
  </si>
  <si>
    <t>FA1</t>
  </si>
  <si>
    <t>FA2</t>
  </si>
  <si>
    <t>FA3</t>
  </si>
  <si>
    <t>FA4</t>
  </si>
  <si>
    <t>Altura do suspensão</t>
  </si>
  <si>
    <t>Altura do Casco (2h)</t>
  </si>
  <si>
    <t>CALCULADORA DE CARGA EM CORPOS CILINDRICOS</t>
  </si>
  <si>
    <t>Momento Longitudinal</t>
  </si>
  <si>
    <t>Peso do equipamento W</t>
  </si>
  <si>
    <t>Diâmetro do circulo de chumbadores</t>
  </si>
  <si>
    <t>Distância do casco y</t>
  </si>
  <si>
    <t>Diâmentro do casco</t>
  </si>
  <si>
    <t>Quantidade de colunas</t>
  </si>
  <si>
    <t>Momento Mb base da coluna</t>
  </si>
  <si>
    <t>Força de vento Kgf F</t>
  </si>
  <si>
    <t>Força lateral F'</t>
  </si>
  <si>
    <t>Altura H de fluido</t>
  </si>
  <si>
    <t>Reação de Apoio R+</t>
  </si>
  <si>
    <t>Reação de Apoio R-</t>
  </si>
  <si>
    <t>P1</t>
  </si>
  <si>
    <t>P2</t>
  </si>
  <si>
    <t>kgf</t>
  </si>
  <si>
    <t>Área da seção transversão 1 coluna</t>
  </si>
  <si>
    <t>mm²</t>
  </si>
  <si>
    <t>w_módulo resistente do perfil</t>
  </si>
  <si>
    <t>f tensão total</t>
  </si>
  <si>
    <t>Esbeltez do material λ</t>
  </si>
  <si>
    <t>K coeficiente  de forma de flambagem</t>
  </si>
  <si>
    <t>Raio de giração</t>
  </si>
  <si>
    <t>mm</t>
  </si>
  <si>
    <t>L = Comprimento da coluna destravada</t>
  </si>
  <si>
    <t>mm³</t>
  </si>
  <si>
    <t>Iy</t>
  </si>
  <si>
    <t>Ix</t>
  </si>
  <si>
    <t>Imin</t>
  </si>
  <si>
    <t>Ixy</t>
  </si>
  <si>
    <t>Kgf/mm²</t>
  </si>
  <si>
    <t>Tensão admissivel a flexão aço estrutural Fb</t>
  </si>
  <si>
    <t>Tensão admissivel a compreessão AISC - Fa</t>
  </si>
  <si>
    <t>Máx 120 permit</t>
  </si>
  <si>
    <t>fa/Fa</t>
  </si>
  <si>
    <t>Tensão de compressão atuante fa</t>
  </si>
  <si>
    <t>Tensão de flexão atuante fb</t>
  </si>
  <si>
    <t>Criterio para fa/Fa &lt;=0,15</t>
  </si>
  <si>
    <t>Criterio para fa/Fa &gt; 0,15</t>
  </si>
  <si>
    <t>Tensão de Euler</t>
  </si>
  <si>
    <t>Módulo de Elasticidade</t>
  </si>
  <si>
    <t>Reação de apoio R</t>
  </si>
  <si>
    <t>Excentricidade do centro de gravidade da coluna - e</t>
  </si>
  <si>
    <t>Comprimento da perna L</t>
  </si>
  <si>
    <t>Momento na CET Ma</t>
  </si>
  <si>
    <t>Kgf*mm</t>
  </si>
  <si>
    <t>Menor ou =1</t>
  </si>
  <si>
    <t>(fa/Fa_admissivel)</t>
  </si>
  <si>
    <t>(fb/Fb_admissivel)</t>
  </si>
  <si>
    <t>(ABS(P_1)*e/w_modulo_resistente_perna)</t>
  </si>
  <si>
    <t>(F_força_lateral*0,75*L_/w_modulo_resistente_perna)</t>
  </si>
  <si>
    <t>Kgf</t>
  </si>
  <si>
    <t>Cálculo das pernas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</si>
</sst>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&quot;m&quot;"/>
    <numFmt numFmtId="165" formatCode="0&quot;m/s&quot;"/>
    <numFmt numFmtId="166" formatCode="0.0&quot;m/s&quot;"/>
    <numFmt numFmtId="167" formatCode="0.00&quot;KN/m²&quot;"/>
    <numFmt numFmtId="168" formatCode="0.00&quot;KN/m&quot;"/>
    <numFmt numFmtId="169" formatCode="0.0000"/>
    <numFmt numFmtId="170" formatCode="0.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0" tint="-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0" xfId="0" applyFont="1"/>
    <xf numFmtId="0" fontId="3" fillId="2" borderId="1" xfId="0" applyFont="1" applyFill="1" applyBorder="1"/>
    <xf numFmtId="164" fontId="0" fillId="4" borderId="1" xfId="0" applyNumberFormat="1" applyFill="1" applyBorder="1"/>
    <xf numFmtId="165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0" borderId="3" xfId="0" applyBorder="1"/>
    <xf numFmtId="0" fontId="0" fillId="0" borderId="4" xfId="0" applyBorder="1"/>
    <xf numFmtId="164" fontId="0" fillId="3" borderId="4" xfId="0" applyNumberFormat="1" applyFill="1" applyBorder="1" applyAlignment="1">
      <alignment horizontal="center"/>
    </xf>
    <xf numFmtId="166" fontId="0" fillId="3" borderId="4" xfId="0" applyNumberFormat="1" applyFill="1" applyBorder="1"/>
    <xf numFmtId="167" fontId="0" fillId="3" borderId="4" xfId="0" applyNumberFormat="1" applyFill="1" applyBorder="1"/>
    <xf numFmtId="11" fontId="0" fillId="3" borderId="4" xfId="0" applyNumberFormat="1" applyFill="1" applyBorder="1"/>
    <xf numFmtId="168" fontId="0" fillId="3" borderId="4" xfId="0" applyNumberFormat="1" applyFill="1" applyBorder="1"/>
    <xf numFmtId="0" fontId="0" fillId="3" borderId="5" xfId="0" applyFill="1" applyBorder="1"/>
    <xf numFmtId="168" fontId="0" fillId="3" borderId="6" xfId="0" applyNumberFormat="1" applyFill="1" applyBorder="1"/>
    <xf numFmtId="0" fontId="5" fillId="0" borderId="0" xfId="0" applyFont="1"/>
    <xf numFmtId="0" fontId="0" fillId="0" borderId="0" xfId="0" applyAlignment="1">
      <alignment wrapText="1"/>
    </xf>
    <xf numFmtId="170" fontId="0" fillId="0" borderId="0" xfId="0" applyNumberFormat="1" applyAlignment="1">
      <alignment horizontal="left"/>
    </xf>
    <xf numFmtId="170" fontId="0" fillId="2" borderId="0" xfId="0" applyNumberFormat="1" applyFill="1" applyAlignment="1">
      <alignment horizontal="left"/>
    </xf>
    <xf numFmtId="2" fontId="0" fillId="0" borderId="0" xfId="0" applyNumberFormat="1" applyAlignment="1">
      <alignment horizontal="left"/>
    </xf>
    <xf numFmtId="169" fontId="0" fillId="0" borderId="0" xfId="0" applyNumberFormat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VASO /VENTO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242388352643333"/>
          <c:y val="0.11499523661279515"/>
          <c:w val="0.85380943336270931"/>
          <c:h val="0.7605259576311908"/>
        </c:manualLayout>
      </c:layout>
      <c:scatterChart>
        <c:scatterStyle val="smoothMarker"/>
        <c:varyColors val="0"/>
        <c:ser>
          <c:idx val="0"/>
          <c:order val="0"/>
          <c:tx>
            <c:v>TOTAL</c:v>
          </c:tx>
          <c:spPr>
            <a:ln w="476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'CARGA EDIFICAÇÕES CIRCULARES'!$C$437:$C$797</c:f>
              <c:numCache>
                <c:formatCode>General</c:formatCode>
                <c:ptCount val="361"/>
                <c:pt idx="0">
                  <c:v>1</c:v>
                </c:pt>
                <c:pt idx="1">
                  <c:v>0.99984769515639127</c:v>
                </c:pt>
                <c:pt idx="2">
                  <c:v>0.99939082701909576</c:v>
                </c:pt>
                <c:pt idx="3">
                  <c:v>0.99862953475457383</c:v>
                </c:pt>
                <c:pt idx="4">
                  <c:v>0.9975640502598242</c:v>
                </c:pt>
                <c:pt idx="5">
                  <c:v>0.99619469809174555</c:v>
                </c:pt>
                <c:pt idx="6">
                  <c:v>0.99452189536827329</c:v>
                </c:pt>
                <c:pt idx="7">
                  <c:v>0.99254615164132198</c:v>
                </c:pt>
                <c:pt idx="8">
                  <c:v>0.99026806874157036</c:v>
                </c:pt>
                <c:pt idx="9">
                  <c:v>0.98768834059513777</c:v>
                </c:pt>
                <c:pt idx="10">
                  <c:v>0.98480775301220802</c:v>
                </c:pt>
                <c:pt idx="11">
                  <c:v>0.98162718344766398</c:v>
                </c:pt>
                <c:pt idx="12">
                  <c:v>0.97814760073380569</c:v>
                </c:pt>
                <c:pt idx="13">
                  <c:v>0.97437006478523525</c:v>
                </c:pt>
                <c:pt idx="14">
                  <c:v>0.97029572627599647</c:v>
                </c:pt>
                <c:pt idx="15">
                  <c:v>0.96592582628906831</c:v>
                </c:pt>
                <c:pt idx="16">
                  <c:v>0.96126169593831889</c:v>
                </c:pt>
                <c:pt idx="17">
                  <c:v>0.95630475596303544</c:v>
                </c:pt>
                <c:pt idx="18">
                  <c:v>0.95105651629515353</c:v>
                </c:pt>
                <c:pt idx="19">
                  <c:v>0.94551857559931685</c:v>
                </c:pt>
                <c:pt idx="20">
                  <c:v>0.93969262078590843</c:v>
                </c:pt>
                <c:pt idx="21">
                  <c:v>0.93358042649720174</c:v>
                </c:pt>
                <c:pt idx="22">
                  <c:v>0.92718385456678742</c:v>
                </c:pt>
                <c:pt idx="23">
                  <c:v>0.92050485345244037</c:v>
                </c:pt>
                <c:pt idx="24">
                  <c:v>0.91354545764260087</c:v>
                </c:pt>
                <c:pt idx="25">
                  <c:v>0.90630778703664994</c:v>
                </c:pt>
                <c:pt idx="26">
                  <c:v>0.89879404629916704</c:v>
                </c:pt>
                <c:pt idx="27">
                  <c:v>0.8910065241883679</c:v>
                </c:pt>
                <c:pt idx="28">
                  <c:v>0.88294759285892699</c:v>
                </c:pt>
                <c:pt idx="29">
                  <c:v>0.87461970713939574</c:v>
                </c:pt>
                <c:pt idx="30">
                  <c:v>0.86602540378443871</c:v>
                </c:pt>
                <c:pt idx="31">
                  <c:v>0.85716730070211233</c:v>
                </c:pt>
                <c:pt idx="32">
                  <c:v>0.84804809615642596</c:v>
                </c:pt>
                <c:pt idx="33">
                  <c:v>0.83867056794542405</c:v>
                </c:pt>
                <c:pt idx="34">
                  <c:v>0.82903757255504162</c:v>
                </c:pt>
                <c:pt idx="35">
                  <c:v>0.8191520442889918</c:v>
                </c:pt>
                <c:pt idx="36">
                  <c:v>0.80901699437494745</c:v>
                </c:pt>
                <c:pt idx="37">
                  <c:v>0.79863551004729283</c:v>
                </c:pt>
                <c:pt idx="38">
                  <c:v>0.7880107536067219</c:v>
                </c:pt>
                <c:pt idx="39">
                  <c:v>0.7771459614569709</c:v>
                </c:pt>
                <c:pt idx="40">
                  <c:v>0.76604444311897801</c:v>
                </c:pt>
                <c:pt idx="41">
                  <c:v>0.75470958022277201</c:v>
                </c:pt>
                <c:pt idx="42">
                  <c:v>0.74314482547739424</c:v>
                </c:pt>
                <c:pt idx="43">
                  <c:v>0.73135370161917046</c:v>
                </c:pt>
                <c:pt idx="44">
                  <c:v>0.71933980033865119</c:v>
                </c:pt>
                <c:pt idx="45">
                  <c:v>0.70710678118654757</c:v>
                </c:pt>
                <c:pt idx="46">
                  <c:v>0.69465837045899725</c:v>
                </c:pt>
                <c:pt idx="47">
                  <c:v>0.68199836006249848</c:v>
                </c:pt>
                <c:pt idx="48">
                  <c:v>0.66913060635885824</c:v>
                </c:pt>
                <c:pt idx="49">
                  <c:v>0.65605902899050728</c:v>
                </c:pt>
                <c:pt idx="50">
                  <c:v>0.64278760968653936</c:v>
                </c:pt>
                <c:pt idx="51">
                  <c:v>0.6293203910498375</c:v>
                </c:pt>
                <c:pt idx="52">
                  <c:v>0.61566147532565829</c:v>
                </c:pt>
                <c:pt idx="53">
                  <c:v>0.60181502315204838</c:v>
                </c:pt>
                <c:pt idx="54">
                  <c:v>0.58778525229247314</c:v>
                </c:pt>
                <c:pt idx="55">
                  <c:v>0.57357643635104616</c:v>
                </c:pt>
                <c:pt idx="56">
                  <c:v>0.55919290347074679</c:v>
                </c:pt>
                <c:pt idx="57">
                  <c:v>0.54463903501502708</c:v>
                </c:pt>
                <c:pt idx="58">
                  <c:v>0.5299192642332049</c:v>
                </c:pt>
                <c:pt idx="59">
                  <c:v>0.51503807491005416</c:v>
                </c:pt>
                <c:pt idx="60">
                  <c:v>0.50000000000000011</c:v>
                </c:pt>
                <c:pt idx="61">
                  <c:v>0.48480962024633711</c:v>
                </c:pt>
                <c:pt idx="62">
                  <c:v>0.46947156278589086</c:v>
                </c:pt>
                <c:pt idx="63">
                  <c:v>0.4539904997395468</c:v>
                </c:pt>
                <c:pt idx="64">
                  <c:v>0.43837114678907746</c:v>
                </c:pt>
                <c:pt idx="65">
                  <c:v>0.42261826174069944</c:v>
                </c:pt>
                <c:pt idx="66">
                  <c:v>0.40673664307580021</c:v>
                </c:pt>
                <c:pt idx="67">
                  <c:v>0.39073112848927372</c:v>
                </c:pt>
                <c:pt idx="68">
                  <c:v>0.37460659341591196</c:v>
                </c:pt>
                <c:pt idx="69">
                  <c:v>0.35836794954530038</c:v>
                </c:pt>
                <c:pt idx="70">
                  <c:v>0.34202014332566882</c:v>
                </c:pt>
                <c:pt idx="71">
                  <c:v>0.32556815445715676</c:v>
                </c:pt>
                <c:pt idx="72">
                  <c:v>0.30901699437494745</c:v>
                </c:pt>
                <c:pt idx="73">
                  <c:v>0.29237170472273677</c:v>
                </c:pt>
                <c:pt idx="74">
                  <c:v>0.27563735581699916</c:v>
                </c:pt>
                <c:pt idx="75">
                  <c:v>0.25881904510252074</c:v>
                </c:pt>
                <c:pt idx="76">
                  <c:v>0.24192189559966767</c:v>
                </c:pt>
                <c:pt idx="77">
                  <c:v>0.22495105434386492</c:v>
                </c:pt>
                <c:pt idx="78">
                  <c:v>0.20791169081775945</c:v>
                </c:pt>
                <c:pt idx="79">
                  <c:v>0.19080899537654492</c:v>
                </c:pt>
                <c:pt idx="80">
                  <c:v>0.17364817766693041</c:v>
                </c:pt>
                <c:pt idx="81">
                  <c:v>0.15643446504023092</c:v>
                </c:pt>
                <c:pt idx="82">
                  <c:v>0.13917310096006547</c:v>
                </c:pt>
                <c:pt idx="83">
                  <c:v>0.12186934340514749</c:v>
                </c:pt>
                <c:pt idx="84">
                  <c:v>0.10452846326765346</c:v>
                </c:pt>
                <c:pt idx="85">
                  <c:v>8.7155742747658138E-2</c:v>
                </c:pt>
                <c:pt idx="86">
                  <c:v>6.9756473744125233E-2</c:v>
                </c:pt>
                <c:pt idx="87">
                  <c:v>5.2335956242943966E-2</c:v>
                </c:pt>
                <c:pt idx="88">
                  <c:v>3.489949670250108E-2</c:v>
                </c:pt>
                <c:pt idx="89">
                  <c:v>1.7452406437283598E-2</c:v>
                </c:pt>
                <c:pt idx="90">
                  <c:v>6.1257422745431001E-17</c:v>
                </c:pt>
                <c:pt idx="91">
                  <c:v>-1.7452406437283477E-2</c:v>
                </c:pt>
                <c:pt idx="92">
                  <c:v>-3.4899496702500955E-2</c:v>
                </c:pt>
                <c:pt idx="93">
                  <c:v>-5.2335956242943842E-2</c:v>
                </c:pt>
                <c:pt idx="94">
                  <c:v>-6.975647374412533E-2</c:v>
                </c:pt>
                <c:pt idx="95">
                  <c:v>-8.7155742747658235E-2</c:v>
                </c:pt>
                <c:pt idx="96">
                  <c:v>-0.10452846326765355</c:v>
                </c:pt>
                <c:pt idx="97">
                  <c:v>-0.12186934340514737</c:v>
                </c:pt>
                <c:pt idx="98">
                  <c:v>-0.13917310096006535</c:v>
                </c:pt>
                <c:pt idx="99">
                  <c:v>-0.15643446504023081</c:v>
                </c:pt>
                <c:pt idx="100">
                  <c:v>-0.1736481776669303</c:v>
                </c:pt>
                <c:pt idx="101">
                  <c:v>-0.1908089953765448</c:v>
                </c:pt>
                <c:pt idx="102">
                  <c:v>-0.20791169081775934</c:v>
                </c:pt>
                <c:pt idx="103">
                  <c:v>-0.22495105434386503</c:v>
                </c:pt>
                <c:pt idx="104">
                  <c:v>-0.24192189559966779</c:v>
                </c:pt>
                <c:pt idx="105">
                  <c:v>-0.25881904510252085</c:v>
                </c:pt>
                <c:pt idx="106">
                  <c:v>-0.27563735581699905</c:v>
                </c:pt>
                <c:pt idx="107">
                  <c:v>-0.29237170472273666</c:v>
                </c:pt>
                <c:pt idx="108">
                  <c:v>-0.30901699437494734</c:v>
                </c:pt>
                <c:pt idx="109">
                  <c:v>-0.32556815445715664</c:v>
                </c:pt>
                <c:pt idx="110">
                  <c:v>-0.34202014332566871</c:v>
                </c:pt>
                <c:pt idx="111">
                  <c:v>-0.35836794954530027</c:v>
                </c:pt>
                <c:pt idx="112">
                  <c:v>-0.37460659341591207</c:v>
                </c:pt>
                <c:pt idx="113">
                  <c:v>-0.39073112848927377</c:v>
                </c:pt>
                <c:pt idx="114">
                  <c:v>-0.40673664307580026</c:v>
                </c:pt>
                <c:pt idx="115">
                  <c:v>-0.42261826174069933</c:v>
                </c:pt>
                <c:pt idx="116">
                  <c:v>-0.43837114678907751</c:v>
                </c:pt>
                <c:pt idx="117">
                  <c:v>-0.45399049973954669</c:v>
                </c:pt>
                <c:pt idx="118">
                  <c:v>-0.46947156278589092</c:v>
                </c:pt>
                <c:pt idx="119">
                  <c:v>-0.484809620246337</c:v>
                </c:pt>
                <c:pt idx="120">
                  <c:v>-0.49999999999999978</c:v>
                </c:pt>
                <c:pt idx="121">
                  <c:v>-0.51503807491005427</c:v>
                </c:pt>
                <c:pt idx="122">
                  <c:v>-0.52991926423320479</c:v>
                </c:pt>
                <c:pt idx="123">
                  <c:v>-0.54463903501502708</c:v>
                </c:pt>
                <c:pt idx="124">
                  <c:v>-0.55919290347074668</c:v>
                </c:pt>
                <c:pt idx="125">
                  <c:v>-0.57357643635104616</c:v>
                </c:pt>
                <c:pt idx="126">
                  <c:v>-0.58778525229247303</c:v>
                </c:pt>
                <c:pt idx="127">
                  <c:v>-0.60181502315204838</c:v>
                </c:pt>
                <c:pt idx="128">
                  <c:v>-0.61566147532565829</c:v>
                </c:pt>
                <c:pt idx="129">
                  <c:v>-0.62932039104983728</c:v>
                </c:pt>
                <c:pt idx="130">
                  <c:v>-0.64278760968653936</c:v>
                </c:pt>
                <c:pt idx="131">
                  <c:v>-0.65605902899050716</c:v>
                </c:pt>
                <c:pt idx="132">
                  <c:v>-0.66913060635885824</c:v>
                </c:pt>
                <c:pt idx="133">
                  <c:v>-0.68199836006249837</c:v>
                </c:pt>
                <c:pt idx="134">
                  <c:v>-0.69465837045899737</c:v>
                </c:pt>
                <c:pt idx="135">
                  <c:v>-0.70710678118654746</c:v>
                </c:pt>
                <c:pt idx="136">
                  <c:v>-0.71933980033865119</c:v>
                </c:pt>
                <c:pt idx="137">
                  <c:v>-0.73135370161917046</c:v>
                </c:pt>
                <c:pt idx="138">
                  <c:v>-0.74314482547739402</c:v>
                </c:pt>
                <c:pt idx="139">
                  <c:v>-0.75470958022277201</c:v>
                </c:pt>
                <c:pt idx="140">
                  <c:v>-0.7660444431189779</c:v>
                </c:pt>
                <c:pt idx="141">
                  <c:v>-0.7771459614569709</c:v>
                </c:pt>
                <c:pt idx="142">
                  <c:v>-0.7880107536067219</c:v>
                </c:pt>
                <c:pt idx="143">
                  <c:v>-0.79863551004729294</c:v>
                </c:pt>
                <c:pt idx="144">
                  <c:v>-0.80901699437494734</c:v>
                </c:pt>
                <c:pt idx="145">
                  <c:v>-0.81915204428899191</c:v>
                </c:pt>
                <c:pt idx="146">
                  <c:v>-0.82903757255504162</c:v>
                </c:pt>
                <c:pt idx="147">
                  <c:v>-0.83867056794542394</c:v>
                </c:pt>
                <c:pt idx="148">
                  <c:v>-0.84804809615642596</c:v>
                </c:pt>
                <c:pt idx="149">
                  <c:v>-0.85716730070211222</c:v>
                </c:pt>
                <c:pt idx="150">
                  <c:v>-0.86602540378443871</c:v>
                </c:pt>
                <c:pt idx="151">
                  <c:v>-0.87461970713939574</c:v>
                </c:pt>
                <c:pt idx="152">
                  <c:v>-0.88294759285892699</c:v>
                </c:pt>
                <c:pt idx="153">
                  <c:v>-0.89100652418836779</c:v>
                </c:pt>
                <c:pt idx="154">
                  <c:v>-0.89879404629916704</c:v>
                </c:pt>
                <c:pt idx="155">
                  <c:v>-0.90630778703664994</c:v>
                </c:pt>
                <c:pt idx="156">
                  <c:v>-0.91354545764260076</c:v>
                </c:pt>
                <c:pt idx="157">
                  <c:v>-0.92050485345244037</c:v>
                </c:pt>
                <c:pt idx="158">
                  <c:v>-0.92718385456678731</c:v>
                </c:pt>
                <c:pt idx="159">
                  <c:v>-0.93358042649720174</c:v>
                </c:pt>
                <c:pt idx="160">
                  <c:v>-0.93969262078590832</c:v>
                </c:pt>
                <c:pt idx="161">
                  <c:v>-0.94551857559931685</c:v>
                </c:pt>
                <c:pt idx="162">
                  <c:v>-0.95105651629515353</c:v>
                </c:pt>
                <c:pt idx="163">
                  <c:v>-0.95630475596303555</c:v>
                </c:pt>
                <c:pt idx="164">
                  <c:v>-0.96126169593831889</c:v>
                </c:pt>
                <c:pt idx="165">
                  <c:v>-0.9659258262890682</c:v>
                </c:pt>
                <c:pt idx="166">
                  <c:v>-0.97029572627599647</c:v>
                </c:pt>
                <c:pt idx="167">
                  <c:v>-0.97437006478523513</c:v>
                </c:pt>
                <c:pt idx="168">
                  <c:v>-0.97814760073380569</c:v>
                </c:pt>
                <c:pt idx="169">
                  <c:v>-0.98162718344766398</c:v>
                </c:pt>
                <c:pt idx="170">
                  <c:v>-0.98480775301220802</c:v>
                </c:pt>
                <c:pt idx="171">
                  <c:v>-0.98768834059513766</c:v>
                </c:pt>
                <c:pt idx="172">
                  <c:v>-0.99026806874157036</c:v>
                </c:pt>
                <c:pt idx="173">
                  <c:v>-0.99254615164132198</c:v>
                </c:pt>
                <c:pt idx="174">
                  <c:v>-0.99452189536827329</c:v>
                </c:pt>
                <c:pt idx="175">
                  <c:v>-0.99619469809174555</c:v>
                </c:pt>
                <c:pt idx="176">
                  <c:v>-0.9975640502598242</c:v>
                </c:pt>
                <c:pt idx="177">
                  <c:v>-0.99862953475457383</c:v>
                </c:pt>
                <c:pt idx="178">
                  <c:v>-0.99939082701909576</c:v>
                </c:pt>
                <c:pt idx="179">
                  <c:v>-0.99984769515639127</c:v>
                </c:pt>
                <c:pt idx="180">
                  <c:v>-1</c:v>
                </c:pt>
                <c:pt idx="181">
                  <c:v>-0.99984769515639127</c:v>
                </c:pt>
                <c:pt idx="182">
                  <c:v>-0.99939082701909576</c:v>
                </c:pt>
                <c:pt idx="183">
                  <c:v>-0.99862953475457383</c:v>
                </c:pt>
                <c:pt idx="184">
                  <c:v>-0.9975640502598242</c:v>
                </c:pt>
                <c:pt idx="185">
                  <c:v>-0.99619469809174555</c:v>
                </c:pt>
                <c:pt idx="186">
                  <c:v>-0.99452189536827329</c:v>
                </c:pt>
                <c:pt idx="187">
                  <c:v>-0.99254615164132209</c:v>
                </c:pt>
                <c:pt idx="188">
                  <c:v>-0.99026806874157025</c:v>
                </c:pt>
                <c:pt idx="189">
                  <c:v>-0.98768834059513777</c:v>
                </c:pt>
                <c:pt idx="190">
                  <c:v>-0.98480775301220802</c:v>
                </c:pt>
                <c:pt idx="191">
                  <c:v>-0.98162718344766398</c:v>
                </c:pt>
                <c:pt idx="192">
                  <c:v>-0.97814760073380558</c:v>
                </c:pt>
                <c:pt idx="193">
                  <c:v>-0.97437006478523525</c:v>
                </c:pt>
                <c:pt idx="194">
                  <c:v>-0.97029572627599647</c:v>
                </c:pt>
                <c:pt idx="195">
                  <c:v>-0.96592582628906831</c:v>
                </c:pt>
                <c:pt idx="196">
                  <c:v>-0.96126169593831889</c:v>
                </c:pt>
                <c:pt idx="197">
                  <c:v>-0.95630475596303544</c:v>
                </c:pt>
                <c:pt idx="198">
                  <c:v>-0.95105651629515364</c:v>
                </c:pt>
                <c:pt idx="199">
                  <c:v>-0.94551857559931674</c:v>
                </c:pt>
                <c:pt idx="200">
                  <c:v>-0.93969262078590843</c:v>
                </c:pt>
                <c:pt idx="201">
                  <c:v>-0.93358042649720174</c:v>
                </c:pt>
                <c:pt idx="202">
                  <c:v>-0.92718385456678742</c:v>
                </c:pt>
                <c:pt idx="203">
                  <c:v>-0.92050485345244037</c:v>
                </c:pt>
                <c:pt idx="204">
                  <c:v>-0.91354545764260087</c:v>
                </c:pt>
                <c:pt idx="205">
                  <c:v>-0.90630778703665005</c:v>
                </c:pt>
                <c:pt idx="206">
                  <c:v>-0.89879404629916693</c:v>
                </c:pt>
                <c:pt idx="207">
                  <c:v>-0.8910065241883679</c:v>
                </c:pt>
                <c:pt idx="208">
                  <c:v>-0.88294759285892688</c:v>
                </c:pt>
                <c:pt idx="209">
                  <c:v>-0.87461970713939585</c:v>
                </c:pt>
                <c:pt idx="210">
                  <c:v>-0.8660254037844386</c:v>
                </c:pt>
                <c:pt idx="211">
                  <c:v>-0.85716730070211233</c:v>
                </c:pt>
                <c:pt idx="212">
                  <c:v>-0.84804809615642607</c:v>
                </c:pt>
                <c:pt idx="213">
                  <c:v>-0.83867056794542405</c:v>
                </c:pt>
                <c:pt idx="214">
                  <c:v>-0.82903757255504185</c:v>
                </c:pt>
                <c:pt idx="215">
                  <c:v>-0.8191520442889918</c:v>
                </c:pt>
                <c:pt idx="216">
                  <c:v>-0.80901699437494756</c:v>
                </c:pt>
                <c:pt idx="217">
                  <c:v>-0.79863551004729283</c:v>
                </c:pt>
                <c:pt idx="218">
                  <c:v>-0.78801075360672201</c:v>
                </c:pt>
                <c:pt idx="219">
                  <c:v>-0.77714596145697079</c:v>
                </c:pt>
                <c:pt idx="220">
                  <c:v>-0.76604444311897801</c:v>
                </c:pt>
                <c:pt idx="221">
                  <c:v>-0.75470958022277213</c:v>
                </c:pt>
                <c:pt idx="222">
                  <c:v>-0.74314482547739424</c:v>
                </c:pt>
                <c:pt idx="223">
                  <c:v>-0.73135370161917057</c:v>
                </c:pt>
                <c:pt idx="224">
                  <c:v>-0.71933980033865108</c:v>
                </c:pt>
                <c:pt idx="225">
                  <c:v>-0.70710678118654768</c:v>
                </c:pt>
                <c:pt idx="226">
                  <c:v>-0.69465837045899725</c:v>
                </c:pt>
                <c:pt idx="227">
                  <c:v>-0.68199836006249859</c:v>
                </c:pt>
                <c:pt idx="228">
                  <c:v>-0.66913060635885813</c:v>
                </c:pt>
                <c:pt idx="229">
                  <c:v>-0.65605902899050728</c:v>
                </c:pt>
                <c:pt idx="230">
                  <c:v>-0.64278760968653947</c:v>
                </c:pt>
                <c:pt idx="231">
                  <c:v>-0.62932039104983784</c:v>
                </c:pt>
                <c:pt idx="232">
                  <c:v>-0.61566147532565807</c:v>
                </c:pt>
                <c:pt idx="233">
                  <c:v>-0.60181502315204827</c:v>
                </c:pt>
                <c:pt idx="234">
                  <c:v>-0.58778525229247325</c:v>
                </c:pt>
                <c:pt idx="235">
                  <c:v>-0.57357643635104638</c:v>
                </c:pt>
                <c:pt idx="236">
                  <c:v>-0.55919290347074657</c:v>
                </c:pt>
                <c:pt idx="237">
                  <c:v>-0.54463903501502697</c:v>
                </c:pt>
                <c:pt idx="238">
                  <c:v>-0.52991926423320501</c:v>
                </c:pt>
                <c:pt idx="239">
                  <c:v>-0.51503807491005449</c:v>
                </c:pt>
                <c:pt idx="240">
                  <c:v>-0.50000000000000044</c:v>
                </c:pt>
                <c:pt idx="241">
                  <c:v>-0.48480962024633684</c:v>
                </c:pt>
                <c:pt idx="242">
                  <c:v>-0.46947156278589075</c:v>
                </c:pt>
                <c:pt idx="243">
                  <c:v>-0.45399049973954692</c:v>
                </c:pt>
                <c:pt idx="244">
                  <c:v>-0.43837114678907774</c:v>
                </c:pt>
                <c:pt idx="245">
                  <c:v>-0.42261826174069916</c:v>
                </c:pt>
                <c:pt idx="246">
                  <c:v>-0.4067366430758001</c:v>
                </c:pt>
                <c:pt idx="247">
                  <c:v>-0.39073112848927383</c:v>
                </c:pt>
                <c:pt idx="248">
                  <c:v>-0.37460659341591229</c:v>
                </c:pt>
                <c:pt idx="249">
                  <c:v>-0.35836794954530071</c:v>
                </c:pt>
                <c:pt idx="250">
                  <c:v>-0.34202014332566855</c:v>
                </c:pt>
                <c:pt idx="251">
                  <c:v>-0.32556815445715664</c:v>
                </c:pt>
                <c:pt idx="252">
                  <c:v>-0.30901699437494756</c:v>
                </c:pt>
                <c:pt idx="253">
                  <c:v>-0.2923717047227371</c:v>
                </c:pt>
                <c:pt idx="254">
                  <c:v>-0.27563735581699889</c:v>
                </c:pt>
                <c:pt idx="255">
                  <c:v>-0.25881904510252063</c:v>
                </c:pt>
                <c:pt idx="256">
                  <c:v>-0.24192189559966779</c:v>
                </c:pt>
                <c:pt idx="257">
                  <c:v>-0.22495105434386525</c:v>
                </c:pt>
                <c:pt idx="258">
                  <c:v>-0.20791169081775979</c:v>
                </c:pt>
                <c:pt idx="259">
                  <c:v>-0.19080899537654461</c:v>
                </c:pt>
                <c:pt idx="260">
                  <c:v>-0.17364817766693033</c:v>
                </c:pt>
                <c:pt idx="261">
                  <c:v>-0.15643446504023104</c:v>
                </c:pt>
                <c:pt idx="262">
                  <c:v>-0.13917310096006583</c:v>
                </c:pt>
                <c:pt idx="263">
                  <c:v>-0.12186934340514717</c:v>
                </c:pt>
                <c:pt idx="264">
                  <c:v>-0.10452846326765336</c:v>
                </c:pt>
                <c:pt idx="265">
                  <c:v>-8.7155742747658249E-2</c:v>
                </c:pt>
                <c:pt idx="266">
                  <c:v>-6.975647374412558E-2</c:v>
                </c:pt>
                <c:pt idx="267">
                  <c:v>-5.2335956242944306E-2</c:v>
                </c:pt>
                <c:pt idx="268">
                  <c:v>-3.4899496702500761E-2</c:v>
                </c:pt>
                <c:pt idx="269">
                  <c:v>-1.7452406437283498E-2</c:v>
                </c:pt>
                <c:pt idx="270">
                  <c:v>-1.83772268236293E-16</c:v>
                </c:pt>
                <c:pt idx="271">
                  <c:v>1.745240643728313E-2</c:v>
                </c:pt>
                <c:pt idx="272">
                  <c:v>3.4899496702501281E-2</c:v>
                </c:pt>
                <c:pt idx="273">
                  <c:v>5.2335956242943946E-2</c:v>
                </c:pt>
                <c:pt idx="274">
                  <c:v>6.9756473744125219E-2</c:v>
                </c:pt>
                <c:pt idx="275">
                  <c:v>8.7155742747657888E-2</c:v>
                </c:pt>
                <c:pt idx="276">
                  <c:v>0.10452846326765299</c:v>
                </c:pt>
                <c:pt idx="277">
                  <c:v>0.12186934340514768</c:v>
                </c:pt>
                <c:pt idx="278">
                  <c:v>0.13917310096006547</c:v>
                </c:pt>
                <c:pt idx="279">
                  <c:v>0.15643446504023067</c:v>
                </c:pt>
                <c:pt idx="280">
                  <c:v>0.17364817766692997</c:v>
                </c:pt>
                <c:pt idx="281">
                  <c:v>0.19080899537654511</c:v>
                </c:pt>
                <c:pt idx="282">
                  <c:v>0.20791169081775943</c:v>
                </c:pt>
                <c:pt idx="283">
                  <c:v>0.22495105434386492</c:v>
                </c:pt>
                <c:pt idx="284">
                  <c:v>0.24192189559966745</c:v>
                </c:pt>
                <c:pt idx="285">
                  <c:v>0.2588190451025203</c:v>
                </c:pt>
                <c:pt idx="286">
                  <c:v>0.27563735581699939</c:v>
                </c:pt>
                <c:pt idx="287">
                  <c:v>0.29237170472273671</c:v>
                </c:pt>
                <c:pt idx="288">
                  <c:v>0.30901699437494723</c:v>
                </c:pt>
                <c:pt idx="289">
                  <c:v>0.32556815445715631</c:v>
                </c:pt>
                <c:pt idx="290">
                  <c:v>0.34202014332566899</c:v>
                </c:pt>
                <c:pt idx="291">
                  <c:v>0.35836794954530038</c:v>
                </c:pt>
                <c:pt idx="292">
                  <c:v>0.37460659341591196</c:v>
                </c:pt>
                <c:pt idx="293">
                  <c:v>0.39073112848927349</c:v>
                </c:pt>
                <c:pt idx="294">
                  <c:v>0.40673664307579976</c:v>
                </c:pt>
                <c:pt idx="295">
                  <c:v>0.42261826174069961</c:v>
                </c:pt>
                <c:pt idx="296">
                  <c:v>0.4383711467890774</c:v>
                </c:pt>
                <c:pt idx="297">
                  <c:v>0.45399049973954664</c:v>
                </c:pt>
                <c:pt idx="298">
                  <c:v>0.46947156278589042</c:v>
                </c:pt>
                <c:pt idx="299">
                  <c:v>0.48480962024633728</c:v>
                </c:pt>
                <c:pt idx="300">
                  <c:v>0.50000000000000011</c:v>
                </c:pt>
                <c:pt idx="301">
                  <c:v>0.51503807491005416</c:v>
                </c:pt>
                <c:pt idx="302">
                  <c:v>0.52991926423320468</c:v>
                </c:pt>
                <c:pt idx="303">
                  <c:v>0.54463903501502664</c:v>
                </c:pt>
                <c:pt idx="304">
                  <c:v>0.55919290347074702</c:v>
                </c:pt>
                <c:pt idx="305">
                  <c:v>0.57357643635104605</c:v>
                </c:pt>
                <c:pt idx="306">
                  <c:v>0.58778525229247292</c:v>
                </c:pt>
                <c:pt idx="307">
                  <c:v>0.60181502315204793</c:v>
                </c:pt>
                <c:pt idx="308">
                  <c:v>0.61566147532565851</c:v>
                </c:pt>
                <c:pt idx="309">
                  <c:v>0.6293203910498375</c:v>
                </c:pt>
                <c:pt idx="310">
                  <c:v>0.64278760968653925</c:v>
                </c:pt>
                <c:pt idx="311">
                  <c:v>0.65605902899050705</c:v>
                </c:pt>
                <c:pt idx="312">
                  <c:v>0.66913060635885779</c:v>
                </c:pt>
                <c:pt idx="313">
                  <c:v>0.68199836006249859</c:v>
                </c:pt>
                <c:pt idx="314">
                  <c:v>0.69465837045899725</c:v>
                </c:pt>
                <c:pt idx="315">
                  <c:v>0.70710678118654735</c:v>
                </c:pt>
                <c:pt idx="316">
                  <c:v>0.71933980033865086</c:v>
                </c:pt>
                <c:pt idx="317">
                  <c:v>0.73135370161917068</c:v>
                </c:pt>
                <c:pt idx="318">
                  <c:v>0.74314482547739424</c:v>
                </c:pt>
                <c:pt idx="319">
                  <c:v>0.7547095802227719</c:v>
                </c:pt>
                <c:pt idx="320">
                  <c:v>0.76604444311897779</c:v>
                </c:pt>
                <c:pt idx="321">
                  <c:v>0.77714596145697057</c:v>
                </c:pt>
                <c:pt idx="322">
                  <c:v>0.78801075360672201</c:v>
                </c:pt>
                <c:pt idx="323">
                  <c:v>0.79863551004729283</c:v>
                </c:pt>
                <c:pt idx="324">
                  <c:v>0.80901699437494734</c:v>
                </c:pt>
                <c:pt idx="325">
                  <c:v>0.81915204428899158</c:v>
                </c:pt>
                <c:pt idx="326">
                  <c:v>0.82903757255504185</c:v>
                </c:pt>
                <c:pt idx="327">
                  <c:v>0.83867056794542405</c:v>
                </c:pt>
                <c:pt idx="328">
                  <c:v>0.84804809615642596</c:v>
                </c:pt>
                <c:pt idx="329">
                  <c:v>0.85716730070211211</c:v>
                </c:pt>
                <c:pt idx="330">
                  <c:v>0.86602540378443837</c:v>
                </c:pt>
                <c:pt idx="331">
                  <c:v>0.87461970713939585</c:v>
                </c:pt>
                <c:pt idx="332">
                  <c:v>0.88294759285892688</c:v>
                </c:pt>
                <c:pt idx="333">
                  <c:v>0.89100652418836779</c:v>
                </c:pt>
                <c:pt idx="334">
                  <c:v>0.89879404629916682</c:v>
                </c:pt>
                <c:pt idx="335">
                  <c:v>0.90630778703665005</c:v>
                </c:pt>
                <c:pt idx="336">
                  <c:v>0.91354545764260098</c:v>
                </c:pt>
                <c:pt idx="337">
                  <c:v>0.92050485345244026</c:v>
                </c:pt>
                <c:pt idx="338">
                  <c:v>0.92718385456678731</c:v>
                </c:pt>
                <c:pt idx="339">
                  <c:v>0.93358042649720152</c:v>
                </c:pt>
                <c:pt idx="340">
                  <c:v>0.93969262078590843</c:v>
                </c:pt>
                <c:pt idx="341">
                  <c:v>0.94551857559931685</c:v>
                </c:pt>
                <c:pt idx="342">
                  <c:v>0.95105651629515353</c:v>
                </c:pt>
                <c:pt idx="343">
                  <c:v>0.95630475596303532</c:v>
                </c:pt>
                <c:pt idx="344">
                  <c:v>0.96126169593831889</c:v>
                </c:pt>
                <c:pt idx="345">
                  <c:v>0.96592582628906831</c:v>
                </c:pt>
                <c:pt idx="346">
                  <c:v>0.97029572627599647</c:v>
                </c:pt>
                <c:pt idx="347">
                  <c:v>0.97437006478523513</c:v>
                </c:pt>
                <c:pt idx="348">
                  <c:v>0.97814760073380558</c:v>
                </c:pt>
                <c:pt idx="349">
                  <c:v>0.98162718344766398</c:v>
                </c:pt>
                <c:pt idx="350">
                  <c:v>0.98480775301220802</c:v>
                </c:pt>
                <c:pt idx="351">
                  <c:v>0.98768834059513766</c:v>
                </c:pt>
                <c:pt idx="352">
                  <c:v>0.99026806874157025</c:v>
                </c:pt>
                <c:pt idx="353">
                  <c:v>0.99254615164132209</c:v>
                </c:pt>
                <c:pt idx="354">
                  <c:v>0.99452189536827329</c:v>
                </c:pt>
                <c:pt idx="355">
                  <c:v>0.99619469809174555</c:v>
                </c:pt>
                <c:pt idx="356">
                  <c:v>0.9975640502598242</c:v>
                </c:pt>
                <c:pt idx="357">
                  <c:v>0.99862953475457383</c:v>
                </c:pt>
                <c:pt idx="358">
                  <c:v>0.99939082701909576</c:v>
                </c:pt>
                <c:pt idx="359">
                  <c:v>0.99984769515639127</c:v>
                </c:pt>
                <c:pt idx="360">
                  <c:v>1</c:v>
                </c:pt>
              </c:numCache>
            </c:numRef>
          </c:xVal>
          <c:yVal>
            <c:numRef>
              <c:f>'CARGA EDIFICAÇÕES CIRCULARES'!$B$437:$B$797</c:f>
              <c:numCache>
                <c:formatCode>General</c:formatCode>
                <c:ptCount val="361"/>
                <c:pt idx="0">
                  <c:v>0</c:v>
                </c:pt>
                <c:pt idx="1">
                  <c:v>1.7452406437283512E-2</c:v>
                </c:pt>
                <c:pt idx="2">
                  <c:v>3.4899496702500969E-2</c:v>
                </c:pt>
                <c:pt idx="3">
                  <c:v>5.2335956242943835E-2</c:v>
                </c:pt>
                <c:pt idx="4">
                  <c:v>6.9756473744125302E-2</c:v>
                </c:pt>
                <c:pt idx="5">
                  <c:v>8.7155742747658166E-2</c:v>
                </c:pt>
                <c:pt idx="6">
                  <c:v>0.10452846326765347</c:v>
                </c:pt>
                <c:pt idx="7">
                  <c:v>0.12186934340514748</c:v>
                </c:pt>
                <c:pt idx="8">
                  <c:v>0.13917310096006544</c:v>
                </c:pt>
                <c:pt idx="9">
                  <c:v>0.15643446504023087</c:v>
                </c:pt>
                <c:pt idx="10">
                  <c:v>0.17364817766693033</c:v>
                </c:pt>
                <c:pt idx="11">
                  <c:v>0.1908089953765448</c:v>
                </c:pt>
                <c:pt idx="12">
                  <c:v>0.20791169081775934</c:v>
                </c:pt>
                <c:pt idx="13">
                  <c:v>0.224951054343865</c:v>
                </c:pt>
                <c:pt idx="14">
                  <c:v>0.24192189559966773</c:v>
                </c:pt>
                <c:pt idx="15">
                  <c:v>0.25881904510252074</c:v>
                </c:pt>
                <c:pt idx="16">
                  <c:v>0.27563735581699916</c:v>
                </c:pt>
                <c:pt idx="17">
                  <c:v>0.29237170472273677</c:v>
                </c:pt>
                <c:pt idx="18">
                  <c:v>0.3090169943749474</c:v>
                </c:pt>
                <c:pt idx="19">
                  <c:v>0.3255681544571567</c:v>
                </c:pt>
                <c:pt idx="20">
                  <c:v>0.34202014332566871</c:v>
                </c:pt>
                <c:pt idx="21">
                  <c:v>0.35836794954530027</c:v>
                </c:pt>
                <c:pt idx="22">
                  <c:v>0.37460659341591201</c:v>
                </c:pt>
                <c:pt idx="23">
                  <c:v>0.39073112848927377</c:v>
                </c:pt>
                <c:pt idx="24">
                  <c:v>0.40673664307580021</c:v>
                </c:pt>
                <c:pt idx="25">
                  <c:v>0.42261826174069944</c:v>
                </c:pt>
                <c:pt idx="26">
                  <c:v>0.4383711467890774</c:v>
                </c:pt>
                <c:pt idx="27">
                  <c:v>0.45399049973954675</c:v>
                </c:pt>
                <c:pt idx="28">
                  <c:v>0.46947156278589081</c:v>
                </c:pt>
                <c:pt idx="29">
                  <c:v>0.48480962024633706</c:v>
                </c:pt>
                <c:pt idx="30">
                  <c:v>0.49999999999999994</c:v>
                </c:pt>
                <c:pt idx="31">
                  <c:v>0.51503807491005416</c:v>
                </c:pt>
                <c:pt idx="32">
                  <c:v>0.5299192642332049</c:v>
                </c:pt>
                <c:pt idx="33">
                  <c:v>0.54463903501502708</c:v>
                </c:pt>
                <c:pt idx="34">
                  <c:v>0.5591929034707469</c:v>
                </c:pt>
                <c:pt idx="35">
                  <c:v>0.57357643635104605</c:v>
                </c:pt>
                <c:pt idx="36">
                  <c:v>0.58778525229247314</c:v>
                </c:pt>
                <c:pt idx="37">
                  <c:v>0.60181502315204827</c:v>
                </c:pt>
                <c:pt idx="38">
                  <c:v>0.61566147532565829</c:v>
                </c:pt>
                <c:pt idx="39">
                  <c:v>0.62932039104983739</c:v>
                </c:pt>
                <c:pt idx="40">
                  <c:v>0.64278760968653925</c:v>
                </c:pt>
                <c:pt idx="41">
                  <c:v>0.65605902899050728</c:v>
                </c:pt>
                <c:pt idx="42">
                  <c:v>0.66913060635885824</c:v>
                </c:pt>
                <c:pt idx="43">
                  <c:v>0.68199836006249848</c:v>
                </c:pt>
                <c:pt idx="44">
                  <c:v>0.69465837045899725</c:v>
                </c:pt>
                <c:pt idx="45">
                  <c:v>0.70710678118654746</c:v>
                </c:pt>
                <c:pt idx="46">
                  <c:v>0.71933980033865108</c:v>
                </c:pt>
                <c:pt idx="47">
                  <c:v>0.73135370161917046</c:v>
                </c:pt>
                <c:pt idx="48">
                  <c:v>0.74314482547739424</c:v>
                </c:pt>
                <c:pt idx="49">
                  <c:v>0.75470958022277201</c:v>
                </c:pt>
                <c:pt idx="50">
                  <c:v>0.76604444311897801</c:v>
                </c:pt>
                <c:pt idx="51">
                  <c:v>0.7771459614569709</c:v>
                </c:pt>
                <c:pt idx="52">
                  <c:v>0.78801075360672201</c:v>
                </c:pt>
                <c:pt idx="53">
                  <c:v>0.79863551004729283</c:v>
                </c:pt>
                <c:pt idx="54">
                  <c:v>0.80901699437494745</c:v>
                </c:pt>
                <c:pt idx="55">
                  <c:v>0.8191520442889918</c:v>
                </c:pt>
                <c:pt idx="56">
                  <c:v>0.82903757255504174</c:v>
                </c:pt>
                <c:pt idx="57">
                  <c:v>0.83867056794542405</c:v>
                </c:pt>
                <c:pt idx="58">
                  <c:v>0.84804809615642596</c:v>
                </c:pt>
                <c:pt idx="59">
                  <c:v>0.85716730070211233</c:v>
                </c:pt>
                <c:pt idx="60">
                  <c:v>0.8660254037844386</c:v>
                </c:pt>
                <c:pt idx="61">
                  <c:v>0.87461970713939574</c:v>
                </c:pt>
                <c:pt idx="62">
                  <c:v>0.88294759285892688</c:v>
                </c:pt>
                <c:pt idx="63">
                  <c:v>0.89100652418836779</c:v>
                </c:pt>
                <c:pt idx="64">
                  <c:v>0.89879404629916704</c:v>
                </c:pt>
                <c:pt idx="65">
                  <c:v>0.90630778703664994</c:v>
                </c:pt>
                <c:pt idx="66">
                  <c:v>0.91354545764260087</c:v>
                </c:pt>
                <c:pt idx="67">
                  <c:v>0.92050485345244037</c:v>
                </c:pt>
                <c:pt idx="68">
                  <c:v>0.92718385456678742</c:v>
                </c:pt>
                <c:pt idx="69">
                  <c:v>0.93358042649720174</c:v>
                </c:pt>
                <c:pt idx="70">
                  <c:v>0.93969262078590832</c:v>
                </c:pt>
                <c:pt idx="71">
                  <c:v>0.94551857559931674</c:v>
                </c:pt>
                <c:pt idx="72">
                  <c:v>0.95105651629515353</c:v>
                </c:pt>
                <c:pt idx="73">
                  <c:v>0.95630475596303544</c:v>
                </c:pt>
                <c:pt idx="74">
                  <c:v>0.96126169593831889</c:v>
                </c:pt>
                <c:pt idx="75">
                  <c:v>0.96592582628906831</c:v>
                </c:pt>
                <c:pt idx="76">
                  <c:v>0.97029572627599647</c:v>
                </c:pt>
                <c:pt idx="77">
                  <c:v>0.97437006478523525</c:v>
                </c:pt>
                <c:pt idx="78">
                  <c:v>0.97814760073380558</c:v>
                </c:pt>
                <c:pt idx="79">
                  <c:v>0.98162718344766398</c:v>
                </c:pt>
                <c:pt idx="80">
                  <c:v>0.98480775301220802</c:v>
                </c:pt>
                <c:pt idx="81">
                  <c:v>0.98768834059513777</c:v>
                </c:pt>
                <c:pt idx="82">
                  <c:v>0.99026806874157036</c:v>
                </c:pt>
                <c:pt idx="83">
                  <c:v>0.99254615164132198</c:v>
                </c:pt>
                <c:pt idx="84">
                  <c:v>0.99452189536827329</c:v>
                </c:pt>
                <c:pt idx="85">
                  <c:v>0.99619469809174555</c:v>
                </c:pt>
                <c:pt idx="86">
                  <c:v>0.9975640502598242</c:v>
                </c:pt>
                <c:pt idx="87">
                  <c:v>0.99862953475457383</c:v>
                </c:pt>
                <c:pt idx="88">
                  <c:v>0.99939082701909576</c:v>
                </c:pt>
                <c:pt idx="89">
                  <c:v>0.99984769515639127</c:v>
                </c:pt>
                <c:pt idx="90">
                  <c:v>1</c:v>
                </c:pt>
                <c:pt idx="91">
                  <c:v>0.99984769515639127</c:v>
                </c:pt>
                <c:pt idx="92">
                  <c:v>0.99939082701909576</c:v>
                </c:pt>
                <c:pt idx="93">
                  <c:v>0.99862953475457383</c:v>
                </c:pt>
                <c:pt idx="94">
                  <c:v>0.9975640502598242</c:v>
                </c:pt>
                <c:pt idx="95">
                  <c:v>0.99619469809174555</c:v>
                </c:pt>
                <c:pt idx="96">
                  <c:v>0.99452189536827329</c:v>
                </c:pt>
                <c:pt idx="97">
                  <c:v>0.99254615164132209</c:v>
                </c:pt>
                <c:pt idx="98">
                  <c:v>0.99026806874157036</c:v>
                </c:pt>
                <c:pt idx="99">
                  <c:v>0.98768834059513777</c:v>
                </c:pt>
                <c:pt idx="100">
                  <c:v>0.98480775301220802</c:v>
                </c:pt>
                <c:pt idx="101">
                  <c:v>0.98162718344766398</c:v>
                </c:pt>
                <c:pt idx="102">
                  <c:v>0.97814760073380569</c:v>
                </c:pt>
                <c:pt idx="103">
                  <c:v>0.97437006478523525</c:v>
                </c:pt>
                <c:pt idx="104">
                  <c:v>0.97029572627599647</c:v>
                </c:pt>
                <c:pt idx="105">
                  <c:v>0.96592582628906831</c:v>
                </c:pt>
                <c:pt idx="106">
                  <c:v>0.96126169593831889</c:v>
                </c:pt>
                <c:pt idx="107">
                  <c:v>0.95630475596303555</c:v>
                </c:pt>
                <c:pt idx="108">
                  <c:v>0.95105651629515364</c:v>
                </c:pt>
                <c:pt idx="109">
                  <c:v>0.94551857559931685</c:v>
                </c:pt>
                <c:pt idx="110">
                  <c:v>0.93969262078590843</c:v>
                </c:pt>
                <c:pt idx="111">
                  <c:v>0.93358042649720174</c:v>
                </c:pt>
                <c:pt idx="112">
                  <c:v>0.92718385456678742</c:v>
                </c:pt>
                <c:pt idx="113">
                  <c:v>0.92050485345244026</c:v>
                </c:pt>
                <c:pt idx="114">
                  <c:v>0.91354545764260087</c:v>
                </c:pt>
                <c:pt idx="115">
                  <c:v>0.90630778703665005</c:v>
                </c:pt>
                <c:pt idx="116">
                  <c:v>0.89879404629916693</c:v>
                </c:pt>
                <c:pt idx="117">
                  <c:v>0.8910065241883679</c:v>
                </c:pt>
                <c:pt idx="118">
                  <c:v>0.88294759285892688</c:v>
                </c:pt>
                <c:pt idx="119">
                  <c:v>0.87461970713939585</c:v>
                </c:pt>
                <c:pt idx="120">
                  <c:v>0.86602540378443871</c:v>
                </c:pt>
                <c:pt idx="121">
                  <c:v>0.85716730070211233</c:v>
                </c:pt>
                <c:pt idx="122">
                  <c:v>0.84804809615642607</c:v>
                </c:pt>
                <c:pt idx="123">
                  <c:v>0.83867056794542394</c:v>
                </c:pt>
                <c:pt idx="124">
                  <c:v>0.82903757255504174</c:v>
                </c:pt>
                <c:pt idx="125">
                  <c:v>0.81915204428899169</c:v>
                </c:pt>
                <c:pt idx="126">
                  <c:v>0.80901699437494745</c:v>
                </c:pt>
                <c:pt idx="127">
                  <c:v>0.79863551004729272</c:v>
                </c:pt>
                <c:pt idx="128">
                  <c:v>0.78801075360672201</c:v>
                </c:pt>
                <c:pt idx="129">
                  <c:v>0.77714596145697101</c:v>
                </c:pt>
                <c:pt idx="130">
                  <c:v>0.76604444311897801</c:v>
                </c:pt>
                <c:pt idx="131">
                  <c:v>0.75470958022277213</c:v>
                </c:pt>
                <c:pt idx="132">
                  <c:v>0.74314482547739424</c:v>
                </c:pt>
                <c:pt idx="133">
                  <c:v>0.73135370161917057</c:v>
                </c:pt>
                <c:pt idx="134">
                  <c:v>0.71933980033865108</c:v>
                </c:pt>
                <c:pt idx="135">
                  <c:v>0.70710678118654757</c:v>
                </c:pt>
                <c:pt idx="136">
                  <c:v>0.69465837045899714</c:v>
                </c:pt>
                <c:pt idx="137">
                  <c:v>0.68199836006249859</c:v>
                </c:pt>
                <c:pt idx="138">
                  <c:v>0.66913060635885835</c:v>
                </c:pt>
                <c:pt idx="139">
                  <c:v>0.65605902899050728</c:v>
                </c:pt>
                <c:pt idx="140">
                  <c:v>0.64278760968653947</c:v>
                </c:pt>
                <c:pt idx="141">
                  <c:v>0.62932039104983739</c:v>
                </c:pt>
                <c:pt idx="142">
                  <c:v>0.6156614753256584</c:v>
                </c:pt>
                <c:pt idx="143">
                  <c:v>0.60181502315204816</c:v>
                </c:pt>
                <c:pt idx="144">
                  <c:v>0.58778525229247325</c:v>
                </c:pt>
                <c:pt idx="145">
                  <c:v>0.57357643635104594</c:v>
                </c:pt>
                <c:pt idx="146">
                  <c:v>0.5591929034707469</c:v>
                </c:pt>
                <c:pt idx="147">
                  <c:v>0.54463903501502731</c:v>
                </c:pt>
                <c:pt idx="148">
                  <c:v>0.5299192642332049</c:v>
                </c:pt>
                <c:pt idx="149">
                  <c:v>0.51503807491005438</c:v>
                </c:pt>
                <c:pt idx="150">
                  <c:v>0.49999999999999994</c:v>
                </c:pt>
                <c:pt idx="151">
                  <c:v>0.48480962024633717</c:v>
                </c:pt>
                <c:pt idx="152">
                  <c:v>0.46947156278589069</c:v>
                </c:pt>
                <c:pt idx="153">
                  <c:v>0.45399049973954686</c:v>
                </c:pt>
                <c:pt idx="154">
                  <c:v>0.43837114678907729</c:v>
                </c:pt>
                <c:pt idx="155">
                  <c:v>0.4226182617406995</c:v>
                </c:pt>
                <c:pt idx="156">
                  <c:v>0.40673664307580043</c:v>
                </c:pt>
                <c:pt idx="157">
                  <c:v>0.39073112848927377</c:v>
                </c:pt>
                <c:pt idx="158">
                  <c:v>0.37460659341591224</c:v>
                </c:pt>
                <c:pt idx="159">
                  <c:v>0.35836794954530021</c:v>
                </c:pt>
                <c:pt idx="160">
                  <c:v>0.34202014332566888</c:v>
                </c:pt>
                <c:pt idx="161">
                  <c:v>0.32556815445715659</c:v>
                </c:pt>
                <c:pt idx="162">
                  <c:v>0.30901699437494751</c:v>
                </c:pt>
                <c:pt idx="163">
                  <c:v>0.2923717047227366</c:v>
                </c:pt>
                <c:pt idx="164">
                  <c:v>0.27563735581699922</c:v>
                </c:pt>
                <c:pt idx="165">
                  <c:v>0.25881904510252102</c:v>
                </c:pt>
                <c:pt idx="166">
                  <c:v>0.24192189559966773</c:v>
                </c:pt>
                <c:pt idx="167">
                  <c:v>0.2249510543438652</c:v>
                </c:pt>
                <c:pt idx="168">
                  <c:v>0.20791169081775931</c:v>
                </c:pt>
                <c:pt idx="169">
                  <c:v>0.19080899537654497</c:v>
                </c:pt>
                <c:pt idx="170">
                  <c:v>0.17364817766693028</c:v>
                </c:pt>
                <c:pt idx="171">
                  <c:v>0.15643446504023098</c:v>
                </c:pt>
                <c:pt idx="172">
                  <c:v>0.13917310096006533</c:v>
                </c:pt>
                <c:pt idx="173">
                  <c:v>0.12186934340514755</c:v>
                </c:pt>
                <c:pt idx="174">
                  <c:v>0.10452846326765373</c:v>
                </c:pt>
                <c:pt idx="175">
                  <c:v>8.7155742747658194E-2</c:v>
                </c:pt>
                <c:pt idx="176">
                  <c:v>6.9756473744125524E-2</c:v>
                </c:pt>
                <c:pt idx="177">
                  <c:v>5.2335956242943807E-2</c:v>
                </c:pt>
                <c:pt idx="178">
                  <c:v>3.4899496702501143E-2</c:v>
                </c:pt>
                <c:pt idx="179">
                  <c:v>1.7452406437283439E-2</c:v>
                </c:pt>
                <c:pt idx="180">
                  <c:v>1.22514845490862E-16</c:v>
                </c:pt>
                <c:pt idx="181">
                  <c:v>-1.7452406437283637E-2</c:v>
                </c:pt>
                <c:pt idx="182">
                  <c:v>-3.48994967025009E-2</c:v>
                </c:pt>
                <c:pt idx="183">
                  <c:v>-5.2335956242943557E-2</c:v>
                </c:pt>
                <c:pt idx="184">
                  <c:v>-6.9756473744125275E-2</c:v>
                </c:pt>
                <c:pt idx="185">
                  <c:v>-8.7155742747657944E-2</c:v>
                </c:pt>
                <c:pt idx="186">
                  <c:v>-0.1045284632676535</c:v>
                </c:pt>
                <c:pt idx="187">
                  <c:v>-0.12186934340514731</c:v>
                </c:pt>
                <c:pt idx="188">
                  <c:v>-0.13917310096006552</c:v>
                </c:pt>
                <c:pt idx="189">
                  <c:v>-0.15643446504023073</c:v>
                </c:pt>
                <c:pt idx="190">
                  <c:v>-0.17364817766693047</c:v>
                </c:pt>
                <c:pt idx="191">
                  <c:v>-0.19080899537654472</c:v>
                </c:pt>
                <c:pt idx="192">
                  <c:v>-0.20791169081775951</c:v>
                </c:pt>
                <c:pt idx="193">
                  <c:v>-0.22495105434386498</c:v>
                </c:pt>
                <c:pt idx="194">
                  <c:v>-0.24192189559966751</c:v>
                </c:pt>
                <c:pt idx="195">
                  <c:v>-0.25881904510252079</c:v>
                </c:pt>
                <c:pt idx="196">
                  <c:v>-0.275637355816999</c:v>
                </c:pt>
                <c:pt idx="197">
                  <c:v>-0.29237170472273677</c:v>
                </c:pt>
                <c:pt idx="198">
                  <c:v>-0.30901699437494728</c:v>
                </c:pt>
                <c:pt idx="199">
                  <c:v>-0.32556815445715676</c:v>
                </c:pt>
                <c:pt idx="200">
                  <c:v>-0.34202014332566866</c:v>
                </c:pt>
                <c:pt idx="201">
                  <c:v>-0.35836794954530043</c:v>
                </c:pt>
                <c:pt idx="202">
                  <c:v>-0.37460659341591201</c:v>
                </c:pt>
                <c:pt idx="203">
                  <c:v>-0.39073112848927355</c:v>
                </c:pt>
                <c:pt idx="204">
                  <c:v>-0.40673664307580021</c:v>
                </c:pt>
                <c:pt idx="205">
                  <c:v>-0.42261826174069927</c:v>
                </c:pt>
                <c:pt idx="206">
                  <c:v>-0.43837114678907746</c:v>
                </c:pt>
                <c:pt idx="207">
                  <c:v>-0.45399049973954669</c:v>
                </c:pt>
                <c:pt idx="208">
                  <c:v>-0.46947156278589086</c:v>
                </c:pt>
                <c:pt idx="209">
                  <c:v>-0.48480962024633695</c:v>
                </c:pt>
                <c:pt idx="210">
                  <c:v>-0.50000000000000011</c:v>
                </c:pt>
                <c:pt idx="211">
                  <c:v>-0.51503807491005416</c:v>
                </c:pt>
                <c:pt idx="212">
                  <c:v>-0.52991926423320479</c:v>
                </c:pt>
                <c:pt idx="213">
                  <c:v>-0.54463903501502708</c:v>
                </c:pt>
                <c:pt idx="214">
                  <c:v>-0.55919290347074668</c:v>
                </c:pt>
                <c:pt idx="215">
                  <c:v>-0.57357643635104616</c:v>
                </c:pt>
                <c:pt idx="216">
                  <c:v>-0.58778525229247303</c:v>
                </c:pt>
                <c:pt idx="217">
                  <c:v>-0.60181502315204838</c:v>
                </c:pt>
                <c:pt idx="218">
                  <c:v>-0.61566147532565818</c:v>
                </c:pt>
                <c:pt idx="219">
                  <c:v>-0.62932039104983761</c:v>
                </c:pt>
                <c:pt idx="220">
                  <c:v>-0.64278760968653925</c:v>
                </c:pt>
                <c:pt idx="221">
                  <c:v>-0.65605902899050705</c:v>
                </c:pt>
                <c:pt idx="222">
                  <c:v>-0.66913060635885824</c:v>
                </c:pt>
                <c:pt idx="223">
                  <c:v>-0.68199836006249837</c:v>
                </c:pt>
                <c:pt idx="224">
                  <c:v>-0.69465837045899737</c:v>
                </c:pt>
                <c:pt idx="225">
                  <c:v>-0.70710678118654746</c:v>
                </c:pt>
                <c:pt idx="226">
                  <c:v>-0.71933980033865119</c:v>
                </c:pt>
                <c:pt idx="227">
                  <c:v>-0.73135370161917046</c:v>
                </c:pt>
                <c:pt idx="228">
                  <c:v>-0.74314482547739436</c:v>
                </c:pt>
                <c:pt idx="229">
                  <c:v>-0.75470958022277201</c:v>
                </c:pt>
                <c:pt idx="230">
                  <c:v>-0.7660444431189779</c:v>
                </c:pt>
                <c:pt idx="231">
                  <c:v>-0.77714596145697057</c:v>
                </c:pt>
                <c:pt idx="232">
                  <c:v>-0.78801075360672213</c:v>
                </c:pt>
                <c:pt idx="233">
                  <c:v>-0.79863551004729283</c:v>
                </c:pt>
                <c:pt idx="234">
                  <c:v>-0.80901699437494734</c:v>
                </c:pt>
                <c:pt idx="235">
                  <c:v>-0.81915204428899158</c:v>
                </c:pt>
                <c:pt idx="236">
                  <c:v>-0.82903757255504185</c:v>
                </c:pt>
                <c:pt idx="237">
                  <c:v>-0.83867056794542405</c:v>
                </c:pt>
                <c:pt idx="238">
                  <c:v>-0.84804809615642596</c:v>
                </c:pt>
                <c:pt idx="239">
                  <c:v>-0.85716730070211211</c:v>
                </c:pt>
                <c:pt idx="240">
                  <c:v>-0.86602540378443837</c:v>
                </c:pt>
                <c:pt idx="241">
                  <c:v>-0.87461970713939596</c:v>
                </c:pt>
                <c:pt idx="242">
                  <c:v>-0.88294759285892699</c:v>
                </c:pt>
                <c:pt idx="243">
                  <c:v>-0.89100652418836779</c:v>
                </c:pt>
                <c:pt idx="244">
                  <c:v>-0.89879404629916682</c:v>
                </c:pt>
                <c:pt idx="245">
                  <c:v>-0.90630778703665005</c:v>
                </c:pt>
                <c:pt idx="246">
                  <c:v>-0.91354545764260098</c:v>
                </c:pt>
                <c:pt idx="247">
                  <c:v>-0.92050485345244026</c:v>
                </c:pt>
                <c:pt idx="248">
                  <c:v>-0.92718385456678731</c:v>
                </c:pt>
                <c:pt idx="249">
                  <c:v>-0.93358042649720163</c:v>
                </c:pt>
                <c:pt idx="250">
                  <c:v>-0.93969262078590843</c:v>
                </c:pt>
                <c:pt idx="251">
                  <c:v>-0.94551857559931685</c:v>
                </c:pt>
                <c:pt idx="252">
                  <c:v>-0.95105651629515353</c:v>
                </c:pt>
                <c:pt idx="253">
                  <c:v>-0.95630475596303532</c:v>
                </c:pt>
                <c:pt idx="254">
                  <c:v>-0.96126169593831901</c:v>
                </c:pt>
                <c:pt idx="255">
                  <c:v>-0.96592582628906831</c:v>
                </c:pt>
                <c:pt idx="256">
                  <c:v>-0.97029572627599647</c:v>
                </c:pt>
                <c:pt idx="257">
                  <c:v>-0.97437006478523513</c:v>
                </c:pt>
                <c:pt idx="258">
                  <c:v>-0.97814760073380558</c:v>
                </c:pt>
                <c:pt idx="259">
                  <c:v>-0.98162718344766398</c:v>
                </c:pt>
                <c:pt idx="260">
                  <c:v>-0.98480775301220802</c:v>
                </c:pt>
                <c:pt idx="261">
                  <c:v>-0.98768834059513766</c:v>
                </c:pt>
                <c:pt idx="262">
                  <c:v>-0.99026806874157025</c:v>
                </c:pt>
                <c:pt idx="263">
                  <c:v>-0.99254615164132209</c:v>
                </c:pt>
                <c:pt idx="264">
                  <c:v>-0.9945218953682734</c:v>
                </c:pt>
                <c:pt idx="265">
                  <c:v>-0.99619469809174555</c:v>
                </c:pt>
                <c:pt idx="266">
                  <c:v>-0.9975640502598242</c:v>
                </c:pt>
                <c:pt idx="267">
                  <c:v>-0.99862953475457383</c:v>
                </c:pt>
                <c:pt idx="268">
                  <c:v>-0.99939082701909576</c:v>
                </c:pt>
                <c:pt idx="269">
                  <c:v>-0.99984769515639127</c:v>
                </c:pt>
                <c:pt idx="270">
                  <c:v>-1</c:v>
                </c:pt>
                <c:pt idx="271">
                  <c:v>-0.99984769515639127</c:v>
                </c:pt>
                <c:pt idx="272">
                  <c:v>-0.99939082701909576</c:v>
                </c:pt>
                <c:pt idx="273">
                  <c:v>-0.99862953475457383</c:v>
                </c:pt>
                <c:pt idx="274">
                  <c:v>-0.99756405025982431</c:v>
                </c:pt>
                <c:pt idx="275">
                  <c:v>-0.99619469809174555</c:v>
                </c:pt>
                <c:pt idx="276">
                  <c:v>-0.9945218953682734</c:v>
                </c:pt>
                <c:pt idx="277">
                  <c:v>-0.99254615164132198</c:v>
                </c:pt>
                <c:pt idx="278">
                  <c:v>-0.99026806874157036</c:v>
                </c:pt>
                <c:pt idx="279">
                  <c:v>-0.98768834059513777</c:v>
                </c:pt>
                <c:pt idx="280">
                  <c:v>-0.98480775301220813</c:v>
                </c:pt>
                <c:pt idx="281">
                  <c:v>-0.98162718344766386</c:v>
                </c:pt>
                <c:pt idx="282">
                  <c:v>-0.97814760073380558</c:v>
                </c:pt>
                <c:pt idx="283">
                  <c:v>-0.97437006478523525</c:v>
                </c:pt>
                <c:pt idx="284">
                  <c:v>-0.97029572627599658</c:v>
                </c:pt>
                <c:pt idx="285">
                  <c:v>-0.96592582628906842</c:v>
                </c:pt>
                <c:pt idx="286">
                  <c:v>-0.96126169593831878</c:v>
                </c:pt>
                <c:pt idx="287">
                  <c:v>-0.95630475596303544</c:v>
                </c:pt>
                <c:pt idx="288">
                  <c:v>-0.95105651629515364</c:v>
                </c:pt>
                <c:pt idx="289">
                  <c:v>-0.94551857559931696</c:v>
                </c:pt>
                <c:pt idx="290">
                  <c:v>-0.93969262078590832</c:v>
                </c:pt>
                <c:pt idx="291">
                  <c:v>-0.93358042649720174</c:v>
                </c:pt>
                <c:pt idx="292">
                  <c:v>-0.92718385456678742</c:v>
                </c:pt>
                <c:pt idx="293">
                  <c:v>-0.92050485345244049</c:v>
                </c:pt>
                <c:pt idx="294">
                  <c:v>-0.91354545764260109</c:v>
                </c:pt>
                <c:pt idx="295">
                  <c:v>-0.90630778703664994</c:v>
                </c:pt>
                <c:pt idx="296">
                  <c:v>-0.89879404629916704</c:v>
                </c:pt>
                <c:pt idx="297">
                  <c:v>-0.8910065241883679</c:v>
                </c:pt>
                <c:pt idx="298">
                  <c:v>-0.8829475928589271</c:v>
                </c:pt>
                <c:pt idx="299">
                  <c:v>-0.87461970713939563</c:v>
                </c:pt>
                <c:pt idx="300">
                  <c:v>-0.8660254037844386</c:v>
                </c:pt>
                <c:pt idx="301">
                  <c:v>-0.85716730070211233</c:v>
                </c:pt>
                <c:pt idx="302">
                  <c:v>-0.84804809615642618</c:v>
                </c:pt>
                <c:pt idx="303">
                  <c:v>-0.83867056794542427</c:v>
                </c:pt>
                <c:pt idx="304">
                  <c:v>-0.82903757255504162</c:v>
                </c:pt>
                <c:pt idx="305">
                  <c:v>-0.8191520442889918</c:v>
                </c:pt>
                <c:pt idx="306">
                  <c:v>-0.80901699437494756</c:v>
                </c:pt>
                <c:pt idx="307">
                  <c:v>-0.79863551004729305</c:v>
                </c:pt>
                <c:pt idx="308">
                  <c:v>-0.78801075360672179</c:v>
                </c:pt>
                <c:pt idx="309">
                  <c:v>-0.77714596145697079</c:v>
                </c:pt>
                <c:pt idx="310">
                  <c:v>-0.76604444311897812</c:v>
                </c:pt>
                <c:pt idx="311">
                  <c:v>-0.75470958022277224</c:v>
                </c:pt>
                <c:pt idx="312">
                  <c:v>-0.74314482547739458</c:v>
                </c:pt>
                <c:pt idx="313">
                  <c:v>-0.73135370161917035</c:v>
                </c:pt>
                <c:pt idx="314">
                  <c:v>-0.71933980033865119</c:v>
                </c:pt>
                <c:pt idx="315">
                  <c:v>-0.70710678118654768</c:v>
                </c:pt>
                <c:pt idx="316">
                  <c:v>-0.69465837045899759</c:v>
                </c:pt>
                <c:pt idx="317">
                  <c:v>-0.68199836006249825</c:v>
                </c:pt>
                <c:pt idx="318">
                  <c:v>-0.66913060635885813</c:v>
                </c:pt>
                <c:pt idx="319">
                  <c:v>-0.65605902899050739</c:v>
                </c:pt>
                <c:pt idx="320">
                  <c:v>-0.64278760968653958</c:v>
                </c:pt>
                <c:pt idx="321">
                  <c:v>-0.62932039104983784</c:v>
                </c:pt>
                <c:pt idx="322">
                  <c:v>-0.61566147532565818</c:v>
                </c:pt>
                <c:pt idx="323">
                  <c:v>-0.60181502315204827</c:v>
                </c:pt>
                <c:pt idx="324">
                  <c:v>-0.58778525229247336</c:v>
                </c:pt>
                <c:pt idx="325">
                  <c:v>-0.57357643635104649</c:v>
                </c:pt>
                <c:pt idx="326">
                  <c:v>-0.55919290347074657</c:v>
                </c:pt>
                <c:pt idx="327">
                  <c:v>-0.54463903501502697</c:v>
                </c:pt>
                <c:pt idx="328">
                  <c:v>-0.52991926423320501</c:v>
                </c:pt>
                <c:pt idx="329">
                  <c:v>-0.51503807491005449</c:v>
                </c:pt>
                <c:pt idx="330">
                  <c:v>-0.50000000000000044</c:v>
                </c:pt>
                <c:pt idx="331">
                  <c:v>-0.48480962024633689</c:v>
                </c:pt>
                <c:pt idx="332">
                  <c:v>-0.46947156278589081</c:v>
                </c:pt>
                <c:pt idx="333">
                  <c:v>-0.45399049973954697</c:v>
                </c:pt>
                <c:pt idx="334">
                  <c:v>-0.43837114678907779</c:v>
                </c:pt>
                <c:pt idx="335">
                  <c:v>-0.42261826174069922</c:v>
                </c:pt>
                <c:pt idx="336">
                  <c:v>-0.40673664307580015</c:v>
                </c:pt>
                <c:pt idx="337">
                  <c:v>-0.39073112848927388</c:v>
                </c:pt>
                <c:pt idx="338">
                  <c:v>-0.37460659341591235</c:v>
                </c:pt>
                <c:pt idx="339">
                  <c:v>-0.35836794954530077</c:v>
                </c:pt>
                <c:pt idx="340">
                  <c:v>-0.3420201433256686</c:v>
                </c:pt>
                <c:pt idx="341">
                  <c:v>-0.3255681544571567</c:v>
                </c:pt>
                <c:pt idx="342">
                  <c:v>-0.30901699437494762</c:v>
                </c:pt>
                <c:pt idx="343">
                  <c:v>-0.29237170472273716</c:v>
                </c:pt>
                <c:pt idx="344">
                  <c:v>-0.27563735581699894</c:v>
                </c:pt>
                <c:pt idx="345">
                  <c:v>-0.25881904510252068</c:v>
                </c:pt>
                <c:pt idx="346">
                  <c:v>-0.24192189559966787</c:v>
                </c:pt>
                <c:pt idx="347">
                  <c:v>-0.22495105434386534</c:v>
                </c:pt>
                <c:pt idx="348">
                  <c:v>-0.20791169081775987</c:v>
                </c:pt>
                <c:pt idx="349">
                  <c:v>-0.19080899537654467</c:v>
                </c:pt>
                <c:pt idx="350">
                  <c:v>-0.17364817766693039</c:v>
                </c:pt>
                <c:pt idx="351">
                  <c:v>-0.15643446504023112</c:v>
                </c:pt>
                <c:pt idx="352">
                  <c:v>-0.13917310096006588</c:v>
                </c:pt>
                <c:pt idx="353">
                  <c:v>-0.12186934340514723</c:v>
                </c:pt>
                <c:pt idx="354">
                  <c:v>-0.10452846326765342</c:v>
                </c:pt>
                <c:pt idx="355">
                  <c:v>-8.7155742747658319E-2</c:v>
                </c:pt>
                <c:pt idx="356">
                  <c:v>-6.9756473744125636E-2</c:v>
                </c:pt>
                <c:pt idx="357">
                  <c:v>-5.2335956242944369E-2</c:v>
                </c:pt>
                <c:pt idx="358">
                  <c:v>-3.4899496702500823E-2</c:v>
                </c:pt>
                <c:pt idx="359">
                  <c:v>-1.745240643728356E-2</c:v>
                </c:pt>
                <c:pt idx="360">
                  <c:v>-2.45029690981724E-16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101E-414C-968B-6857D75F71C7}"/>
            </c:ext>
          </c:extLst>
        </c:ser>
        <c:ser>
          <c:idx val="1"/>
          <c:order val="1"/>
          <c:tx>
            <c:v>VENTO</c:v>
          </c:tx>
          <c:spPr>
            <a:ln w="444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'CARGA EDIFICAÇÕES CIRCULARES'!$F$437:$F$797</c:f>
              <c:numCache>
                <c:formatCode>General</c:formatCode>
                <c:ptCount val="361"/>
                <c:pt idx="0">
                  <c:v>2</c:v>
                </c:pt>
                <c:pt idx="1">
                  <c:v>1.9896969133612186</c:v>
                </c:pt>
                <c:pt idx="2">
                  <c:v>1.9787938374978096</c:v>
                </c:pt>
                <c:pt idx="3">
                  <c:v>1.9673001834665107</c:v>
                </c:pt>
                <c:pt idx="4">
                  <c:v>1.9552255385092554</c:v>
                </c:pt>
                <c:pt idx="5">
                  <c:v>1.9425796612789037</c:v>
                </c:pt>
                <c:pt idx="6">
                  <c:v>1.92937247701445</c:v>
                </c:pt>
                <c:pt idx="7">
                  <c:v>1.9156140726677515</c:v>
                </c:pt>
                <c:pt idx="8">
                  <c:v>1.9013146919838151</c:v>
                </c:pt>
                <c:pt idx="9">
                  <c:v>1.8864847305367132</c:v>
                </c:pt>
                <c:pt idx="10">
                  <c:v>1.8711347307231951</c:v>
                </c:pt>
                <c:pt idx="11">
                  <c:v>1.8454591048816082</c:v>
                </c:pt>
                <c:pt idx="12">
                  <c:v>1.8193545373648787</c:v>
                </c:pt>
                <c:pt idx="13">
                  <c:v>1.7928409192048327</c:v>
                </c:pt>
                <c:pt idx="14">
                  <c:v>1.7659382218223139</c:v>
                </c:pt>
                <c:pt idx="15">
                  <c:v>1.738666487320323</c:v>
                </c:pt>
                <c:pt idx="16">
                  <c:v>1.7110458187702076</c:v>
                </c:pt>
                <c:pt idx="17">
                  <c:v>1.6830963704949424</c:v>
                </c:pt>
                <c:pt idx="18">
                  <c:v>1.6548383383535672</c:v>
                </c:pt>
                <c:pt idx="19">
                  <c:v>1.6262919500308251</c:v>
                </c:pt>
                <c:pt idx="20">
                  <c:v>1.5974774553360442</c:v>
                </c:pt>
                <c:pt idx="21">
                  <c:v>1.5590793122503268</c:v>
                </c:pt>
                <c:pt idx="22">
                  <c:v>1.5205815214895315</c:v>
                </c:pt>
                <c:pt idx="23">
                  <c:v>1.482012814058429</c:v>
                </c:pt>
                <c:pt idx="24">
                  <c:v>1.4434018230753094</c:v>
                </c:pt>
                <c:pt idx="25">
                  <c:v>1.4047770699068074</c:v>
                </c:pt>
                <c:pt idx="26">
                  <c:v>1.366166950374734</c:v>
                </c:pt>
                <c:pt idx="27">
                  <c:v>1.3275997210406683</c:v>
                </c:pt>
                <c:pt idx="28">
                  <c:v>1.2891034855740333</c:v>
                </c:pt>
                <c:pt idx="29">
                  <c:v>1.2507061812093361</c:v>
                </c:pt>
                <c:pt idx="30">
                  <c:v>1.2124355652982144</c:v>
                </c:pt>
                <c:pt idx="31">
                  <c:v>1.1657475289548729</c:v>
                </c:pt>
                <c:pt idx="32">
                  <c:v>1.1194234869264823</c:v>
                </c:pt>
                <c:pt idx="33">
                  <c:v>1.0734983269701428</c:v>
                </c:pt>
                <c:pt idx="34">
                  <c:v>1.0280065899682516</c:v>
                </c:pt>
                <c:pt idx="35">
                  <c:v>0.98298245314679011</c:v>
                </c:pt>
                <c:pt idx="36">
                  <c:v>0.93845971347493917</c:v>
                </c:pt>
                <c:pt idx="37">
                  <c:v>0.89447177125296806</c:v>
                </c:pt>
                <c:pt idx="38">
                  <c:v>0.85105161389525974</c:v>
                </c:pt>
                <c:pt idx="39">
                  <c:v>0.80823179991524974</c:v>
                </c:pt>
                <c:pt idx="40">
                  <c:v>0.76604444311897801</c:v>
                </c:pt>
                <c:pt idx="41">
                  <c:v>0.72452119701386108</c:v>
                </c:pt>
                <c:pt idx="42">
                  <c:v>0.68369323943920279</c:v>
                </c:pt>
                <c:pt idx="43">
                  <c:v>0.64359125742487011</c:v>
                </c:pt>
                <c:pt idx="44">
                  <c:v>0.60424543228446703</c:v>
                </c:pt>
                <c:pt idx="45">
                  <c:v>0.56568542494923812</c:v>
                </c:pt>
                <c:pt idx="46">
                  <c:v>0.52794036154883794</c:v>
                </c:pt>
                <c:pt idx="47">
                  <c:v>0.49103881924499887</c:v>
                </c:pt>
                <c:pt idx="48">
                  <c:v>0.45500881232402368</c:v>
                </c:pt>
                <c:pt idx="49">
                  <c:v>0.41987777855392472</c:v>
                </c:pt>
                <c:pt idx="50">
                  <c:v>0.38567256581192366</c:v>
                </c:pt>
                <c:pt idx="51">
                  <c:v>0.35241941898790902</c:v>
                </c:pt>
                <c:pt idx="52">
                  <c:v>0.32014396716934235</c:v>
                </c:pt>
                <c:pt idx="53">
                  <c:v>0.28887121111298319</c:v>
                </c:pt>
                <c:pt idx="54">
                  <c:v>0.25862551100868814</c:v>
                </c:pt>
                <c:pt idx="55">
                  <c:v>0.2294305745404184</c:v>
                </c:pt>
                <c:pt idx="56">
                  <c:v>0.20130944524946878</c:v>
                </c:pt>
                <c:pt idx="57">
                  <c:v>0.17428449120480857</c:v>
                </c:pt>
                <c:pt idx="58">
                  <c:v>0.14837739398529745</c:v>
                </c:pt>
                <c:pt idx="59">
                  <c:v>0.12360913797841311</c:v>
                </c:pt>
                <c:pt idx="60">
                  <c:v>0.10000000000000012</c:v>
                </c:pt>
                <c:pt idx="61">
                  <c:v>8.2417635441877385E-2</c:v>
                </c:pt>
                <c:pt idx="62">
                  <c:v>6.5726018790024779E-2</c:v>
                </c:pt>
                <c:pt idx="63">
                  <c:v>4.9938954971350195E-2</c:v>
                </c:pt>
                <c:pt idx="64">
                  <c:v>3.5069691743126227E-2</c:v>
                </c:pt>
                <c:pt idx="65">
                  <c:v>2.1130913087034991E-2</c:v>
                </c:pt>
                <c:pt idx="66">
                  <c:v>8.1347328615160117E-3</c:v>
                </c:pt>
                <c:pt idx="67">
                  <c:v>-3.9073112848926539E-3</c:v>
                </c:pt>
                <c:pt idx="68">
                  <c:v>-1.4984263736636493E-2</c:v>
                </c:pt>
                <c:pt idx="69">
                  <c:v>-2.5085756468170968E-2</c:v>
                </c:pt>
                <c:pt idx="70">
                  <c:v>-3.4202014332566914E-2</c:v>
                </c:pt>
                <c:pt idx="71">
                  <c:v>-3.0928974673429956E-2</c:v>
                </c:pt>
                <c:pt idx="72">
                  <c:v>-2.7811529493745366E-2</c:v>
                </c:pt>
                <c:pt idx="73">
                  <c:v>-2.4851594901432746E-2</c:v>
                </c:pt>
                <c:pt idx="74">
                  <c:v>-2.2050988465360015E-2</c:v>
                </c:pt>
                <c:pt idx="75">
                  <c:v>-1.9411428382689101E-2</c:v>
                </c:pt>
                <c:pt idx="76">
                  <c:v>-1.6934532691976804E-2</c:v>
                </c:pt>
                <c:pt idx="77">
                  <c:v>-1.4621818532351307E-2</c:v>
                </c:pt>
                <c:pt idx="78">
                  <c:v>-1.2474701449065624E-2</c:v>
                </c:pt>
                <c:pt idx="79">
                  <c:v>-1.0494494745710001E-2</c:v>
                </c:pt>
                <c:pt idx="80">
                  <c:v>-8.6824088833465669E-3</c:v>
                </c:pt>
                <c:pt idx="81">
                  <c:v>-4.6930339512068972E-3</c:v>
                </c:pt>
                <c:pt idx="82">
                  <c:v>-1.391731009600625E-3</c:v>
                </c:pt>
                <c:pt idx="83">
                  <c:v>1.2186934340515031E-3</c:v>
                </c:pt>
                <c:pt idx="84">
                  <c:v>3.1358538980296299E-3</c:v>
                </c:pt>
                <c:pt idx="85">
                  <c:v>4.3577871373829298E-3</c:v>
                </c:pt>
                <c:pt idx="86">
                  <c:v>4.8829531620887857E-3</c:v>
                </c:pt>
                <c:pt idx="87">
                  <c:v>4.7102360618649728E-3</c:v>
                </c:pt>
                <c:pt idx="88">
                  <c:v>3.8389446372751302E-3</c:v>
                </c:pt>
                <c:pt idx="89">
                  <c:v>2.2688128368468755E-3</c:v>
                </c:pt>
                <c:pt idx="90">
                  <c:v>9.1886134118146716E-18</c:v>
                </c:pt>
                <c:pt idx="91">
                  <c:v>-2.9669090943381976E-3</c:v>
                </c:pt>
                <c:pt idx="92">
                  <c:v>-6.6309043734751986E-3</c:v>
                </c:pt>
                <c:pt idx="93">
                  <c:v>-1.0990550811018228E-2</c:v>
                </c:pt>
                <c:pt idx="94">
                  <c:v>-1.6043988961148857E-2</c:v>
                </c:pt>
                <c:pt idx="95">
                  <c:v>-2.1788935686914607E-2</c:v>
                </c:pt>
                <c:pt idx="96">
                  <c:v>-2.8222685082266507E-2</c:v>
                </c:pt>
                <c:pt idx="97">
                  <c:v>-3.5342109587492766E-2</c:v>
                </c:pt>
                <c:pt idx="98">
                  <c:v>-4.3143661297620296E-2</c:v>
                </c:pt>
                <c:pt idx="99">
                  <c:v>-5.1623373463276216E-2</c:v>
                </c:pt>
                <c:pt idx="100">
                  <c:v>-6.0776862183425699E-2</c:v>
                </c:pt>
                <c:pt idx="101">
                  <c:v>-6.9645283312438855E-2</c:v>
                </c:pt>
                <c:pt idx="102">
                  <c:v>-7.9006442510748523E-2</c:v>
                </c:pt>
                <c:pt idx="103">
                  <c:v>-8.8855666465826696E-2</c:v>
                </c:pt>
                <c:pt idx="104">
                  <c:v>-9.9187977195863766E-2</c:v>
                </c:pt>
                <c:pt idx="105">
                  <c:v>-0.10999809416857137</c:v>
                </c:pt>
                <c:pt idx="106">
                  <c:v>-0.12128043655947957</c:v>
                </c:pt>
                <c:pt idx="107">
                  <c:v>-0.13302912564884514</c:v>
                </c:pt>
                <c:pt idx="108">
                  <c:v>-0.14523798735622523</c:v>
                </c:pt>
                <c:pt idx="109">
                  <c:v>-0.15790055491172092</c:v>
                </c:pt>
                <c:pt idx="110">
                  <c:v>-0.17101007166283436</c:v>
                </c:pt>
                <c:pt idx="111">
                  <c:v>-0.18455949401582961</c:v>
                </c:pt>
                <c:pt idx="112">
                  <c:v>-0.1985414945104334</c:v>
                </c:pt>
                <c:pt idx="113">
                  <c:v>-0.21294846502665418</c:v>
                </c:pt>
                <c:pt idx="114">
                  <c:v>-0.22777252012244817</c:v>
                </c:pt>
                <c:pt idx="115">
                  <c:v>-0.24300550050090208</c:v>
                </c:pt>
                <c:pt idx="116">
                  <c:v>-0.25863897660555579</c:v>
                </c:pt>
                <c:pt idx="117">
                  <c:v>-0.27466425234242575</c:v>
                </c:pt>
                <c:pt idx="118">
                  <c:v>-0.2910723689272523</c:v>
                </c:pt>
                <c:pt idx="119">
                  <c:v>-0.307854108856424</c:v>
                </c:pt>
                <c:pt idx="120">
                  <c:v>-0.32499999999999979</c:v>
                </c:pt>
                <c:pt idx="121">
                  <c:v>-0.36052665243703796</c:v>
                </c:pt>
                <c:pt idx="122">
                  <c:v>-0.37094348496324331</c:v>
                </c:pt>
                <c:pt idx="123">
                  <c:v>-0.38124732451051896</c:v>
                </c:pt>
                <c:pt idx="124">
                  <c:v>-0.39143503242952266</c:v>
                </c:pt>
                <c:pt idx="125">
                  <c:v>-0.40150350544573227</c:v>
                </c:pt>
                <c:pt idx="126">
                  <c:v>-0.41144967660473108</c:v>
                </c:pt>
                <c:pt idx="127">
                  <c:v>-0.42127051620643385</c:v>
                </c:pt>
                <c:pt idx="128">
                  <c:v>-0.43096303272796077</c:v>
                </c:pt>
                <c:pt idx="129">
                  <c:v>-0.44052427373488606</c:v>
                </c:pt>
                <c:pt idx="130">
                  <c:v>-0.44995132678057753</c:v>
                </c:pt>
                <c:pt idx="131">
                  <c:v>-0.45924132029335496</c:v>
                </c:pt>
                <c:pt idx="132">
                  <c:v>-0.46839142445120074</c:v>
                </c:pt>
                <c:pt idx="133">
                  <c:v>-0.47739885204374882</c:v>
                </c:pt>
                <c:pt idx="134">
                  <c:v>-0.48626085932129814</c:v>
                </c:pt>
                <c:pt idx="135">
                  <c:v>-0.49497474683058318</c:v>
                </c:pt>
                <c:pt idx="136">
                  <c:v>-0.50353786023705582</c:v>
                </c:pt>
                <c:pt idx="137">
                  <c:v>-0.51194759113341926</c:v>
                </c:pt>
                <c:pt idx="138">
                  <c:v>-0.52020137783417575</c:v>
                </c:pt>
                <c:pt idx="139">
                  <c:v>-0.52829670615594038</c:v>
                </c:pt>
                <c:pt idx="140">
                  <c:v>-0.53623111018328451</c:v>
                </c:pt>
                <c:pt idx="141">
                  <c:v>-0.54400217301987963</c:v>
                </c:pt>
                <c:pt idx="142">
                  <c:v>-0.55160752752470532</c:v>
                </c:pt>
                <c:pt idx="143">
                  <c:v>-0.55904485703310502</c:v>
                </c:pt>
                <c:pt idx="144">
                  <c:v>-0.56631189606246313</c:v>
                </c:pt>
                <c:pt idx="145">
                  <c:v>-0.57340643100229427</c:v>
                </c:pt>
                <c:pt idx="146">
                  <c:v>-0.58032630078852909</c:v>
                </c:pt>
                <c:pt idx="147">
                  <c:v>-0.58706939756179677</c:v>
                </c:pt>
                <c:pt idx="148">
                  <c:v>-0.59363366730949818</c:v>
                </c:pt>
                <c:pt idx="149">
                  <c:v>-0.60001711049147854</c:v>
                </c:pt>
                <c:pt idx="150">
                  <c:v>-0.60621778264910708</c:v>
                </c:pt>
                <c:pt idx="151">
                  <c:v>-0.61223379499757702</c:v>
                </c:pt>
                <c:pt idx="152">
                  <c:v>-0.61806331500124889</c:v>
                </c:pt>
                <c:pt idx="153">
                  <c:v>-0.62370456693185738</c:v>
                </c:pt>
                <c:pt idx="154">
                  <c:v>-0.62915583240941686</c:v>
                </c:pt>
                <c:pt idx="155">
                  <c:v>-0.63441545092565488</c:v>
                </c:pt>
                <c:pt idx="156">
                  <c:v>-0.63948182034982048</c:v>
                </c:pt>
                <c:pt idx="157">
                  <c:v>-0.64435339741670827</c:v>
                </c:pt>
                <c:pt idx="158">
                  <c:v>-0.64902869819675113</c:v>
                </c:pt>
                <c:pt idx="159">
                  <c:v>-0.65350629854804121</c:v>
                </c:pt>
                <c:pt idx="160">
                  <c:v>-0.65778483455013581</c:v>
                </c:pt>
                <c:pt idx="161">
                  <c:v>-0.66186300291952171</c:v>
                </c:pt>
                <c:pt idx="162">
                  <c:v>-0.66573956140660739</c:v>
                </c:pt>
                <c:pt idx="163">
                  <c:v>-0.66941332917412488</c:v>
                </c:pt>
                <c:pt idx="164">
                  <c:v>-0.67288318715682316</c:v>
                </c:pt>
                <c:pt idx="165">
                  <c:v>-0.6761480784023477</c:v>
                </c:pt>
                <c:pt idx="166">
                  <c:v>-0.67920700839319748</c:v>
                </c:pt>
                <c:pt idx="167">
                  <c:v>-0.68205904534966455</c:v>
                </c:pt>
                <c:pt idx="168">
                  <c:v>-0.68470332051366389</c:v>
                </c:pt>
                <c:pt idx="169">
                  <c:v>-0.68713902841336472</c:v>
                </c:pt>
                <c:pt idx="170">
                  <c:v>-0.68936542710854554</c:v>
                </c:pt>
                <c:pt idx="171">
                  <c:v>-0.69138183841659628</c:v>
                </c:pt>
                <c:pt idx="172">
                  <c:v>-0.69318764811909916</c:v>
                </c:pt>
                <c:pt idx="173">
                  <c:v>-0.69478230614892533</c:v>
                </c:pt>
                <c:pt idx="174">
                  <c:v>-0.6961653267577913</c:v>
                </c:pt>
                <c:pt idx="175">
                  <c:v>-0.69733628866422182</c:v>
                </c:pt>
                <c:pt idx="176">
                  <c:v>-0.69829483518187685</c:v>
                </c:pt>
                <c:pt idx="177">
                  <c:v>-0.69904067432820161</c:v>
                </c:pt>
                <c:pt idx="178">
                  <c:v>-0.69957357891336702</c:v>
                </c:pt>
                <c:pt idx="179">
                  <c:v>-0.69989338660947387</c:v>
                </c:pt>
                <c:pt idx="180">
                  <c:v>-0.7</c:v>
                </c:pt>
                <c:pt idx="181">
                  <c:v>-0.99984769515639127</c:v>
                </c:pt>
                <c:pt idx="182">
                  <c:v>-0.99939082701909576</c:v>
                </c:pt>
                <c:pt idx="183">
                  <c:v>-0.99862953475457383</c:v>
                </c:pt>
                <c:pt idx="184">
                  <c:v>-0.9975640502598242</c:v>
                </c:pt>
                <c:pt idx="185">
                  <c:v>-0.99619469809174555</c:v>
                </c:pt>
                <c:pt idx="186">
                  <c:v>-0.99452189536827329</c:v>
                </c:pt>
                <c:pt idx="187">
                  <c:v>-0.99254615164132209</c:v>
                </c:pt>
                <c:pt idx="188">
                  <c:v>-0.99026806874157025</c:v>
                </c:pt>
                <c:pt idx="189">
                  <c:v>-0.98768834059513777</c:v>
                </c:pt>
                <c:pt idx="190">
                  <c:v>-0.98480775301220802</c:v>
                </c:pt>
                <c:pt idx="191">
                  <c:v>-0.98162718344766398</c:v>
                </c:pt>
                <c:pt idx="192">
                  <c:v>-0.97814760073380558</c:v>
                </c:pt>
                <c:pt idx="193">
                  <c:v>-0.97437006478523525</c:v>
                </c:pt>
                <c:pt idx="194">
                  <c:v>-0.97029572627599647</c:v>
                </c:pt>
                <c:pt idx="195">
                  <c:v>-0.96592582628906831</c:v>
                </c:pt>
                <c:pt idx="196">
                  <c:v>-0.96126169593831889</c:v>
                </c:pt>
                <c:pt idx="197">
                  <c:v>-0.95630475596303544</c:v>
                </c:pt>
                <c:pt idx="198">
                  <c:v>-0.95105651629515364</c:v>
                </c:pt>
                <c:pt idx="199">
                  <c:v>-0.94551857559931674</c:v>
                </c:pt>
                <c:pt idx="200">
                  <c:v>-0.93969262078590843</c:v>
                </c:pt>
                <c:pt idx="201">
                  <c:v>-0.93358042649720174</c:v>
                </c:pt>
                <c:pt idx="202">
                  <c:v>-0.92718385456678742</c:v>
                </c:pt>
                <c:pt idx="203">
                  <c:v>-0.92050485345244037</c:v>
                </c:pt>
                <c:pt idx="204">
                  <c:v>-0.91354545764260087</c:v>
                </c:pt>
                <c:pt idx="205">
                  <c:v>-0.90630778703665005</c:v>
                </c:pt>
                <c:pt idx="206">
                  <c:v>-0.89879404629916693</c:v>
                </c:pt>
                <c:pt idx="207">
                  <c:v>-0.8910065241883679</c:v>
                </c:pt>
                <c:pt idx="208">
                  <c:v>-0.88294759285892688</c:v>
                </c:pt>
                <c:pt idx="209">
                  <c:v>-0.87461970713939585</c:v>
                </c:pt>
                <c:pt idx="210">
                  <c:v>-0.8660254037844386</c:v>
                </c:pt>
                <c:pt idx="211">
                  <c:v>-0.85716730070211233</c:v>
                </c:pt>
                <c:pt idx="212">
                  <c:v>-0.84804809615642607</c:v>
                </c:pt>
                <c:pt idx="213">
                  <c:v>-0.83867056794542405</c:v>
                </c:pt>
                <c:pt idx="214">
                  <c:v>-0.82903757255504185</c:v>
                </c:pt>
                <c:pt idx="215">
                  <c:v>-0.8191520442889918</c:v>
                </c:pt>
                <c:pt idx="216">
                  <c:v>-0.80901699437494756</c:v>
                </c:pt>
                <c:pt idx="217">
                  <c:v>-0.79863551004729283</c:v>
                </c:pt>
                <c:pt idx="218">
                  <c:v>-0.78801075360672201</c:v>
                </c:pt>
                <c:pt idx="219">
                  <c:v>-0.77714596145697079</c:v>
                </c:pt>
                <c:pt idx="220">
                  <c:v>-0.76604444311897801</c:v>
                </c:pt>
                <c:pt idx="221">
                  <c:v>-0.75470958022277213</c:v>
                </c:pt>
                <c:pt idx="222">
                  <c:v>-0.74314482547739424</c:v>
                </c:pt>
                <c:pt idx="223">
                  <c:v>-0.73135370161917057</c:v>
                </c:pt>
                <c:pt idx="224">
                  <c:v>-0.71933980033865108</c:v>
                </c:pt>
                <c:pt idx="225">
                  <c:v>-0.70710678118654768</c:v>
                </c:pt>
                <c:pt idx="226">
                  <c:v>-0.69465837045899725</c:v>
                </c:pt>
                <c:pt idx="227">
                  <c:v>-0.68199836006249859</c:v>
                </c:pt>
                <c:pt idx="228">
                  <c:v>-0.66913060635885813</c:v>
                </c:pt>
                <c:pt idx="229">
                  <c:v>-0.65605902899050728</c:v>
                </c:pt>
                <c:pt idx="230">
                  <c:v>-0.64278760968653947</c:v>
                </c:pt>
                <c:pt idx="231">
                  <c:v>-0.62932039104983784</c:v>
                </c:pt>
                <c:pt idx="232">
                  <c:v>-0.61566147532565807</c:v>
                </c:pt>
                <c:pt idx="233">
                  <c:v>-0.60181502315204827</c:v>
                </c:pt>
                <c:pt idx="234">
                  <c:v>-0.58778525229247325</c:v>
                </c:pt>
                <c:pt idx="235">
                  <c:v>-0.57357643635104638</c:v>
                </c:pt>
                <c:pt idx="236">
                  <c:v>-0.55919290347074657</c:v>
                </c:pt>
                <c:pt idx="237">
                  <c:v>-0.54463903501502697</c:v>
                </c:pt>
                <c:pt idx="238">
                  <c:v>-0.52991926423320501</c:v>
                </c:pt>
                <c:pt idx="239">
                  <c:v>-0.51503807491005449</c:v>
                </c:pt>
                <c:pt idx="240">
                  <c:v>-0.50000000000000044</c:v>
                </c:pt>
                <c:pt idx="241">
                  <c:v>-0.48480962024633684</c:v>
                </c:pt>
                <c:pt idx="242">
                  <c:v>-0.46947156278589075</c:v>
                </c:pt>
                <c:pt idx="243">
                  <c:v>-0.45399049973954692</c:v>
                </c:pt>
                <c:pt idx="244">
                  <c:v>-0.43837114678907774</c:v>
                </c:pt>
                <c:pt idx="245">
                  <c:v>-0.42261826174069916</c:v>
                </c:pt>
                <c:pt idx="246">
                  <c:v>-0.4067366430758001</c:v>
                </c:pt>
                <c:pt idx="247">
                  <c:v>-0.39073112848927383</c:v>
                </c:pt>
                <c:pt idx="248">
                  <c:v>-0.37460659341591229</c:v>
                </c:pt>
                <c:pt idx="249">
                  <c:v>-0.35836794954530071</c:v>
                </c:pt>
                <c:pt idx="250">
                  <c:v>-0.34202014332566855</c:v>
                </c:pt>
                <c:pt idx="251">
                  <c:v>-0.32556815445715664</c:v>
                </c:pt>
                <c:pt idx="252">
                  <c:v>-0.30901699437494756</c:v>
                </c:pt>
                <c:pt idx="253">
                  <c:v>-0.2923717047227371</c:v>
                </c:pt>
                <c:pt idx="254">
                  <c:v>-0.27563735581699889</c:v>
                </c:pt>
                <c:pt idx="255">
                  <c:v>-0.25881904510252063</c:v>
                </c:pt>
                <c:pt idx="256">
                  <c:v>-0.24192189559966779</c:v>
                </c:pt>
                <c:pt idx="257">
                  <c:v>-0.22495105434386525</c:v>
                </c:pt>
                <c:pt idx="258">
                  <c:v>-0.20791169081775979</c:v>
                </c:pt>
                <c:pt idx="259">
                  <c:v>-0.19080899537654461</c:v>
                </c:pt>
                <c:pt idx="260">
                  <c:v>-0.17364817766693033</c:v>
                </c:pt>
                <c:pt idx="261">
                  <c:v>-0.15643446504023104</c:v>
                </c:pt>
                <c:pt idx="262">
                  <c:v>-0.13917310096006583</c:v>
                </c:pt>
                <c:pt idx="263">
                  <c:v>-0.12186934340514717</c:v>
                </c:pt>
                <c:pt idx="264">
                  <c:v>-0.10452846326765336</c:v>
                </c:pt>
                <c:pt idx="265">
                  <c:v>-8.7155742747658249E-2</c:v>
                </c:pt>
                <c:pt idx="266">
                  <c:v>-6.975647374412558E-2</c:v>
                </c:pt>
                <c:pt idx="267">
                  <c:v>-5.2335956242944306E-2</c:v>
                </c:pt>
                <c:pt idx="268">
                  <c:v>-3.4899496702500761E-2</c:v>
                </c:pt>
                <c:pt idx="269">
                  <c:v>-1.7452406437283498E-2</c:v>
                </c:pt>
                <c:pt idx="270">
                  <c:v>-1.83772268236293E-16</c:v>
                </c:pt>
                <c:pt idx="271">
                  <c:v>1.745240643728313E-2</c:v>
                </c:pt>
                <c:pt idx="272">
                  <c:v>3.4899496702501281E-2</c:v>
                </c:pt>
                <c:pt idx="273">
                  <c:v>5.2335956242943946E-2</c:v>
                </c:pt>
                <c:pt idx="274">
                  <c:v>6.9756473744125219E-2</c:v>
                </c:pt>
                <c:pt idx="275">
                  <c:v>8.7155742747657888E-2</c:v>
                </c:pt>
                <c:pt idx="276">
                  <c:v>0.10452846326765299</c:v>
                </c:pt>
                <c:pt idx="277">
                  <c:v>0.12186934340514768</c:v>
                </c:pt>
                <c:pt idx="278">
                  <c:v>0.13917310096006547</c:v>
                </c:pt>
                <c:pt idx="279">
                  <c:v>0.15643446504023067</c:v>
                </c:pt>
                <c:pt idx="280">
                  <c:v>0.17364817766692997</c:v>
                </c:pt>
                <c:pt idx="281">
                  <c:v>0.19080899537654511</c:v>
                </c:pt>
                <c:pt idx="282">
                  <c:v>0.20791169081775943</c:v>
                </c:pt>
                <c:pt idx="283">
                  <c:v>0.22495105434386492</c:v>
                </c:pt>
                <c:pt idx="284">
                  <c:v>0.24192189559966745</c:v>
                </c:pt>
                <c:pt idx="285">
                  <c:v>0.2588190451025203</c:v>
                </c:pt>
                <c:pt idx="286">
                  <c:v>0.27563735581699939</c:v>
                </c:pt>
                <c:pt idx="287">
                  <c:v>0.29237170472273671</c:v>
                </c:pt>
                <c:pt idx="288">
                  <c:v>0.30901699437494723</c:v>
                </c:pt>
                <c:pt idx="289">
                  <c:v>0.32556815445715631</c:v>
                </c:pt>
                <c:pt idx="290">
                  <c:v>0.34202014332566899</c:v>
                </c:pt>
                <c:pt idx="291">
                  <c:v>0.35836794954530038</c:v>
                </c:pt>
                <c:pt idx="292">
                  <c:v>0.37460659341591196</c:v>
                </c:pt>
                <c:pt idx="293">
                  <c:v>0.39073112848927349</c:v>
                </c:pt>
                <c:pt idx="294">
                  <c:v>0.40673664307579976</c:v>
                </c:pt>
                <c:pt idx="295">
                  <c:v>0.42261826174069961</c:v>
                </c:pt>
                <c:pt idx="296">
                  <c:v>0.4383711467890774</c:v>
                </c:pt>
                <c:pt idx="297">
                  <c:v>0.45399049973954664</c:v>
                </c:pt>
                <c:pt idx="298">
                  <c:v>0.46947156278589042</c:v>
                </c:pt>
                <c:pt idx="299">
                  <c:v>0.48480962024633728</c:v>
                </c:pt>
                <c:pt idx="300">
                  <c:v>0.50000000000000011</c:v>
                </c:pt>
                <c:pt idx="301">
                  <c:v>0.51503807491005416</c:v>
                </c:pt>
                <c:pt idx="302">
                  <c:v>0.52991926423320468</c:v>
                </c:pt>
                <c:pt idx="303">
                  <c:v>0.54463903501502664</c:v>
                </c:pt>
                <c:pt idx="304">
                  <c:v>0.55919290347074702</c:v>
                </c:pt>
                <c:pt idx="305">
                  <c:v>0.57357643635104605</c:v>
                </c:pt>
                <c:pt idx="306">
                  <c:v>0.58778525229247292</c:v>
                </c:pt>
                <c:pt idx="307">
                  <c:v>0.60181502315204793</c:v>
                </c:pt>
                <c:pt idx="308">
                  <c:v>0.61566147532565851</c:v>
                </c:pt>
                <c:pt idx="309">
                  <c:v>0.6293203910498375</c:v>
                </c:pt>
                <c:pt idx="310">
                  <c:v>0.64278760968653925</c:v>
                </c:pt>
                <c:pt idx="311">
                  <c:v>0.65605902899050705</c:v>
                </c:pt>
                <c:pt idx="312">
                  <c:v>0.66913060635885779</c:v>
                </c:pt>
                <c:pt idx="313">
                  <c:v>0.68199836006249859</c:v>
                </c:pt>
                <c:pt idx="314">
                  <c:v>0.69465837045899725</c:v>
                </c:pt>
                <c:pt idx="315">
                  <c:v>0.70710678118654735</c:v>
                </c:pt>
                <c:pt idx="316">
                  <c:v>0.71933980033865086</c:v>
                </c:pt>
                <c:pt idx="317">
                  <c:v>0.73135370161917068</c:v>
                </c:pt>
                <c:pt idx="318">
                  <c:v>0.74314482547739424</c:v>
                </c:pt>
                <c:pt idx="319">
                  <c:v>0.7547095802227719</c:v>
                </c:pt>
                <c:pt idx="320">
                  <c:v>0.76604444311897779</c:v>
                </c:pt>
                <c:pt idx="321">
                  <c:v>0.77714596145697057</c:v>
                </c:pt>
                <c:pt idx="322">
                  <c:v>0.78801075360672201</c:v>
                </c:pt>
                <c:pt idx="323">
                  <c:v>0.79863551004729283</c:v>
                </c:pt>
                <c:pt idx="324">
                  <c:v>0.80901699437494734</c:v>
                </c:pt>
                <c:pt idx="325">
                  <c:v>0.81915204428899158</c:v>
                </c:pt>
                <c:pt idx="326">
                  <c:v>0.82903757255504185</c:v>
                </c:pt>
                <c:pt idx="327">
                  <c:v>0.83867056794542405</c:v>
                </c:pt>
                <c:pt idx="328">
                  <c:v>0.84804809615642596</c:v>
                </c:pt>
                <c:pt idx="329">
                  <c:v>0.85716730070211211</c:v>
                </c:pt>
                <c:pt idx="330">
                  <c:v>0.86602540378443837</c:v>
                </c:pt>
                <c:pt idx="331">
                  <c:v>0.87461970713939585</c:v>
                </c:pt>
                <c:pt idx="332">
                  <c:v>0.88294759285892688</c:v>
                </c:pt>
                <c:pt idx="333">
                  <c:v>0.89100652418836779</c:v>
                </c:pt>
                <c:pt idx="334">
                  <c:v>0.89879404629916682</c:v>
                </c:pt>
                <c:pt idx="335">
                  <c:v>0.90630778703665005</c:v>
                </c:pt>
                <c:pt idx="336">
                  <c:v>0.91354545764260098</c:v>
                </c:pt>
                <c:pt idx="337">
                  <c:v>0.92050485345244026</c:v>
                </c:pt>
                <c:pt idx="338">
                  <c:v>0.92718385456678731</c:v>
                </c:pt>
                <c:pt idx="339">
                  <c:v>0.93358042649720152</c:v>
                </c:pt>
                <c:pt idx="340">
                  <c:v>0.93969262078590843</c:v>
                </c:pt>
                <c:pt idx="341">
                  <c:v>0.94551857559931685</c:v>
                </c:pt>
                <c:pt idx="342">
                  <c:v>0.95105651629515353</c:v>
                </c:pt>
                <c:pt idx="343">
                  <c:v>0.95630475596303532</c:v>
                </c:pt>
                <c:pt idx="344">
                  <c:v>0.96126169593831889</c:v>
                </c:pt>
                <c:pt idx="345">
                  <c:v>0.96592582628906831</c:v>
                </c:pt>
                <c:pt idx="346">
                  <c:v>0.97029572627599647</c:v>
                </c:pt>
                <c:pt idx="347">
                  <c:v>0.97437006478523513</c:v>
                </c:pt>
                <c:pt idx="348">
                  <c:v>0.97814760073380558</c:v>
                </c:pt>
                <c:pt idx="349">
                  <c:v>0.98162718344766398</c:v>
                </c:pt>
                <c:pt idx="350">
                  <c:v>0.98480775301220802</c:v>
                </c:pt>
                <c:pt idx="351">
                  <c:v>0.98768834059513766</c:v>
                </c:pt>
                <c:pt idx="352">
                  <c:v>0.99026806874157025</c:v>
                </c:pt>
                <c:pt idx="353">
                  <c:v>0.99254615164132209</c:v>
                </c:pt>
                <c:pt idx="354">
                  <c:v>0.99452189536827329</c:v>
                </c:pt>
                <c:pt idx="355">
                  <c:v>0.99619469809174555</c:v>
                </c:pt>
                <c:pt idx="356">
                  <c:v>0.9975640502598242</c:v>
                </c:pt>
                <c:pt idx="357">
                  <c:v>0.99862953475457383</c:v>
                </c:pt>
                <c:pt idx="358">
                  <c:v>0.99939082701909576</c:v>
                </c:pt>
                <c:pt idx="359">
                  <c:v>0.99984769515639127</c:v>
                </c:pt>
                <c:pt idx="360">
                  <c:v>1</c:v>
                </c:pt>
              </c:numCache>
            </c:numRef>
          </c:xVal>
          <c:yVal>
            <c:numRef>
              <c:f>'CARGA EDIFICAÇÕES CIRCULARES'!$E$437:$E$797</c:f>
              <c:numCache>
                <c:formatCode>General</c:formatCode>
                <c:ptCount val="361"/>
                <c:pt idx="0">
                  <c:v>0</c:v>
                </c:pt>
                <c:pt idx="1">
                  <c:v>3.4730288810194188E-2</c:v>
                </c:pt>
                <c:pt idx="2">
                  <c:v>6.9101003470951924E-2</c:v>
                </c:pt>
                <c:pt idx="3">
                  <c:v>0.10310183379859937</c:v>
                </c:pt>
                <c:pt idx="4">
                  <c:v>0.1367226885384856</c:v>
                </c:pt>
                <c:pt idx="5">
                  <c:v>0.16995369835793342</c:v>
                </c:pt>
                <c:pt idx="6">
                  <c:v>0.20278521873924774</c:v>
                </c:pt>
                <c:pt idx="7">
                  <c:v>0.23520783277193466</c:v>
                </c:pt>
                <c:pt idx="8">
                  <c:v>0.26721235384332565</c:v>
                </c:pt>
                <c:pt idx="9">
                  <c:v>0.29878982822684097</c:v>
                </c:pt>
                <c:pt idx="10">
                  <c:v>0.32993153756716759</c:v>
                </c:pt>
                <c:pt idx="11">
                  <c:v>0.35872091130790423</c:v>
                </c:pt>
                <c:pt idx="12">
                  <c:v>0.38671574492103239</c:v>
                </c:pt>
                <c:pt idx="13">
                  <c:v>0.41390993999271158</c:v>
                </c:pt>
                <c:pt idx="14">
                  <c:v>0.44029784999139532</c:v>
                </c:pt>
                <c:pt idx="15">
                  <c:v>0.46587428118453733</c:v>
                </c:pt>
                <c:pt idx="16">
                  <c:v>0.49063449335425852</c:v>
                </c:pt>
                <c:pt idx="17">
                  <c:v>0.51457420031201673</c:v>
                </c:pt>
                <c:pt idx="18">
                  <c:v>0.53768957021240849</c:v>
                </c:pt>
                <c:pt idx="19">
                  <c:v>0.55997722566630947</c:v>
                </c:pt>
                <c:pt idx="20">
                  <c:v>0.58143424365363683</c:v>
                </c:pt>
                <c:pt idx="21">
                  <c:v>0.59847447574065138</c:v>
                </c:pt>
                <c:pt idx="22">
                  <c:v>0.61435481320209573</c:v>
                </c:pt>
                <c:pt idx="23">
                  <c:v>0.62907711686773071</c:v>
                </c:pt>
                <c:pt idx="24">
                  <c:v>0.64264389605976435</c:v>
                </c:pt>
                <c:pt idx="25">
                  <c:v>0.6550583056980841</c:v>
                </c:pt>
                <c:pt idx="26">
                  <c:v>0.66632414311939769</c:v>
                </c:pt>
                <c:pt idx="27">
                  <c:v>0.6764458446119247</c:v>
                </c:pt>
                <c:pt idx="28">
                  <c:v>0.68542848166740056</c:v>
                </c:pt>
                <c:pt idx="29">
                  <c:v>0.69327775695226213</c:v>
                </c:pt>
                <c:pt idx="30">
                  <c:v>0.7</c:v>
                </c:pt>
                <c:pt idx="31">
                  <c:v>0.70045178187767365</c:v>
                </c:pt>
                <c:pt idx="32">
                  <c:v>0.6994934287878305</c:v>
                </c:pt>
                <c:pt idx="33">
                  <c:v>0.69713796481923473</c:v>
                </c:pt>
                <c:pt idx="34">
                  <c:v>0.69339920030372615</c:v>
                </c:pt>
                <c:pt idx="35">
                  <c:v>0.68829172362125524</c:v>
                </c:pt>
                <c:pt idx="36">
                  <c:v>0.68183089265926888</c:v>
                </c:pt>
                <c:pt idx="37">
                  <c:v>0.67403282593029412</c:v>
                </c:pt>
                <c:pt idx="38">
                  <c:v>0.66491439335171099</c:v>
                </c:pt>
                <c:pt idx="39">
                  <c:v>0.65449320669183086</c:v>
                </c:pt>
                <c:pt idx="40">
                  <c:v>0.64278760968653925</c:v>
                </c:pt>
                <c:pt idx="41">
                  <c:v>0.62981666783088697</c:v>
                </c:pt>
                <c:pt idx="42">
                  <c:v>0.61560015785014965</c:v>
                </c:pt>
                <c:pt idx="43">
                  <c:v>0.60015855685499875</c:v>
                </c:pt>
                <c:pt idx="44">
                  <c:v>0.58351303118555775</c:v>
                </c:pt>
                <c:pt idx="45">
                  <c:v>0.56568542494923801</c:v>
                </c:pt>
                <c:pt idx="46">
                  <c:v>0.54669824825737479</c:v>
                </c:pt>
                <c:pt idx="47">
                  <c:v>0.52657466516580276</c:v>
                </c:pt>
                <c:pt idx="48">
                  <c:v>0.50533848132462822</c:v>
                </c:pt>
                <c:pt idx="49">
                  <c:v>0.4830141313425742</c:v>
                </c:pt>
                <c:pt idx="50">
                  <c:v>0.4596266658713869</c:v>
                </c:pt>
                <c:pt idx="51">
                  <c:v>0.43520173841590376</c:v>
                </c:pt>
                <c:pt idx="52">
                  <c:v>0.40976559187549544</c:v>
                </c:pt>
                <c:pt idx="53">
                  <c:v>0.38334504482270054</c:v>
                </c:pt>
                <c:pt idx="54">
                  <c:v>0.35596747752497682</c:v>
                </c:pt>
                <c:pt idx="55">
                  <c:v>0.32766081771559663</c:v>
                </c:pt>
                <c:pt idx="56">
                  <c:v>0.2984535261198149</c:v>
                </c:pt>
                <c:pt idx="57">
                  <c:v>0.26837458174253559</c:v>
                </c:pt>
                <c:pt idx="58">
                  <c:v>0.23745346692379937</c:v>
                </c:pt>
                <c:pt idx="59">
                  <c:v>0.20572015216850714</c:v>
                </c:pt>
                <c:pt idx="60">
                  <c:v>0.17320508075688787</c:v>
                </c:pt>
                <c:pt idx="61">
                  <c:v>0.14868535021369741</c:v>
                </c:pt>
                <c:pt idx="62">
                  <c:v>0.12361266300024987</c:v>
                </c:pt>
                <c:pt idx="63">
                  <c:v>9.8010717660720545E-2</c:v>
                </c:pt>
                <c:pt idx="64">
                  <c:v>7.1903523703933422E-2</c:v>
                </c:pt>
                <c:pt idx="65">
                  <c:v>4.531538935183254E-2</c:v>
                </c:pt>
                <c:pt idx="66">
                  <c:v>1.8270909152852035E-2</c:v>
                </c:pt>
                <c:pt idx="67">
                  <c:v>-9.2050485345242083E-3</c:v>
                </c:pt>
                <c:pt idx="68">
                  <c:v>-3.7087354182671527E-2</c:v>
                </c:pt>
                <c:pt idx="69">
                  <c:v>-6.5350629854803971E-2</c:v>
                </c:pt>
                <c:pt idx="70">
                  <c:v>-9.3969262078590909E-2</c:v>
                </c:pt>
                <c:pt idx="71">
                  <c:v>-8.9824264681935273E-2</c:v>
                </c:pt>
                <c:pt idx="72">
                  <c:v>-8.5595086466564108E-2</c:v>
                </c:pt>
                <c:pt idx="73">
                  <c:v>-8.1285904256858402E-2</c:v>
                </c:pt>
                <c:pt idx="74">
                  <c:v>-7.6900935675065799E-2</c:v>
                </c:pt>
                <c:pt idx="75">
                  <c:v>-7.2444436971680293E-2</c:v>
                </c:pt>
                <c:pt idx="76">
                  <c:v>-6.7920700839320031E-2</c:v>
                </c:pt>
                <c:pt idx="77">
                  <c:v>-6.3334054211040672E-2</c:v>
                </c:pt>
                <c:pt idx="78">
                  <c:v>-5.8688856044028605E-2</c:v>
                </c:pt>
                <c:pt idx="79">
                  <c:v>-5.3989495089621677E-2</c:v>
                </c:pt>
                <c:pt idx="80">
                  <c:v>-4.9240387650610666E-2</c:v>
                </c:pt>
                <c:pt idx="81">
                  <c:v>-2.9630650217853941E-2</c:v>
                </c:pt>
                <c:pt idx="82">
                  <c:v>-9.9026806874154931E-3</c:v>
                </c:pt>
                <c:pt idx="83">
                  <c:v>9.9254615164134485E-3</c:v>
                </c:pt>
                <c:pt idx="84">
                  <c:v>2.9835656861048446E-2</c:v>
                </c:pt>
                <c:pt idx="85">
                  <c:v>4.9809734904587545E-2</c:v>
                </c:pt>
                <c:pt idx="86">
                  <c:v>6.9829483518187976E-2</c:v>
                </c:pt>
                <c:pt idx="87">
                  <c:v>8.9876658127911943E-2</c:v>
                </c:pt>
                <c:pt idx="88">
                  <c:v>0.10993299097210085</c:v>
                </c:pt>
                <c:pt idx="89">
                  <c:v>0.12998020037033131</c:v>
                </c:pt>
                <c:pt idx="90">
                  <c:v>0.15000000000000036</c:v>
                </c:pt>
                <c:pt idx="91">
                  <c:v>0.1699741081765869</c:v>
                </c:pt>
                <c:pt idx="92">
                  <c:v>0.18988425713362869</c:v>
                </c:pt>
                <c:pt idx="93">
                  <c:v>0.20971220229846091</c:v>
                </c:pt>
                <c:pt idx="94">
                  <c:v>0.22943973155976</c:v>
                </c:pt>
                <c:pt idx="95">
                  <c:v>0.24904867452293694</c:v>
                </c:pt>
                <c:pt idx="96">
                  <c:v>0.26852091174943427</c:v>
                </c:pt>
                <c:pt idx="97">
                  <c:v>0.28783838397598366</c:v>
                </c:pt>
                <c:pt idx="98">
                  <c:v>0.3069831013098871</c:v>
                </c:pt>
                <c:pt idx="99">
                  <c:v>0.32593715239639576</c:v>
                </c:pt>
                <c:pt idx="100">
                  <c:v>0.34468271355427332</c:v>
                </c:pt>
                <c:pt idx="101">
                  <c:v>0.35829392195839732</c:v>
                </c:pt>
                <c:pt idx="102">
                  <c:v>0.37169608827884604</c:v>
                </c:pt>
                <c:pt idx="103">
                  <c:v>0.38487617559016796</c:v>
                </c:pt>
                <c:pt idx="104">
                  <c:v>0.39782124777315847</c:v>
                </c:pt>
                <c:pt idx="105">
                  <c:v>0.41051847617285409</c:v>
                </c:pt>
                <c:pt idx="106">
                  <c:v>0.42295514621286029</c:v>
                </c:pt>
                <c:pt idx="107">
                  <c:v>0.43511866396318105</c:v>
                </c:pt>
                <c:pt idx="108">
                  <c:v>0.44699656265872217</c:v>
                </c:pt>
                <c:pt idx="109">
                  <c:v>0.45857650916566856</c:v>
                </c:pt>
                <c:pt idx="110">
                  <c:v>0.46984631039295421</c:v>
                </c:pt>
                <c:pt idx="111">
                  <c:v>0.48079391964605883</c:v>
                </c:pt>
                <c:pt idx="112">
                  <c:v>0.49140744292039734</c:v>
                </c:pt>
                <c:pt idx="113">
                  <c:v>0.50167514513157985</c:v>
                </c:pt>
                <c:pt idx="114">
                  <c:v>0.51158545627985652</c:v>
                </c:pt>
                <c:pt idx="115">
                  <c:v>0.52112697754607373</c:v>
                </c:pt>
                <c:pt idx="116">
                  <c:v>0.53028848731650857</c:v>
                </c:pt>
                <c:pt idx="117">
                  <c:v>0.53905894713396252</c:v>
                </c:pt>
                <c:pt idx="118">
                  <c:v>0.54742750757253456</c:v>
                </c:pt>
                <c:pt idx="119">
                  <c:v>0.55538351403351638</c:v>
                </c:pt>
                <c:pt idx="120">
                  <c:v>0.56291651245988505</c:v>
                </c:pt>
                <c:pt idx="121">
                  <c:v>0.60001711049147854</c:v>
                </c:pt>
                <c:pt idx="122">
                  <c:v>0.59363366730949818</c:v>
                </c:pt>
                <c:pt idx="123">
                  <c:v>0.58706939756179677</c:v>
                </c:pt>
                <c:pt idx="124">
                  <c:v>0.5803263007885292</c:v>
                </c:pt>
                <c:pt idx="125">
                  <c:v>0.57340643100229416</c:v>
                </c:pt>
                <c:pt idx="126">
                  <c:v>0.56631189606246313</c:v>
                </c:pt>
                <c:pt idx="127">
                  <c:v>0.55904485703310491</c:v>
                </c:pt>
                <c:pt idx="128">
                  <c:v>0.55160752752470532</c:v>
                </c:pt>
                <c:pt idx="129">
                  <c:v>0.54400217301987963</c:v>
                </c:pt>
                <c:pt idx="130">
                  <c:v>0.53623111018328462</c:v>
                </c:pt>
                <c:pt idx="131">
                  <c:v>0.52829670615594049</c:v>
                </c:pt>
                <c:pt idx="132">
                  <c:v>0.52020137783417597</c:v>
                </c:pt>
                <c:pt idx="133">
                  <c:v>0.51194759113341937</c:v>
                </c:pt>
                <c:pt idx="134">
                  <c:v>0.50353786023705571</c:v>
                </c:pt>
                <c:pt idx="135">
                  <c:v>0.49497474683058329</c:v>
                </c:pt>
                <c:pt idx="136">
                  <c:v>0.48626085932129798</c:v>
                </c:pt>
                <c:pt idx="137">
                  <c:v>0.47739885204374899</c:v>
                </c:pt>
                <c:pt idx="138">
                  <c:v>0.4683914244512008</c:v>
                </c:pt>
                <c:pt idx="139">
                  <c:v>0.45924132029335507</c:v>
                </c:pt>
                <c:pt idx="140">
                  <c:v>0.44995132678057759</c:v>
                </c:pt>
                <c:pt idx="141">
                  <c:v>0.44052427373488612</c:v>
                </c:pt>
                <c:pt idx="142">
                  <c:v>0.43096303272796088</c:v>
                </c:pt>
                <c:pt idx="143">
                  <c:v>0.42127051620643369</c:v>
                </c:pt>
                <c:pt idx="144">
                  <c:v>0.41144967660473125</c:v>
                </c:pt>
                <c:pt idx="145">
                  <c:v>0.40150350544573216</c:v>
                </c:pt>
                <c:pt idx="146">
                  <c:v>0.39143503242952282</c:v>
                </c:pt>
                <c:pt idx="147">
                  <c:v>0.38124732451051907</c:v>
                </c:pt>
                <c:pt idx="148">
                  <c:v>0.37094348496324342</c:v>
                </c:pt>
                <c:pt idx="149">
                  <c:v>0.36052665243703802</c:v>
                </c:pt>
                <c:pt idx="150">
                  <c:v>0.34999999999999992</c:v>
                </c:pt>
                <c:pt idx="151">
                  <c:v>0.33936673417243601</c:v>
                </c:pt>
                <c:pt idx="152">
                  <c:v>0.32863009395012349</c:v>
                </c:pt>
                <c:pt idx="153">
                  <c:v>0.31779334981768276</c:v>
                </c:pt>
                <c:pt idx="154">
                  <c:v>0.30685980275235408</c:v>
                </c:pt>
                <c:pt idx="155">
                  <c:v>0.2958327832184896</c:v>
                </c:pt>
                <c:pt idx="156">
                  <c:v>0.28471565015306027</c:v>
                </c:pt>
                <c:pt idx="157">
                  <c:v>0.27351178994249165</c:v>
                </c:pt>
                <c:pt idx="158">
                  <c:v>0.26222461539113856</c:v>
                </c:pt>
                <c:pt idx="159">
                  <c:v>0.25085756468171011</c:v>
                </c:pt>
                <c:pt idx="160">
                  <c:v>0.2394141003279682</c:v>
                </c:pt>
                <c:pt idx="161">
                  <c:v>0.22789770812000959</c:v>
                </c:pt>
                <c:pt idx="162">
                  <c:v>0.21631189606246323</c:v>
                </c:pt>
                <c:pt idx="163">
                  <c:v>0.20466019330591562</c:v>
                </c:pt>
                <c:pt idx="164">
                  <c:v>0.19294614907189944</c:v>
                </c:pt>
                <c:pt idx="165">
                  <c:v>0.18117333157176471</c:v>
                </c:pt>
                <c:pt idx="166">
                  <c:v>0.16934532691976739</c:v>
                </c:pt>
                <c:pt idx="167">
                  <c:v>0.15746573804070563</c:v>
                </c:pt>
                <c:pt idx="168">
                  <c:v>0.14553818357243151</c:v>
                </c:pt>
                <c:pt idx="169">
                  <c:v>0.13356629676358148</c:v>
                </c:pt>
                <c:pt idx="170">
                  <c:v>0.12155372436685119</c:v>
                </c:pt>
                <c:pt idx="171">
                  <c:v>0.10950412552816167</c:v>
                </c:pt>
                <c:pt idx="172">
                  <c:v>9.7421170672045726E-2</c:v>
                </c:pt>
                <c:pt idx="173">
                  <c:v>8.5308540383603276E-2</c:v>
                </c:pt>
                <c:pt idx="174">
                  <c:v>7.3169924287357607E-2</c:v>
                </c:pt>
                <c:pt idx="175">
                  <c:v>6.1009019923360733E-2</c:v>
                </c:pt>
                <c:pt idx="176">
                  <c:v>4.8829531620887864E-2</c:v>
                </c:pt>
                <c:pt idx="177">
                  <c:v>3.6635169370060665E-2</c:v>
                </c:pt>
                <c:pt idx="178">
                  <c:v>2.4429647691750798E-2</c:v>
                </c:pt>
                <c:pt idx="179">
                  <c:v>1.2216684506098406E-2</c:v>
                </c:pt>
                <c:pt idx="180">
                  <c:v>8.5760391843603401E-17</c:v>
                </c:pt>
                <c:pt idx="181">
                  <c:v>-1.7452406437283637E-2</c:v>
                </c:pt>
                <c:pt idx="182">
                  <c:v>-3.48994967025009E-2</c:v>
                </c:pt>
                <c:pt idx="183">
                  <c:v>-5.2335956242943557E-2</c:v>
                </c:pt>
                <c:pt idx="184">
                  <c:v>-6.9756473744125275E-2</c:v>
                </c:pt>
                <c:pt idx="185">
                  <c:v>-8.7155742747657944E-2</c:v>
                </c:pt>
                <c:pt idx="186">
                  <c:v>-0.1045284632676535</c:v>
                </c:pt>
                <c:pt idx="187">
                  <c:v>-0.12186934340514731</c:v>
                </c:pt>
                <c:pt idx="188">
                  <c:v>-0.13917310096006552</c:v>
                </c:pt>
                <c:pt idx="189">
                  <c:v>-0.15643446504023073</c:v>
                </c:pt>
                <c:pt idx="190">
                  <c:v>-0.17364817766693047</c:v>
                </c:pt>
                <c:pt idx="191">
                  <c:v>-0.19080899537654472</c:v>
                </c:pt>
                <c:pt idx="192">
                  <c:v>-0.20791169081775951</c:v>
                </c:pt>
                <c:pt idx="193">
                  <c:v>-0.22495105434386498</c:v>
                </c:pt>
                <c:pt idx="194">
                  <c:v>-0.24192189559966751</c:v>
                </c:pt>
                <c:pt idx="195">
                  <c:v>-0.25881904510252079</c:v>
                </c:pt>
                <c:pt idx="196">
                  <c:v>-0.275637355816999</c:v>
                </c:pt>
                <c:pt idx="197">
                  <c:v>-0.29237170472273677</c:v>
                </c:pt>
                <c:pt idx="198">
                  <c:v>-0.30901699437494728</c:v>
                </c:pt>
                <c:pt idx="199">
                  <c:v>-0.32556815445715676</c:v>
                </c:pt>
                <c:pt idx="200">
                  <c:v>-0.34202014332566866</c:v>
                </c:pt>
                <c:pt idx="201">
                  <c:v>-0.35836794954530043</c:v>
                </c:pt>
                <c:pt idx="202">
                  <c:v>-0.37460659341591201</c:v>
                </c:pt>
                <c:pt idx="203">
                  <c:v>-0.39073112848927355</c:v>
                </c:pt>
                <c:pt idx="204">
                  <c:v>-0.40673664307580021</c:v>
                </c:pt>
                <c:pt idx="205">
                  <c:v>-0.42261826174069927</c:v>
                </c:pt>
                <c:pt idx="206">
                  <c:v>-0.43837114678907746</c:v>
                </c:pt>
                <c:pt idx="207">
                  <c:v>-0.45399049973954669</c:v>
                </c:pt>
                <c:pt idx="208">
                  <c:v>-0.46947156278589086</c:v>
                </c:pt>
                <c:pt idx="209">
                  <c:v>-0.48480962024633695</c:v>
                </c:pt>
                <c:pt idx="210">
                  <c:v>-0.50000000000000011</c:v>
                </c:pt>
                <c:pt idx="211">
                  <c:v>-0.51503807491005416</c:v>
                </c:pt>
                <c:pt idx="212">
                  <c:v>-0.52991926423320479</c:v>
                </c:pt>
                <c:pt idx="213">
                  <c:v>-0.54463903501502708</c:v>
                </c:pt>
                <c:pt idx="214">
                  <c:v>-0.55919290347074668</c:v>
                </c:pt>
                <c:pt idx="215">
                  <c:v>-0.57357643635104616</c:v>
                </c:pt>
                <c:pt idx="216">
                  <c:v>-0.58778525229247303</c:v>
                </c:pt>
                <c:pt idx="217">
                  <c:v>-0.60181502315204838</c:v>
                </c:pt>
                <c:pt idx="218">
                  <c:v>-0.61566147532565818</c:v>
                </c:pt>
                <c:pt idx="219">
                  <c:v>-0.62932039104983761</c:v>
                </c:pt>
                <c:pt idx="220">
                  <c:v>-0.64278760968653925</c:v>
                </c:pt>
                <c:pt idx="221">
                  <c:v>-0.65605902899050705</c:v>
                </c:pt>
                <c:pt idx="222">
                  <c:v>-0.66913060635885824</c:v>
                </c:pt>
                <c:pt idx="223">
                  <c:v>-0.68199836006249837</c:v>
                </c:pt>
                <c:pt idx="224">
                  <c:v>-0.69465837045899737</c:v>
                </c:pt>
                <c:pt idx="225">
                  <c:v>-0.70710678118654746</c:v>
                </c:pt>
                <c:pt idx="226">
                  <c:v>-0.71933980033865119</c:v>
                </c:pt>
                <c:pt idx="227">
                  <c:v>-0.73135370161917046</c:v>
                </c:pt>
                <c:pt idx="228">
                  <c:v>-0.74314482547739436</c:v>
                </c:pt>
                <c:pt idx="229">
                  <c:v>-0.75470958022277201</c:v>
                </c:pt>
                <c:pt idx="230">
                  <c:v>-0.7660444431189779</c:v>
                </c:pt>
                <c:pt idx="231">
                  <c:v>-0.77714596145697057</c:v>
                </c:pt>
                <c:pt idx="232">
                  <c:v>-0.78801075360672213</c:v>
                </c:pt>
                <c:pt idx="233">
                  <c:v>-0.79863551004729283</c:v>
                </c:pt>
                <c:pt idx="234">
                  <c:v>-0.80901699437494734</c:v>
                </c:pt>
                <c:pt idx="235">
                  <c:v>-0.81915204428899158</c:v>
                </c:pt>
                <c:pt idx="236">
                  <c:v>-0.82903757255504185</c:v>
                </c:pt>
                <c:pt idx="237">
                  <c:v>-0.83867056794542405</c:v>
                </c:pt>
                <c:pt idx="238">
                  <c:v>-0.84804809615642596</c:v>
                </c:pt>
                <c:pt idx="239">
                  <c:v>-0.85716730070211211</c:v>
                </c:pt>
                <c:pt idx="240">
                  <c:v>-0.86602540378443837</c:v>
                </c:pt>
                <c:pt idx="241">
                  <c:v>-0.87461970713939596</c:v>
                </c:pt>
                <c:pt idx="242">
                  <c:v>-0.88294759285892699</c:v>
                </c:pt>
                <c:pt idx="243">
                  <c:v>-0.89100652418836779</c:v>
                </c:pt>
                <c:pt idx="244">
                  <c:v>-0.89879404629916682</c:v>
                </c:pt>
                <c:pt idx="245">
                  <c:v>-0.90630778703665005</c:v>
                </c:pt>
                <c:pt idx="246">
                  <c:v>-0.91354545764260098</c:v>
                </c:pt>
                <c:pt idx="247">
                  <c:v>-0.92050485345244026</c:v>
                </c:pt>
                <c:pt idx="248">
                  <c:v>-0.92718385456678731</c:v>
                </c:pt>
                <c:pt idx="249">
                  <c:v>-0.93358042649720163</c:v>
                </c:pt>
                <c:pt idx="250">
                  <c:v>-0.93969262078590843</c:v>
                </c:pt>
                <c:pt idx="251">
                  <c:v>-0.94551857559931685</c:v>
                </c:pt>
                <c:pt idx="252">
                  <c:v>-0.95105651629515353</c:v>
                </c:pt>
                <c:pt idx="253">
                  <c:v>-0.95630475596303532</c:v>
                </c:pt>
                <c:pt idx="254">
                  <c:v>-0.96126169593831901</c:v>
                </c:pt>
                <c:pt idx="255">
                  <c:v>-0.96592582628906831</c:v>
                </c:pt>
                <c:pt idx="256">
                  <c:v>-0.97029572627599647</c:v>
                </c:pt>
                <c:pt idx="257">
                  <c:v>-0.97437006478523513</c:v>
                </c:pt>
                <c:pt idx="258">
                  <c:v>-0.97814760073380558</c:v>
                </c:pt>
                <c:pt idx="259">
                  <c:v>-0.98162718344766398</c:v>
                </c:pt>
                <c:pt idx="260">
                  <c:v>-0.98480775301220802</c:v>
                </c:pt>
                <c:pt idx="261">
                  <c:v>-0.98768834059513766</c:v>
                </c:pt>
                <c:pt idx="262">
                  <c:v>-0.99026806874157025</c:v>
                </c:pt>
                <c:pt idx="263">
                  <c:v>-0.99254615164132209</c:v>
                </c:pt>
                <c:pt idx="264">
                  <c:v>-0.9945218953682734</c:v>
                </c:pt>
                <c:pt idx="265">
                  <c:v>-0.99619469809174555</c:v>
                </c:pt>
                <c:pt idx="266">
                  <c:v>-0.9975640502598242</c:v>
                </c:pt>
                <c:pt idx="267">
                  <c:v>-0.99862953475457383</c:v>
                </c:pt>
                <c:pt idx="268">
                  <c:v>-0.99939082701909576</c:v>
                </c:pt>
                <c:pt idx="269">
                  <c:v>-0.99984769515639127</c:v>
                </c:pt>
                <c:pt idx="270">
                  <c:v>-1</c:v>
                </c:pt>
                <c:pt idx="271">
                  <c:v>-0.99984769515639127</c:v>
                </c:pt>
                <c:pt idx="272">
                  <c:v>-0.99939082701909576</c:v>
                </c:pt>
                <c:pt idx="273">
                  <c:v>-0.99862953475457383</c:v>
                </c:pt>
                <c:pt idx="274">
                  <c:v>-0.99756405025982431</c:v>
                </c:pt>
                <c:pt idx="275">
                  <c:v>-0.99619469809174555</c:v>
                </c:pt>
                <c:pt idx="276">
                  <c:v>-0.9945218953682734</c:v>
                </c:pt>
                <c:pt idx="277">
                  <c:v>-0.99254615164132198</c:v>
                </c:pt>
                <c:pt idx="278">
                  <c:v>-0.99026806874157036</c:v>
                </c:pt>
                <c:pt idx="279">
                  <c:v>-0.98768834059513777</c:v>
                </c:pt>
                <c:pt idx="280">
                  <c:v>-0.98480775301220813</c:v>
                </c:pt>
                <c:pt idx="281">
                  <c:v>-0.98162718344766386</c:v>
                </c:pt>
                <c:pt idx="282">
                  <c:v>-0.97814760073380558</c:v>
                </c:pt>
                <c:pt idx="283">
                  <c:v>-0.97437006478523525</c:v>
                </c:pt>
                <c:pt idx="284">
                  <c:v>-0.97029572627599658</c:v>
                </c:pt>
                <c:pt idx="285">
                  <c:v>-0.96592582628906842</c:v>
                </c:pt>
                <c:pt idx="286">
                  <c:v>-0.96126169593831878</c:v>
                </c:pt>
                <c:pt idx="287">
                  <c:v>-0.95630475596303544</c:v>
                </c:pt>
                <c:pt idx="288">
                  <c:v>-0.95105651629515364</c:v>
                </c:pt>
                <c:pt idx="289">
                  <c:v>-0.94551857559931696</c:v>
                </c:pt>
                <c:pt idx="290">
                  <c:v>-0.93969262078590832</c:v>
                </c:pt>
                <c:pt idx="291">
                  <c:v>-0.93358042649720174</c:v>
                </c:pt>
                <c:pt idx="292">
                  <c:v>-0.92718385456678742</c:v>
                </c:pt>
                <c:pt idx="293">
                  <c:v>-0.92050485345244049</c:v>
                </c:pt>
                <c:pt idx="294">
                  <c:v>-0.91354545764260109</c:v>
                </c:pt>
                <c:pt idx="295">
                  <c:v>-0.90630778703664994</c:v>
                </c:pt>
                <c:pt idx="296">
                  <c:v>-0.89879404629916704</c:v>
                </c:pt>
                <c:pt idx="297">
                  <c:v>-0.8910065241883679</c:v>
                </c:pt>
                <c:pt idx="298">
                  <c:v>-0.8829475928589271</c:v>
                </c:pt>
                <c:pt idx="299">
                  <c:v>-0.87461970713939563</c:v>
                </c:pt>
                <c:pt idx="300">
                  <c:v>-0.8660254037844386</c:v>
                </c:pt>
                <c:pt idx="301">
                  <c:v>-0.85716730070211233</c:v>
                </c:pt>
                <c:pt idx="302">
                  <c:v>-0.84804809615642618</c:v>
                </c:pt>
                <c:pt idx="303">
                  <c:v>-0.83867056794542427</c:v>
                </c:pt>
                <c:pt idx="304">
                  <c:v>-0.82903757255504162</c:v>
                </c:pt>
                <c:pt idx="305">
                  <c:v>-0.8191520442889918</c:v>
                </c:pt>
                <c:pt idx="306">
                  <c:v>-0.80901699437494756</c:v>
                </c:pt>
                <c:pt idx="307">
                  <c:v>-0.79863551004729305</c:v>
                </c:pt>
                <c:pt idx="308">
                  <c:v>-0.78801075360672179</c:v>
                </c:pt>
                <c:pt idx="309">
                  <c:v>-0.77714596145697079</c:v>
                </c:pt>
                <c:pt idx="310">
                  <c:v>-0.76604444311897812</c:v>
                </c:pt>
                <c:pt idx="311">
                  <c:v>-0.75470958022277224</c:v>
                </c:pt>
                <c:pt idx="312">
                  <c:v>-0.74314482547739458</c:v>
                </c:pt>
                <c:pt idx="313">
                  <c:v>-0.73135370161917035</c:v>
                </c:pt>
                <c:pt idx="314">
                  <c:v>-0.71933980033865119</c:v>
                </c:pt>
                <c:pt idx="315">
                  <c:v>-0.70710678118654768</c:v>
                </c:pt>
                <c:pt idx="316">
                  <c:v>-0.69465837045899759</c:v>
                </c:pt>
                <c:pt idx="317">
                  <c:v>-0.68199836006249825</c:v>
                </c:pt>
                <c:pt idx="318">
                  <c:v>-0.66913060635885813</c:v>
                </c:pt>
                <c:pt idx="319">
                  <c:v>-0.65605902899050739</c:v>
                </c:pt>
                <c:pt idx="320">
                  <c:v>-0.64278760968653958</c:v>
                </c:pt>
                <c:pt idx="321">
                  <c:v>-0.62932039104983784</c:v>
                </c:pt>
                <c:pt idx="322">
                  <c:v>-0.61566147532565818</c:v>
                </c:pt>
                <c:pt idx="323">
                  <c:v>-0.60181502315204827</c:v>
                </c:pt>
                <c:pt idx="324">
                  <c:v>-0.58778525229247336</c:v>
                </c:pt>
                <c:pt idx="325">
                  <c:v>-0.57357643635104649</c:v>
                </c:pt>
                <c:pt idx="326">
                  <c:v>-0.55919290347074657</c:v>
                </c:pt>
                <c:pt idx="327">
                  <c:v>-0.54463903501502697</c:v>
                </c:pt>
                <c:pt idx="328">
                  <c:v>-0.52991926423320501</c:v>
                </c:pt>
                <c:pt idx="329">
                  <c:v>-0.51503807491005449</c:v>
                </c:pt>
                <c:pt idx="330">
                  <c:v>-0.50000000000000044</c:v>
                </c:pt>
                <c:pt idx="331">
                  <c:v>-0.48480962024633689</c:v>
                </c:pt>
                <c:pt idx="332">
                  <c:v>-0.46947156278589081</c:v>
                </c:pt>
                <c:pt idx="333">
                  <c:v>-0.45399049973954697</c:v>
                </c:pt>
                <c:pt idx="334">
                  <c:v>-0.43837114678907779</c:v>
                </c:pt>
                <c:pt idx="335">
                  <c:v>-0.42261826174069922</c:v>
                </c:pt>
                <c:pt idx="336">
                  <c:v>-0.40673664307580015</c:v>
                </c:pt>
                <c:pt idx="337">
                  <c:v>-0.39073112848927388</c:v>
                </c:pt>
                <c:pt idx="338">
                  <c:v>-0.37460659341591235</c:v>
                </c:pt>
                <c:pt idx="339">
                  <c:v>-0.35836794954530077</c:v>
                </c:pt>
                <c:pt idx="340">
                  <c:v>-0.3420201433256686</c:v>
                </c:pt>
                <c:pt idx="341">
                  <c:v>-0.3255681544571567</c:v>
                </c:pt>
                <c:pt idx="342">
                  <c:v>-0.30901699437494762</c:v>
                </c:pt>
                <c:pt idx="343">
                  <c:v>-0.29237170472273716</c:v>
                </c:pt>
                <c:pt idx="344">
                  <c:v>-0.27563735581699894</c:v>
                </c:pt>
                <c:pt idx="345">
                  <c:v>-0.25881904510252068</c:v>
                </c:pt>
                <c:pt idx="346">
                  <c:v>-0.24192189559966787</c:v>
                </c:pt>
                <c:pt idx="347">
                  <c:v>-0.22495105434386534</c:v>
                </c:pt>
                <c:pt idx="348">
                  <c:v>-0.20791169081775987</c:v>
                </c:pt>
                <c:pt idx="349">
                  <c:v>-0.19080899537654467</c:v>
                </c:pt>
                <c:pt idx="350">
                  <c:v>-0.17364817766693039</c:v>
                </c:pt>
                <c:pt idx="351">
                  <c:v>-0.15643446504023112</c:v>
                </c:pt>
                <c:pt idx="352">
                  <c:v>-0.13917310096006588</c:v>
                </c:pt>
                <c:pt idx="353">
                  <c:v>-0.12186934340514723</c:v>
                </c:pt>
                <c:pt idx="354">
                  <c:v>-0.10452846326765342</c:v>
                </c:pt>
                <c:pt idx="355">
                  <c:v>-8.7155742747658319E-2</c:v>
                </c:pt>
                <c:pt idx="356">
                  <c:v>-6.9756473744125636E-2</c:v>
                </c:pt>
                <c:pt idx="357">
                  <c:v>-5.2335956242944369E-2</c:v>
                </c:pt>
                <c:pt idx="358">
                  <c:v>-3.4899496702500823E-2</c:v>
                </c:pt>
                <c:pt idx="359">
                  <c:v>-1.745240643728356E-2</c:v>
                </c:pt>
                <c:pt idx="360">
                  <c:v>-2.45029690981724E-16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101E-414C-968B-6857D75F7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5571968"/>
        <c:axId val="1395559488"/>
      </c:scatterChart>
      <c:valAx>
        <c:axId val="1395571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95559488"/>
        <c:crosses val="autoZero"/>
        <c:crossBetween val="midCat"/>
      </c:valAx>
      <c:valAx>
        <c:axId val="139555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95571968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chemeClr val="tx1"/>
                </a:solidFill>
              </a:rPr>
              <a:t>CARREGAMENTOS EM KN/m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PLACAS!$L$44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PLACAS!$L$45:$L$48</c:f>
              <c:numCache>
                <c:formatCode>General</c:formatCode>
                <c:ptCount val="4"/>
                <c:pt idx="0">
                  <c:v>0.56999999999999995</c:v>
                </c:pt>
                <c:pt idx="1">
                  <c:v>0.51</c:v>
                </c:pt>
                <c:pt idx="2">
                  <c:v>0.43</c:v>
                </c:pt>
                <c:pt idx="3">
                  <c:v>0.36</c:v>
                </c:pt>
              </c:numCache>
            </c:numRef>
          </c:cat>
          <c:val>
            <c:numRef>
              <c:f>PLACAS!$L$45:$L$48</c:f>
              <c:numCache>
                <c:formatCode>General</c:formatCode>
                <c:ptCount val="4"/>
                <c:pt idx="0">
                  <c:v>0.56999999999999995</c:v>
                </c:pt>
                <c:pt idx="1">
                  <c:v>0.51</c:v>
                </c:pt>
                <c:pt idx="2">
                  <c:v>0.43</c:v>
                </c:pt>
                <c:pt idx="3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83-408F-ABC2-418053D2929B}"/>
            </c:ext>
          </c:extLst>
        </c:ser>
        <c:ser>
          <c:idx val="1"/>
          <c:order val="1"/>
          <c:tx>
            <c:strRef>
              <c:f>PLACAS!$M$44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.24487186256553017"/>
                  <c:y val="-0.4406159909222944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274263593958948"/>
                      <c:h val="5.28177139319800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983-408F-ABC2-418053D2929B}"/>
                </c:ext>
              </c:extLst>
            </c:dLbl>
            <c:dLbl>
              <c:idx val="1"/>
              <c:layout>
                <c:manualLayout>
                  <c:x val="0.17631262907820489"/>
                  <c:y val="-0.38109822793913534"/>
                </c:manualLayout>
              </c:layout>
              <c:numFmt formatCode="0.00&quot;KN/m&quot;" sourceLinked="0"/>
              <c:spPr>
                <a:solidFill>
                  <a:srgbClr val="FFFF00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7419562164050187"/>
                      <c:h val="5.49125029710541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983-408F-ABC2-418053D2929B}"/>
                </c:ext>
              </c:extLst>
            </c:dLbl>
            <c:dLbl>
              <c:idx val="2"/>
              <c:layout>
                <c:manualLayout>
                  <c:x val="0.1606227562971414"/>
                  <c:y val="-0.29444006976323939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710159304232655"/>
                      <c:h val="5.28177139319800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983-408F-ABC2-418053D2929B}"/>
                </c:ext>
              </c:extLst>
            </c:dLbl>
            <c:dLbl>
              <c:idx val="3"/>
              <c:layout>
                <c:manualLayout>
                  <c:x val="-2.9753396776614543E-4"/>
                  <c:y val="-0.18794047006164216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716582351828757"/>
                      <c:h val="5.28177139319800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983-408F-ABC2-418053D2929B}"/>
                </c:ext>
              </c:extLst>
            </c:dLbl>
            <c:numFmt formatCode="0.00&quot;KN/m&quot;" sourceLinked="0"/>
            <c:spPr>
              <a:solidFill>
                <a:srgbClr val="FFFF00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PLACAS!$L$45:$L$48</c:f>
              <c:numCache>
                <c:formatCode>General</c:formatCode>
                <c:ptCount val="4"/>
                <c:pt idx="0">
                  <c:v>0.56999999999999995</c:v>
                </c:pt>
                <c:pt idx="1">
                  <c:v>0.51</c:v>
                </c:pt>
                <c:pt idx="2">
                  <c:v>0.43</c:v>
                </c:pt>
                <c:pt idx="3">
                  <c:v>0.36</c:v>
                </c:pt>
              </c:numCache>
            </c:numRef>
          </c:cat>
          <c:val>
            <c:numRef>
              <c:f>PLACAS!$M$45:$M$48</c:f>
              <c:numCache>
                <c:formatCode>General</c:formatCode>
                <c:ptCount val="4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83-408F-ABC2-418053D29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8820496"/>
        <c:axId val="1388819248"/>
      </c:areaChart>
      <c:catAx>
        <c:axId val="1388820496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8819248"/>
        <c:crosses val="autoZero"/>
        <c:auto val="1"/>
        <c:lblAlgn val="ctr"/>
        <c:lblOffset val="100"/>
        <c:noMultiLvlLbl val="0"/>
      </c:catAx>
      <c:valAx>
        <c:axId val="138881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8820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chemeClr val="tx1"/>
                </a:solidFill>
              </a:rPr>
              <a:t>CARREGAMENTOS EM KN/m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'VENTO CORPO CILINDRICO'!$A$43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'VENTO CORPO CILINDRICO'!$A$44:$A$47</c:f>
              <c:numCache>
                <c:formatCode>General</c:formatCode>
                <c:ptCount val="4"/>
                <c:pt idx="0">
                  <c:v>0.61</c:v>
                </c:pt>
                <c:pt idx="1">
                  <c:v>0.56999999999999995</c:v>
                </c:pt>
                <c:pt idx="2">
                  <c:v>0.51</c:v>
                </c:pt>
                <c:pt idx="3">
                  <c:v>0.43</c:v>
                </c:pt>
              </c:numCache>
            </c:numRef>
          </c:cat>
          <c:val>
            <c:numRef>
              <c:f>'VENTO CORPO CILINDRICO'!$A$44:$A$47</c:f>
              <c:numCache>
                <c:formatCode>General</c:formatCode>
                <c:ptCount val="4"/>
                <c:pt idx="0">
                  <c:v>0.61</c:v>
                </c:pt>
                <c:pt idx="1">
                  <c:v>0.56999999999999995</c:v>
                </c:pt>
                <c:pt idx="2">
                  <c:v>0.51</c:v>
                </c:pt>
                <c:pt idx="3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4-4C9E-B78A-CEDFB3B0BEF6}"/>
            </c:ext>
          </c:extLst>
        </c:ser>
        <c:ser>
          <c:idx val="1"/>
          <c:order val="1"/>
          <c:tx>
            <c:strRef>
              <c:f>'VENTO CORPO CILINDRICO'!$B$43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.24487186256553017"/>
                  <c:y val="-0.4406159909222944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274263593958948"/>
                      <c:h val="5.28177139319800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A54-4C9E-B78A-CEDFB3B0BEF6}"/>
                </c:ext>
              </c:extLst>
            </c:dLbl>
            <c:dLbl>
              <c:idx val="1"/>
              <c:layout>
                <c:manualLayout>
                  <c:x val="0.17631262907820489"/>
                  <c:y val="-0.38109822793913534"/>
                </c:manualLayout>
              </c:layout>
              <c:numFmt formatCode="0.00&quot;KN/m&quot;" sourceLinked="0"/>
              <c:spPr>
                <a:solidFill>
                  <a:srgbClr val="FFFF00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7419562164050187"/>
                      <c:h val="5.49125029710541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1A54-4C9E-B78A-CEDFB3B0BEF6}"/>
                </c:ext>
              </c:extLst>
            </c:dLbl>
            <c:dLbl>
              <c:idx val="2"/>
              <c:layout>
                <c:manualLayout>
                  <c:x val="0.1606227562971414"/>
                  <c:y val="-0.29444006976323939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710159304232655"/>
                      <c:h val="5.28177139319800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A54-4C9E-B78A-CEDFB3B0BEF6}"/>
                </c:ext>
              </c:extLst>
            </c:dLbl>
            <c:dLbl>
              <c:idx val="3"/>
              <c:layout>
                <c:manualLayout>
                  <c:x val="-2.9753396776614543E-4"/>
                  <c:y val="-0.18794047006164216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716582351828757"/>
                      <c:h val="5.28177139319800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A54-4C9E-B78A-CEDFB3B0BEF6}"/>
                </c:ext>
              </c:extLst>
            </c:dLbl>
            <c:numFmt formatCode="0.00&quot;KN/m&quot;" sourceLinked="0"/>
            <c:spPr>
              <a:solidFill>
                <a:srgbClr val="FFFF00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'VENTO CORPO CILINDRICO'!$A$44:$A$47</c:f>
              <c:numCache>
                <c:formatCode>General</c:formatCode>
                <c:ptCount val="4"/>
                <c:pt idx="0">
                  <c:v>0.61</c:v>
                </c:pt>
                <c:pt idx="1">
                  <c:v>0.56999999999999995</c:v>
                </c:pt>
                <c:pt idx="2">
                  <c:v>0.51</c:v>
                </c:pt>
                <c:pt idx="3">
                  <c:v>0.43</c:v>
                </c:pt>
              </c:numCache>
            </c:numRef>
          </c:cat>
          <c:val>
            <c:numRef>
              <c:f>'VENTO CORPO CILINDRICO'!$B$44:$B$47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54-4C9E-B78A-CEDFB3B0B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8820496"/>
        <c:axId val="1388819248"/>
      </c:areaChart>
      <c:catAx>
        <c:axId val="1388820496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8819248"/>
        <c:crosses val="autoZero"/>
        <c:auto val="1"/>
        <c:lblAlgn val="ctr"/>
        <c:lblOffset val="100"/>
        <c:noMultiLvlLbl val="0"/>
      </c:catAx>
      <c:valAx>
        <c:axId val="138881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8820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chart" Target="../charts/chart2.xml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33499</xdr:colOff>
      <xdr:row>28</xdr:row>
      <xdr:rowOff>99254</xdr:rowOff>
    </xdr:from>
    <xdr:to>
      <xdr:col>32</xdr:col>
      <xdr:colOff>460277</xdr:colOff>
      <xdr:row>50</xdr:row>
      <xdr:rowOff>10650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D4EC01-A68C-8BEF-8AA2-3034CF54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70285" y="5433254"/>
          <a:ext cx="4713028" cy="4116003"/>
        </a:xfrm>
        <a:prstGeom prst="rect">
          <a:avLst/>
        </a:prstGeom>
      </xdr:spPr>
    </xdr:pic>
    <xdr:clientData/>
  </xdr:twoCellAnchor>
  <xdr:twoCellAnchor>
    <xdr:from>
      <xdr:col>1</xdr:col>
      <xdr:colOff>44670</xdr:colOff>
      <xdr:row>1</xdr:row>
      <xdr:rowOff>0</xdr:rowOff>
    </xdr:from>
    <xdr:to>
      <xdr:col>3</xdr:col>
      <xdr:colOff>202325</xdr:colOff>
      <xdr:row>13</xdr:row>
      <xdr:rowOff>131379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C4C5A2C7-89BF-159A-8A81-2FAD2704E3E1}"/>
            </a:ext>
          </a:extLst>
        </xdr:cNvPr>
        <xdr:cNvSpPr/>
      </xdr:nvSpPr>
      <xdr:spPr>
        <a:xfrm>
          <a:off x="654270" y="190500"/>
          <a:ext cx="1376855" cy="2417379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0</xdr:col>
      <xdr:colOff>76200</xdr:colOff>
      <xdr:row>17</xdr:row>
      <xdr:rowOff>178674</xdr:rowOff>
    </xdr:from>
    <xdr:to>
      <xdr:col>4</xdr:col>
      <xdr:colOff>170793</xdr:colOff>
      <xdr:row>19</xdr:row>
      <xdr:rowOff>49923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5928C94F-8CCF-7EB0-E8BE-1B1A02A613FC}"/>
            </a:ext>
          </a:extLst>
        </xdr:cNvPr>
        <xdr:cNvSpPr/>
      </xdr:nvSpPr>
      <xdr:spPr>
        <a:xfrm>
          <a:off x="76200" y="3417174"/>
          <a:ext cx="2532993" cy="252249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4</xdr:col>
      <xdr:colOff>149772</xdr:colOff>
      <xdr:row>1</xdr:row>
      <xdr:rowOff>36785</xdr:rowOff>
    </xdr:from>
    <xdr:to>
      <xdr:col>4</xdr:col>
      <xdr:colOff>170793</xdr:colOff>
      <xdr:row>14</xdr:row>
      <xdr:rowOff>14451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D78221CB-17AC-17DE-2CF0-5F6B00ECA3AA}"/>
            </a:ext>
          </a:extLst>
        </xdr:cNvPr>
        <xdr:cNvCxnSpPr>
          <a:cxnSpLocks/>
        </xdr:cNvCxnSpPr>
      </xdr:nvCxnSpPr>
      <xdr:spPr>
        <a:xfrm>
          <a:off x="2588172" y="227285"/>
          <a:ext cx="21021" cy="2454166"/>
        </a:xfrm>
        <a:prstGeom prst="straightConnector1">
          <a:avLst/>
        </a:prstGeom>
        <a:ln w="571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44670</xdr:colOff>
      <xdr:row>16</xdr:row>
      <xdr:rowOff>103789</xdr:rowOff>
    </xdr:from>
    <xdr:to>
      <xdr:col>3</xdr:col>
      <xdr:colOff>202325</xdr:colOff>
      <xdr:row>16</xdr:row>
      <xdr:rowOff>103789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5DA7F3F6-F75F-DAE5-F365-AA8D8A85C947}"/>
            </a:ext>
          </a:extLst>
        </xdr:cNvPr>
        <xdr:cNvCxnSpPr>
          <a:cxnSpLocks/>
        </xdr:cNvCxnSpPr>
      </xdr:nvCxnSpPr>
      <xdr:spPr>
        <a:xfrm>
          <a:off x="654270" y="3151789"/>
          <a:ext cx="1376855" cy="0"/>
        </a:xfrm>
        <a:prstGeom prst="straightConnector1">
          <a:avLst/>
        </a:prstGeom>
        <a:ln w="571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160282</xdr:colOff>
      <xdr:row>14</xdr:row>
      <xdr:rowOff>14451</xdr:rowOff>
    </xdr:from>
    <xdr:to>
      <xdr:col>4</xdr:col>
      <xdr:colOff>170793</xdr:colOff>
      <xdr:row>17</xdr:row>
      <xdr:rowOff>153189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444F1673-8864-ACBE-33E2-C11673C180BC}"/>
            </a:ext>
          </a:extLst>
        </xdr:cNvPr>
        <xdr:cNvCxnSpPr>
          <a:cxnSpLocks/>
        </xdr:cNvCxnSpPr>
      </xdr:nvCxnSpPr>
      <xdr:spPr>
        <a:xfrm flipH="1">
          <a:off x="2598682" y="2681451"/>
          <a:ext cx="10511" cy="710238"/>
        </a:xfrm>
        <a:prstGeom prst="straightConnector1">
          <a:avLst/>
        </a:prstGeom>
        <a:ln w="5715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14</xdr:row>
      <xdr:rowOff>142208</xdr:rowOff>
    </xdr:from>
    <xdr:to>
      <xdr:col>2</xdr:col>
      <xdr:colOff>323192</xdr:colOff>
      <xdr:row>16</xdr:row>
      <xdr:rowOff>130540</xdr:rowOff>
    </xdr:to>
    <xdr:sp macro="" textlink="">
      <xdr:nvSpPr>
        <xdr:cNvPr id="9" name="CaixaDeTexto 15">
          <a:extLst>
            <a:ext uri="{FF2B5EF4-FFF2-40B4-BE49-F238E27FC236}">
              <a16:creationId xmlns:a16="http://schemas.microsoft.com/office/drawing/2014/main" id="{8B02F3D9-57CF-CE53-40F3-9B8910038BA3}"/>
            </a:ext>
          </a:extLst>
        </xdr:cNvPr>
        <xdr:cNvSpPr txBox="1"/>
      </xdr:nvSpPr>
      <xdr:spPr>
        <a:xfrm>
          <a:off x="1143000" y="2809208"/>
          <a:ext cx="399392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/>
            <a:t>d</a:t>
          </a:r>
        </a:p>
      </xdr:txBody>
    </xdr:sp>
    <xdr:clientData/>
  </xdr:twoCellAnchor>
  <xdr:twoCellAnchor>
    <xdr:from>
      <xdr:col>4</xdr:col>
      <xdr:colOff>207582</xdr:colOff>
      <xdr:row>15</xdr:row>
      <xdr:rowOff>71025</xdr:rowOff>
    </xdr:from>
    <xdr:to>
      <xdr:col>5</xdr:col>
      <xdr:colOff>328454</xdr:colOff>
      <xdr:row>17</xdr:row>
      <xdr:rowOff>59357</xdr:rowOff>
    </xdr:to>
    <xdr:sp macro="" textlink="">
      <xdr:nvSpPr>
        <xdr:cNvPr id="10" name="CaixaDeTexto 16">
          <a:extLst>
            <a:ext uri="{FF2B5EF4-FFF2-40B4-BE49-F238E27FC236}">
              <a16:creationId xmlns:a16="http://schemas.microsoft.com/office/drawing/2014/main" id="{1CFCC527-543D-5581-FC21-F72AEBFC9762}"/>
            </a:ext>
          </a:extLst>
        </xdr:cNvPr>
        <xdr:cNvSpPr txBox="1"/>
      </xdr:nvSpPr>
      <xdr:spPr>
        <a:xfrm>
          <a:off x="2645982" y="2928525"/>
          <a:ext cx="730472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/>
            <a:t>&gt;=d</a:t>
          </a:r>
        </a:p>
      </xdr:txBody>
    </xdr:sp>
    <xdr:clientData/>
  </xdr:twoCellAnchor>
  <xdr:twoCellAnchor>
    <xdr:from>
      <xdr:col>4</xdr:col>
      <xdr:colOff>207582</xdr:colOff>
      <xdr:row>6</xdr:row>
      <xdr:rowOff>6752</xdr:rowOff>
    </xdr:from>
    <xdr:to>
      <xdr:col>5</xdr:col>
      <xdr:colOff>328454</xdr:colOff>
      <xdr:row>7</xdr:row>
      <xdr:rowOff>185584</xdr:rowOff>
    </xdr:to>
    <xdr:sp macro="" textlink="">
      <xdr:nvSpPr>
        <xdr:cNvPr id="11" name="CaixaDeTexto 17">
          <a:extLst>
            <a:ext uri="{FF2B5EF4-FFF2-40B4-BE49-F238E27FC236}">
              <a16:creationId xmlns:a16="http://schemas.microsoft.com/office/drawing/2014/main" id="{7BC1DE3F-21F5-4959-0D6B-DD001E70EF17}"/>
            </a:ext>
          </a:extLst>
        </xdr:cNvPr>
        <xdr:cNvSpPr txBox="1"/>
      </xdr:nvSpPr>
      <xdr:spPr>
        <a:xfrm>
          <a:off x="2645982" y="1149752"/>
          <a:ext cx="730472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/>
            <a:t>2h</a:t>
          </a:r>
        </a:p>
      </xdr:txBody>
    </xdr:sp>
    <xdr:clientData/>
  </xdr:twoCellAnchor>
  <xdr:twoCellAnchor>
    <xdr:from>
      <xdr:col>14</xdr:col>
      <xdr:colOff>503224</xdr:colOff>
      <xdr:row>9</xdr:row>
      <xdr:rowOff>14284</xdr:rowOff>
    </xdr:from>
    <xdr:to>
      <xdr:col>21</xdr:col>
      <xdr:colOff>244929</xdr:colOff>
      <xdr:row>31</xdr:row>
      <xdr:rowOff>151716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12BC548A-763B-21D9-3C01-20619F20A15B}"/>
            </a:ext>
          </a:extLst>
        </xdr:cNvPr>
        <xdr:cNvSpPr/>
      </xdr:nvSpPr>
      <xdr:spPr>
        <a:xfrm>
          <a:off x="10504474" y="1728784"/>
          <a:ext cx="4027955" cy="4328432"/>
        </a:xfrm>
        <a:prstGeom prst="ellipse">
          <a:avLst/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389752</xdr:colOff>
      <xdr:row>21</xdr:row>
      <xdr:rowOff>44458</xdr:rowOff>
    </xdr:from>
    <xdr:to>
      <xdr:col>14</xdr:col>
      <xdr:colOff>532627</xdr:colOff>
      <xdr:row>23</xdr:row>
      <xdr:rowOff>155981</xdr:rowOff>
    </xdr:to>
    <xdr:sp macro="" textlink="">
      <xdr:nvSpPr>
        <xdr:cNvPr id="13" name="Seta: para a Direita 12">
          <a:extLst>
            <a:ext uri="{FF2B5EF4-FFF2-40B4-BE49-F238E27FC236}">
              <a16:creationId xmlns:a16="http://schemas.microsoft.com/office/drawing/2014/main" id="{90354D30-0702-C338-3C59-ADDC8B462AC1}"/>
            </a:ext>
          </a:extLst>
        </xdr:cNvPr>
        <xdr:cNvSpPr/>
      </xdr:nvSpPr>
      <xdr:spPr>
        <a:xfrm>
          <a:off x="9166359" y="4044958"/>
          <a:ext cx="1367518" cy="492523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</a:rPr>
            <a:t>V0</a:t>
          </a:r>
        </a:p>
      </xdr:txBody>
    </xdr:sp>
    <xdr:clientData/>
  </xdr:twoCellAnchor>
  <xdr:twoCellAnchor>
    <xdr:from>
      <xdr:col>17</xdr:col>
      <xdr:colOff>347304</xdr:colOff>
      <xdr:row>0</xdr:row>
      <xdr:rowOff>0</xdr:rowOff>
    </xdr:from>
    <xdr:to>
      <xdr:col>18</xdr:col>
      <xdr:colOff>243119</xdr:colOff>
      <xdr:row>9</xdr:row>
      <xdr:rowOff>38100</xdr:rowOff>
    </xdr:to>
    <xdr:sp macro="" textlink="">
      <xdr:nvSpPr>
        <xdr:cNvPr id="14" name="Seta: para a Direita 13">
          <a:extLst>
            <a:ext uri="{FF2B5EF4-FFF2-40B4-BE49-F238E27FC236}">
              <a16:creationId xmlns:a16="http://schemas.microsoft.com/office/drawing/2014/main" id="{A9C12F36-788B-44D9-9BA6-1AAE465AD7EE}"/>
            </a:ext>
          </a:extLst>
        </xdr:cNvPr>
        <xdr:cNvSpPr/>
      </xdr:nvSpPr>
      <xdr:spPr>
        <a:xfrm rot="5400000">
          <a:off x="11563287" y="622231"/>
          <a:ext cx="1752600" cy="50813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</a:rPr>
            <a:t>V90°</a:t>
          </a:r>
        </a:p>
      </xdr:txBody>
    </xdr:sp>
    <xdr:clientData/>
  </xdr:twoCellAnchor>
  <xdr:twoCellAnchor>
    <xdr:from>
      <xdr:col>21</xdr:col>
      <xdr:colOff>246463</xdr:colOff>
      <xdr:row>20</xdr:row>
      <xdr:rowOff>5114</xdr:rowOff>
    </xdr:from>
    <xdr:to>
      <xdr:col>23</xdr:col>
      <xdr:colOff>456013</xdr:colOff>
      <xdr:row>23</xdr:row>
      <xdr:rowOff>56589</xdr:rowOff>
    </xdr:to>
    <xdr:sp macro="" textlink="">
      <xdr:nvSpPr>
        <xdr:cNvPr id="15" name="Seta: para a Direita 14">
          <a:extLst>
            <a:ext uri="{FF2B5EF4-FFF2-40B4-BE49-F238E27FC236}">
              <a16:creationId xmlns:a16="http://schemas.microsoft.com/office/drawing/2014/main" id="{350CD987-868D-4901-BF73-E791F2050142}"/>
            </a:ext>
          </a:extLst>
        </xdr:cNvPr>
        <xdr:cNvSpPr/>
      </xdr:nvSpPr>
      <xdr:spPr>
        <a:xfrm flipH="1">
          <a:off x="14533963" y="3815114"/>
          <a:ext cx="1434193" cy="62297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</a:rPr>
            <a:t>V 180°</a:t>
          </a:r>
        </a:p>
      </xdr:txBody>
    </xdr:sp>
    <xdr:clientData/>
  </xdr:twoCellAnchor>
  <xdr:twoCellAnchor>
    <xdr:from>
      <xdr:col>20</xdr:col>
      <xdr:colOff>263442</xdr:colOff>
      <xdr:row>8</xdr:row>
      <xdr:rowOff>157572</xdr:rowOff>
    </xdr:from>
    <xdr:to>
      <xdr:col>22</xdr:col>
      <xdr:colOff>472993</xdr:colOff>
      <xdr:row>11</xdr:row>
      <xdr:rowOff>90897</xdr:rowOff>
    </xdr:to>
    <xdr:sp macro="" textlink="">
      <xdr:nvSpPr>
        <xdr:cNvPr id="16" name="Seta: para a Direita 15">
          <a:extLst>
            <a:ext uri="{FF2B5EF4-FFF2-40B4-BE49-F238E27FC236}">
              <a16:creationId xmlns:a16="http://schemas.microsoft.com/office/drawing/2014/main" id="{0686AC13-2FF9-4169-98B1-45BD217C2CBB}"/>
            </a:ext>
          </a:extLst>
        </xdr:cNvPr>
        <xdr:cNvSpPr/>
      </xdr:nvSpPr>
      <xdr:spPr>
        <a:xfrm rot="19551163" flipH="1">
          <a:off x="13938621" y="1681572"/>
          <a:ext cx="1434193" cy="5048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</a:rPr>
            <a:t>V 140°</a:t>
          </a:r>
        </a:p>
      </xdr:txBody>
    </xdr:sp>
    <xdr:clientData/>
  </xdr:twoCellAnchor>
  <xdr:twoCellAnchor>
    <xdr:from>
      <xdr:col>14</xdr:col>
      <xdr:colOff>217237</xdr:colOff>
      <xdr:row>7</xdr:row>
      <xdr:rowOff>10142</xdr:rowOff>
    </xdr:from>
    <xdr:to>
      <xdr:col>16</xdr:col>
      <xdr:colOff>359519</xdr:colOff>
      <xdr:row>9</xdr:row>
      <xdr:rowOff>133967</xdr:rowOff>
    </xdr:to>
    <xdr:sp macro="" textlink="">
      <xdr:nvSpPr>
        <xdr:cNvPr id="17" name="Seta: para a Direita 16">
          <a:extLst>
            <a:ext uri="{FF2B5EF4-FFF2-40B4-BE49-F238E27FC236}">
              <a16:creationId xmlns:a16="http://schemas.microsoft.com/office/drawing/2014/main" id="{9DC43994-3919-43B9-A77A-4720B381D749}"/>
            </a:ext>
          </a:extLst>
        </xdr:cNvPr>
        <xdr:cNvSpPr/>
      </xdr:nvSpPr>
      <xdr:spPr>
        <a:xfrm rot="2454991">
          <a:off x="10218487" y="1343642"/>
          <a:ext cx="1366925" cy="5048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</a:rPr>
            <a:t>V50°</a:t>
          </a:r>
        </a:p>
      </xdr:txBody>
    </xdr:sp>
    <xdr:clientData/>
  </xdr:twoCellAnchor>
  <xdr:twoCellAnchor>
    <xdr:from>
      <xdr:col>24</xdr:col>
      <xdr:colOff>489858</xdr:colOff>
      <xdr:row>1</xdr:row>
      <xdr:rowOff>54427</xdr:rowOff>
    </xdr:from>
    <xdr:to>
      <xdr:col>33</xdr:col>
      <xdr:colOff>340178</xdr:colOff>
      <xdr:row>26</xdr:row>
      <xdr:rowOff>40822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E2CF5963-BEC0-9470-D32E-F25443AD4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0.43711</cdr:x>
      <cdr:y>0.41636</cdr:y>
    </cdr:from>
    <cdr:to>
      <cdr:x>0.82862</cdr:x>
      <cdr:y>0.49455</cdr:y>
    </cdr:to>
    <cdr:cxnSp macro="">
      <cdr:nvCxnSpPr>
        <cdr:cNvPr id="3" name="Conector de Seta Reta 2">
          <a:extLst xmlns:a="http://schemas.openxmlformats.org/drawingml/2006/main">
            <a:ext uri="{FF2B5EF4-FFF2-40B4-BE49-F238E27FC236}">
              <a16:creationId xmlns:a16="http://schemas.microsoft.com/office/drawing/2014/main" id="{633EF331-4551-0A98-8C48-71F67F9F85EB}"/>
            </a:ext>
          </a:extLst>
        </cdr:cNvPr>
        <cdr:cNvCxnSpPr/>
      </cdr:nvCxnSpPr>
      <cdr:spPr>
        <a:xfrm xmlns:a="http://schemas.openxmlformats.org/drawingml/2006/main" flipV="1">
          <a:off x="3782787" y="3116037"/>
          <a:ext cx="3388178" cy="585108"/>
        </a:xfrm>
        <a:prstGeom xmlns:a="http://schemas.openxmlformats.org/drawingml/2006/main" prst="straightConnector1">
          <a:avLst/>
        </a:prstGeom>
        <a:ln xmlns:a="http://schemas.openxmlformats.org/drawingml/2006/main" w="76200">
          <a:solidFill>
            <a:srgbClr val="FF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103038</xdr:colOff>
      <xdr:row>2</xdr:row>
      <xdr:rowOff>49696</xdr:rowOff>
    </xdr:from>
    <xdr:to>
      <xdr:col>16</xdr:col>
      <xdr:colOff>521805</xdr:colOff>
      <xdr:row>19</xdr:row>
      <xdr:rowOff>82826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764A48-8494-42AB-8592-C33A0405C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8213" y="792646"/>
          <a:ext cx="4076367" cy="3109705"/>
        </a:xfrm>
        <a:prstGeom prst="rect">
          <a:avLst/>
        </a:prstGeom>
      </xdr:spPr>
    </xdr:pic>
    <xdr:clientData/>
  </xdr:twoCellAnchor>
  <xdr:twoCellAnchor editAs="oneCell">
    <xdr:from>
      <xdr:col>17</xdr:col>
      <xdr:colOff>286993</xdr:colOff>
      <xdr:row>20</xdr:row>
      <xdr:rowOff>52181</xdr:rowOff>
    </xdr:from>
    <xdr:to>
      <xdr:col>23</xdr:col>
      <xdr:colOff>353202</xdr:colOff>
      <xdr:row>31</xdr:row>
      <xdr:rowOff>61443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023202A-7CD9-4037-93E5-4B84411D1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69368" y="4062206"/>
          <a:ext cx="3723809" cy="2104762"/>
        </a:xfrm>
        <a:prstGeom prst="rect">
          <a:avLst/>
        </a:prstGeom>
      </xdr:spPr>
    </xdr:pic>
    <xdr:clientData/>
  </xdr:twoCellAnchor>
  <xdr:twoCellAnchor editAs="oneCell">
    <xdr:from>
      <xdr:col>17</xdr:col>
      <xdr:colOff>99390</xdr:colOff>
      <xdr:row>1</xdr:row>
      <xdr:rowOff>183823</xdr:rowOff>
    </xdr:from>
    <xdr:to>
      <xdr:col>22</xdr:col>
      <xdr:colOff>389282</xdr:colOff>
      <xdr:row>18</xdr:row>
      <xdr:rowOff>107672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E89623E-1F63-4B94-BE79-F31C5B892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81765" y="726748"/>
          <a:ext cx="3337892" cy="3009949"/>
        </a:xfrm>
        <a:prstGeom prst="rect">
          <a:avLst/>
        </a:prstGeom>
      </xdr:spPr>
    </xdr:pic>
    <xdr:clientData/>
  </xdr:twoCellAnchor>
  <xdr:twoCellAnchor>
    <xdr:from>
      <xdr:col>2</xdr:col>
      <xdr:colOff>222803</xdr:colOff>
      <xdr:row>1</xdr:row>
      <xdr:rowOff>98769</xdr:rowOff>
    </xdr:from>
    <xdr:to>
      <xdr:col>8</xdr:col>
      <xdr:colOff>489502</xdr:colOff>
      <xdr:row>33</xdr:row>
      <xdr:rowOff>36857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FF2EEC8-F78C-40FA-B314-4CBD62496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300245</xdr:colOff>
      <xdr:row>1</xdr:row>
      <xdr:rowOff>178490</xdr:rowOff>
    </xdr:from>
    <xdr:to>
      <xdr:col>26</xdr:col>
      <xdr:colOff>25</xdr:colOff>
      <xdr:row>4</xdr:row>
      <xdr:rowOff>168154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38323C9-1DD7-4D0D-B2E3-DD86687FD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0620" y="721415"/>
          <a:ext cx="2138181" cy="589739"/>
        </a:xfrm>
        <a:prstGeom prst="rect">
          <a:avLst/>
        </a:prstGeom>
      </xdr:spPr>
    </xdr:pic>
    <xdr:clientData/>
  </xdr:twoCellAnchor>
  <xdr:twoCellAnchor editAs="oneCell">
    <xdr:from>
      <xdr:col>3</xdr:col>
      <xdr:colOff>496958</xdr:colOff>
      <xdr:row>37</xdr:row>
      <xdr:rowOff>190498</xdr:rowOff>
    </xdr:from>
    <xdr:to>
      <xdr:col>9</xdr:col>
      <xdr:colOff>538274</xdr:colOff>
      <xdr:row>59</xdr:row>
      <xdr:rowOff>86395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9D49134-085E-FE18-7EF6-5B44D351A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07328" y="7437781"/>
          <a:ext cx="3718794" cy="4086897"/>
        </a:xfrm>
        <a:prstGeom prst="rect">
          <a:avLst/>
        </a:prstGeom>
      </xdr:spPr>
    </xdr:pic>
    <xdr:clientData/>
  </xdr:twoCellAnchor>
  <xdr:twoCellAnchor editAs="oneCell">
    <xdr:from>
      <xdr:col>4</xdr:col>
      <xdr:colOff>356152</xdr:colOff>
      <xdr:row>60</xdr:row>
      <xdr:rowOff>84444</xdr:rowOff>
    </xdr:from>
    <xdr:to>
      <xdr:col>13</xdr:col>
      <xdr:colOff>430696</xdr:colOff>
      <xdr:row>83</xdr:row>
      <xdr:rowOff>101727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53ABC91-5969-8055-8384-3C9E24AA8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79435" y="14189727"/>
          <a:ext cx="5590761" cy="4398783"/>
        </a:xfrm>
        <a:prstGeom prst="rect">
          <a:avLst/>
        </a:prstGeom>
      </xdr:spPr>
    </xdr:pic>
    <xdr:clientData/>
  </xdr:twoCellAnchor>
  <xdr:twoCellAnchor editAs="oneCell">
    <xdr:from>
      <xdr:col>18</xdr:col>
      <xdr:colOff>74545</xdr:colOff>
      <xdr:row>51</xdr:row>
      <xdr:rowOff>41413</xdr:rowOff>
    </xdr:from>
    <xdr:to>
      <xdr:col>27</xdr:col>
      <xdr:colOff>0</xdr:colOff>
      <xdr:row>72</xdr:row>
      <xdr:rowOff>5663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592E4EC-510D-8D52-38A9-7ABD3A381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378610" y="9955696"/>
          <a:ext cx="5441673" cy="3964750"/>
        </a:xfrm>
        <a:prstGeom prst="rect">
          <a:avLst/>
        </a:prstGeom>
      </xdr:spPr>
    </xdr:pic>
    <xdr:clientData/>
  </xdr:twoCellAnchor>
  <xdr:twoCellAnchor editAs="oneCell">
    <xdr:from>
      <xdr:col>8</xdr:col>
      <xdr:colOff>140803</xdr:colOff>
      <xdr:row>43</xdr:row>
      <xdr:rowOff>97236</xdr:rowOff>
    </xdr:from>
    <xdr:to>
      <xdr:col>24</xdr:col>
      <xdr:colOff>293630</xdr:colOff>
      <xdr:row>62</xdr:row>
      <xdr:rowOff>101232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F95CFFB3-77A7-BB6E-B717-B9C348674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15738" y="8487519"/>
          <a:ext cx="9959435" cy="3623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103038</xdr:colOff>
      <xdr:row>2</xdr:row>
      <xdr:rowOff>49696</xdr:rowOff>
    </xdr:from>
    <xdr:to>
      <xdr:col>16</xdr:col>
      <xdr:colOff>521805</xdr:colOff>
      <xdr:row>19</xdr:row>
      <xdr:rowOff>82826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4E3F698-24AD-6FB3-0EBC-43879798E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2647" y="795131"/>
          <a:ext cx="4096245" cy="3105978"/>
        </a:xfrm>
        <a:prstGeom prst="rect">
          <a:avLst/>
        </a:prstGeom>
      </xdr:spPr>
    </xdr:pic>
    <xdr:clientData/>
  </xdr:twoCellAnchor>
  <xdr:twoCellAnchor editAs="oneCell">
    <xdr:from>
      <xdr:col>17</xdr:col>
      <xdr:colOff>286993</xdr:colOff>
      <xdr:row>20</xdr:row>
      <xdr:rowOff>52181</xdr:rowOff>
    </xdr:from>
    <xdr:to>
      <xdr:col>23</xdr:col>
      <xdr:colOff>353202</xdr:colOff>
      <xdr:row>31</xdr:row>
      <xdr:rowOff>61443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7B3D0BF-D876-EB81-224F-4CF3E9517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16993" y="4060964"/>
          <a:ext cx="3743687" cy="2104762"/>
        </a:xfrm>
        <a:prstGeom prst="rect">
          <a:avLst/>
        </a:prstGeom>
      </xdr:spPr>
    </xdr:pic>
    <xdr:clientData/>
  </xdr:twoCellAnchor>
  <xdr:twoCellAnchor editAs="oneCell">
    <xdr:from>
      <xdr:col>17</xdr:col>
      <xdr:colOff>99390</xdr:colOff>
      <xdr:row>1</xdr:row>
      <xdr:rowOff>183823</xdr:rowOff>
    </xdr:from>
    <xdr:to>
      <xdr:col>22</xdr:col>
      <xdr:colOff>389282</xdr:colOff>
      <xdr:row>18</xdr:row>
      <xdr:rowOff>107672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C8DF5-EEAD-C113-2DE0-62602BBBD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9390" y="730475"/>
          <a:ext cx="3354457" cy="3004980"/>
        </a:xfrm>
        <a:prstGeom prst="rect">
          <a:avLst/>
        </a:prstGeom>
      </xdr:spPr>
    </xdr:pic>
    <xdr:clientData/>
  </xdr:twoCellAnchor>
  <xdr:twoCellAnchor>
    <xdr:from>
      <xdr:col>2</xdr:col>
      <xdr:colOff>222803</xdr:colOff>
      <xdr:row>1</xdr:row>
      <xdr:rowOff>98769</xdr:rowOff>
    </xdr:from>
    <xdr:to>
      <xdr:col>8</xdr:col>
      <xdr:colOff>489502</xdr:colOff>
      <xdr:row>33</xdr:row>
      <xdr:rowOff>36857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118A102-7C5D-239C-6B74-5FFD94313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300245</xdr:colOff>
      <xdr:row>1</xdr:row>
      <xdr:rowOff>178490</xdr:rowOff>
    </xdr:from>
    <xdr:to>
      <xdr:col>26</xdr:col>
      <xdr:colOff>26</xdr:colOff>
      <xdr:row>4</xdr:row>
      <xdr:rowOff>168154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C01AE97A-8EA7-3532-4D5F-C14ED2CB1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4310" y="725142"/>
          <a:ext cx="2151433" cy="58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9CD46-1475-45C5-8924-2649CDF888BE}">
  <dimension ref="A22:F797"/>
  <sheetViews>
    <sheetView zoomScale="70" zoomScaleNormal="70" workbookViewId="0">
      <selection activeCell="L443" sqref="L443"/>
    </sheetView>
  </sheetViews>
  <sheetFormatPr defaultRowHeight="15" x14ac:dyDescent="0.25"/>
  <cols>
    <col min="1" max="1" width="17.28515625" bestFit="1" customWidth="1"/>
    <col min="2" max="2" width="15.7109375" bestFit="1" customWidth="1"/>
    <col min="4" max="4" width="15.85546875" bestFit="1" customWidth="1"/>
  </cols>
  <sheetData>
    <row r="22" spans="1:3" x14ac:dyDescent="0.25">
      <c r="A22" t="s">
        <v>0</v>
      </c>
      <c r="B22">
        <v>6</v>
      </c>
      <c r="C22" t="s">
        <v>2</v>
      </c>
    </row>
    <row r="23" spans="1:3" x14ac:dyDescent="0.25">
      <c r="A23" t="s">
        <v>1</v>
      </c>
      <c r="B23">
        <v>2</v>
      </c>
      <c r="C23" t="s">
        <v>2</v>
      </c>
    </row>
    <row r="24" spans="1:3" x14ac:dyDescent="0.25">
      <c r="A24" t="s">
        <v>3</v>
      </c>
      <c r="B24">
        <f>B22/B23</f>
        <v>3</v>
      </c>
    </row>
    <row r="25" spans="1:3" x14ac:dyDescent="0.25">
      <c r="A25" t="s">
        <v>4</v>
      </c>
      <c r="B25">
        <f>B24/B23</f>
        <v>1.5</v>
      </c>
    </row>
    <row r="26" spans="1:3" x14ac:dyDescent="0.25">
      <c r="A26" t="s">
        <v>13</v>
      </c>
    </row>
    <row r="27" spans="1:3" x14ac:dyDescent="0.25">
      <c r="A27" t="s">
        <v>5</v>
      </c>
      <c r="B27" s="1">
        <v>45</v>
      </c>
      <c r="C27" t="s">
        <v>7</v>
      </c>
    </row>
    <row r="28" spans="1:3" x14ac:dyDescent="0.25">
      <c r="A28" t="s">
        <v>8</v>
      </c>
      <c r="B28" s="1">
        <v>1</v>
      </c>
    </row>
    <row r="29" spans="1:3" x14ac:dyDescent="0.25">
      <c r="A29" t="s">
        <v>9</v>
      </c>
      <c r="B29" s="1">
        <v>0.83</v>
      </c>
    </row>
    <row r="30" spans="1:3" x14ac:dyDescent="0.25">
      <c r="A30" t="s">
        <v>10</v>
      </c>
      <c r="B30" s="1">
        <v>0.95</v>
      </c>
    </row>
    <row r="31" spans="1:3" x14ac:dyDescent="0.25">
      <c r="A31" t="s">
        <v>6</v>
      </c>
      <c r="B31">
        <f>B27*B28*B29*B30</f>
        <v>35.482500000000002</v>
      </c>
      <c r="C31" t="s">
        <v>7</v>
      </c>
    </row>
    <row r="32" spans="1:3" x14ac:dyDescent="0.25">
      <c r="A32" t="s">
        <v>11</v>
      </c>
      <c r="B32">
        <f>0.613*(B31^2)</f>
        <v>771.77178523125008</v>
      </c>
      <c r="C32" t="s">
        <v>12</v>
      </c>
    </row>
    <row r="33" spans="1:4" ht="17.25" customHeight="1" x14ac:dyDescent="0.25">
      <c r="A33" t="s">
        <v>25</v>
      </c>
      <c r="B33" s="2">
        <f>D41</f>
        <v>771.77178523125008</v>
      </c>
    </row>
    <row r="34" spans="1:4" ht="15.75" customHeight="1" x14ac:dyDescent="0.25">
      <c r="A34" t="s">
        <v>18</v>
      </c>
      <c r="B34" s="2">
        <f>B23/2</f>
        <v>1</v>
      </c>
    </row>
    <row r="35" spans="1:4" ht="12.75" customHeight="1" x14ac:dyDescent="0.25">
      <c r="A35" t="s">
        <v>19</v>
      </c>
      <c r="B35" s="2">
        <v>0</v>
      </c>
    </row>
    <row r="36" spans="1:4" x14ac:dyDescent="0.25">
      <c r="A36" t="s">
        <v>26</v>
      </c>
      <c r="B36">
        <f>B24/B23</f>
        <v>1.5</v>
      </c>
    </row>
    <row r="40" spans="1:4" x14ac:dyDescent="0.25">
      <c r="A40" s="5" t="s">
        <v>17</v>
      </c>
      <c r="B40" s="6" t="s">
        <v>14</v>
      </c>
      <c r="C40" s="6" t="s">
        <v>16</v>
      </c>
      <c r="D40" s="6" t="s">
        <v>15</v>
      </c>
    </row>
    <row r="41" spans="1:4" x14ac:dyDescent="0.25">
      <c r="A41" s="7">
        <v>1</v>
      </c>
      <c r="B41" s="7">
        <v>0</v>
      </c>
      <c r="C41" s="7">
        <v>1</v>
      </c>
      <c r="D41" s="7">
        <f>$B$32*C41</f>
        <v>771.77178523125008</v>
      </c>
    </row>
    <row r="42" spans="1:4" x14ac:dyDescent="0.25">
      <c r="A42" s="7">
        <v>2</v>
      </c>
      <c r="B42" s="7">
        <v>10</v>
      </c>
      <c r="C42" s="7">
        <v>0.9</v>
      </c>
      <c r="D42" s="7">
        <f t="shared" ref="D42:D105" si="0">$B$32*C42</f>
        <v>694.59460670812507</v>
      </c>
    </row>
    <row r="43" spans="1:4" x14ac:dyDescent="0.25">
      <c r="A43" s="7">
        <v>3</v>
      </c>
      <c r="B43" s="7">
        <v>20</v>
      </c>
      <c r="C43" s="7">
        <v>0.7</v>
      </c>
      <c r="D43" s="7">
        <f t="shared" si="0"/>
        <v>540.24024966187505</v>
      </c>
    </row>
    <row r="44" spans="1:4" x14ac:dyDescent="0.25">
      <c r="A44" s="7">
        <v>4</v>
      </c>
      <c r="B44" s="7">
        <v>30</v>
      </c>
      <c r="C44" s="7">
        <v>0.4</v>
      </c>
      <c r="D44" s="7">
        <f t="shared" si="0"/>
        <v>308.70871409250003</v>
      </c>
    </row>
    <row r="45" spans="1:4" x14ac:dyDescent="0.25">
      <c r="A45" s="7">
        <v>5</v>
      </c>
      <c r="B45" s="7">
        <v>40</v>
      </c>
      <c r="C45" s="7">
        <v>0</v>
      </c>
      <c r="D45" s="7">
        <f t="shared" si="0"/>
        <v>0</v>
      </c>
    </row>
    <row r="46" spans="1:4" x14ac:dyDescent="0.25">
      <c r="A46" s="7">
        <v>6</v>
      </c>
      <c r="B46" s="7">
        <v>50</v>
      </c>
      <c r="C46" s="7">
        <v>-0.4</v>
      </c>
      <c r="D46" s="7">
        <f t="shared" si="0"/>
        <v>-308.70871409250003</v>
      </c>
    </row>
    <row r="47" spans="1:4" x14ac:dyDescent="0.25">
      <c r="A47" s="7">
        <v>7</v>
      </c>
      <c r="B47" s="7">
        <v>60</v>
      </c>
      <c r="C47" s="7">
        <v>-0.8</v>
      </c>
      <c r="D47" s="7">
        <f t="shared" si="0"/>
        <v>-617.41742818500006</v>
      </c>
    </row>
    <row r="48" spans="1:4" x14ac:dyDescent="0.25">
      <c r="A48" s="7">
        <v>8</v>
      </c>
      <c r="B48" s="7">
        <v>70</v>
      </c>
      <c r="C48" s="7">
        <v>-1.1000000000000001</v>
      </c>
      <c r="D48" s="7">
        <f t="shared" si="0"/>
        <v>-848.9489637543752</v>
      </c>
    </row>
    <row r="49" spans="1:4" x14ac:dyDescent="0.25">
      <c r="A49" s="7">
        <v>9</v>
      </c>
      <c r="B49" s="7">
        <v>80</v>
      </c>
      <c r="C49" s="7">
        <v>-1.05</v>
      </c>
      <c r="D49" s="7">
        <f t="shared" si="0"/>
        <v>-810.36037449281264</v>
      </c>
    </row>
    <row r="50" spans="1:4" x14ac:dyDescent="0.25">
      <c r="A50" s="7">
        <v>10</v>
      </c>
      <c r="B50" s="7">
        <v>90</v>
      </c>
      <c r="C50" s="7">
        <v>-0.85</v>
      </c>
      <c r="D50" s="7">
        <f t="shared" si="0"/>
        <v>-656.00601744656251</v>
      </c>
    </row>
    <row r="51" spans="1:4" x14ac:dyDescent="0.25">
      <c r="A51" s="7">
        <v>11</v>
      </c>
      <c r="B51" s="7">
        <v>100</v>
      </c>
      <c r="C51" s="7">
        <v>-0.65</v>
      </c>
      <c r="D51" s="7">
        <f t="shared" si="0"/>
        <v>-501.65166040031255</v>
      </c>
    </row>
    <row r="52" spans="1:4" x14ac:dyDescent="0.25">
      <c r="A52" s="7">
        <v>12</v>
      </c>
      <c r="B52" s="7">
        <v>120</v>
      </c>
      <c r="C52" s="7">
        <v>-0.35</v>
      </c>
      <c r="D52" s="7">
        <f t="shared" si="0"/>
        <v>-270.12012483093753</v>
      </c>
    </row>
    <row r="53" spans="1:4" x14ac:dyDescent="0.25">
      <c r="A53" s="7">
        <v>13</v>
      </c>
      <c r="B53" s="7">
        <v>140</v>
      </c>
      <c r="C53" s="7">
        <v>-0.3</v>
      </c>
      <c r="D53" s="7">
        <f t="shared" si="0"/>
        <v>-231.53153556937502</v>
      </c>
    </row>
    <row r="54" spans="1:4" x14ac:dyDescent="0.25">
      <c r="A54" s="7">
        <v>14</v>
      </c>
      <c r="B54" s="7">
        <v>160</v>
      </c>
      <c r="C54" s="7">
        <v>-0.3</v>
      </c>
      <c r="D54" s="7">
        <f t="shared" si="0"/>
        <v>-231.53153556937502</v>
      </c>
    </row>
    <row r="55" spans="1:4" x14ac:dyDescent="0.25">
      <c r="A55" s="7">
        <v>15</v>
      </c>
      <c r="B55" s="7">
        <v>180</v>
      </c>
      <c r="C55" s="7">
        <v>-0.3</v>
      </c>
      <c r="D55" s="7">
        <f t="shared" si="0"/>
        <v>-231.53153556937502</v>
      </c>
    </row>
    <row r="56" spans="1:4" hidden="1" x14ac:dyDescent="0.25">
      <c r="B56" s="2">
        <v>0</v>
      </c>
      <c r="C56">
        <v>1</v>
      </c>
      <c r="D56">
        <f t="shared" si="0"/>
        <v>771.77178523125008</v>
      </c>
    </row>
    <row r="57" spans="1:4" hidden="1" x14ac:dyDescent="0.25">
      <c r="B57" s="2">
        <v>1</v>
      </c>
      <c r="C57">
        <f>_xlfn.FORECAST.LINEAR(B57,$C$41:$C$42,$B$41:$B$42)</f>
        <v>0.99</v>
      </c>
      <c r="D57">
        <f t="shared" si="0"/>
        <v>764.05406737893759</v>
      </c>
    </row>
    <row r="58" spans="1:4" hidden="1" x14ac:dyDescent="0.25">
      <c r="B58" s="2">
        <v>2</v>
      </c>
      <c r="C58">
        <f t="shared" ref="C58:C65" si="1">_xlfn.FORECAST.LINEAR(B58,$C$41:$C$42,$B$41:$B$42)</f>
        <v>0.98</v>
      </c>
      <c r="D58">
        <f t="shared" si="0"/>
        <v>756.3363495266251</v>
      </c>
    </row>
    <row r="59" spans="1:4" hidden="1" x14ac:dyDescent="0.25">
      <c r="B59" s="2">
        <v>3</v>
      </c>
      <c r="C59">
        <f t="shared" si="1"/>
        <v>0.97</v>
      </c>
      <c r="D59">
        <f t="shared" si="0"/>
        <v>748.61863167431261</v>
      </c>
    </row>
    <row r="60" spans="1:4" hidden="1" x14ac:dyDescent="0.25">
      <c r="B60" s="2">
        <v>4</v>
      </c>
      <c r="C60">
        <f t="shared" si="1"/>
        <v>0.96</v>
      </c>
      <c r="D60">
        <f t="shared" si="0"/>
        <v>740.90091382200001</v>
      </c>
    </row>
    <row r="61" spans="1:4" hidden="1" x14ac:dyDescent="0.25">
      <c r="B61" s="2">
        <v>5</v>
      </c>
      <c r="C61">
        <f t="shared" si="1"/>
        <v>0.95</v>
      </c>
      <c r="D61">
        <f t="shared" si="0"/>
        <v>733.18319596968752</v>
      </c>
    </row>
    <row r="62" spans="1:4" hidden="1" x14ac:dyDescent="0.25">
      <c r="B62" s="2">
        <v>6</v>
      </c>
      <c r="C62">
        <f t="shared" si="1"/>
        <v>0.94000000000000006</v>
      </c>
      <c r="D62">
        <f t="shared" si="0"/>
        <v>725.46547811737514</v>
      </c>
    </row>
    <row r="63" spans="1:4" hidden="1" x14ac:dyDescent="0.25">
      <c r="B63" s="2">
        <v>7</v>
      </c>
      <c r="C63">
        <f t="shared" si="1"/>
        <v>0.93</v>
      </c>
      <c r="D63">
        <f t="shared" si="0"/>
        <v>717.74776026506265</v>
      </c>
    </row>
    <row r="64" spans="1:4" hidden="1" x14ac:dyDescent="0.25">
      <c r="B64" s="2">
        <v>8</v>
      </c>
      <c r="C64">
        <f t="shared" si="1"/>
        <v>0.92</v>
      </c>
      <c r="D64">
        <f t="shared" si="0"/>
        <v>710.03004241275005</v>
      </c>
    </row>
    <row r="65" spans="2:4" hidden="1" x14ac:dyDescent="0.25">
      <c r="B65" s="2">
        <v>9</v>
      </c>
      <c r="C65">
        <f t="shared" si="1"/>
        <v>0.91</v>
      </c>
      <c r="D65">
        <f t="shared" si="0"/>
        <v>702.31232456043756</v>
      </c>
    </row>
    <row r="66" spans="2:4" hidden="1" x14ac:dyDescent="0.25">
      <c r="B66" s="2">
        <v>10</v>
      </c>
      <c r="C66">
        <f>_xlfn.FORECAST.LINEAR(B66,$C$42:$C$43,$B$42:$B$43)</f>
        <v>0.9</v>
      </c>
      <c r="D66">
        <f t="shared" si="0"/>
        <v>694.59460670812507</v>
      </c>
    </row>
    <row r="67" spans="2:4" hidden="1" x14ac:dyDescent="0.25">
      <c r="B67" s="2">
        <v>11</v>
      </c>
      <c r="C67">
        <f t="shared" ref="C67:C76" si="2">_xlfn.FORECAST.LINEAR(B67,$C$42:$C$43,$B$42:$B$43)</f>
        <v>0.88</v>
      </c>
      <c r="D67">
        <f t="shared" si="0"/>
        <v>679.15917100350009</v>
      </c>
    </row>
    <row r="68" spans="2:4" hidden="1" x14ac:dyDescent="0.25">
      <c r="B68" s="2">
        <v>12</v>
      </c>
      <c r="C68">
        <f t="shared" si="2"/>
        <v>0.86</v>
      </c>
      <c r="D68">
        <f t="shared" si="0"/>
        <v>663.72373529887511</v>
      </c>
    </row>
    <row r="69" spans="2:4" hidden="1" x14ac:dyDescent="0.25">
      <c r="B69" s="2">
        <v>13</v>
      </c>
      <c r="C69">
        <f t="shared" si="2"/>
        <v>0.84</v>
      </c>
      <c r="D69">
        <f t="shared" si="0"/>
        <v>648.28829959425002</v>
      </c>
    </row>
    <row r="70" spans="2:4" hidden="1" x14ac:dyDescent="0.25">
      <c r="B70" s="2">
        <v>14</v>
      </c>
      <c r="C70">
        <f t="shared" si="2"/>
        <v>0.82000000000000006</v>
      </c>
      <c r="D70">
        <f t="shared" si="0"/>
        <v>632.85286388962516</v>
      </c>
    </row>
    <row r="71" spans="2:4" hidden="1" x14ac:dyDescent="0.25">
      <c r="B71" s="2">
        <v>15</v>
      </c>
      <c r="C71">
        <f t="shared" si="2"/>
        <v>0.8</v>
      </c>
      <c r="D71">
        <f t="shared" si="0"/>
        <v>617.41742818500006</v>
      </c>
    </row>
    <row r="72" spans="2:4" hidden="1" x14ac:dyDescent="0.25">
      <c r="B72" s="2">
        <v>16</v>
      </c>
      <c r="C72">
        <f t="shared" si="2"/>
        <v>0.78</v>
      </c>
      <c r="D72">
        <f t="shared" si="0"/>
        <v>601.98199248037508</v>
      </c>
    </row>
    <row r="73" spans="2:4" hidden="1" x14ac:dyDescent="0.25">
      <c r="B73" s="2">
        <v>17</v>
      </c>
      <c r="C73">
        <f t="shared" si="2"/>
        <v>0.76</v>
      </c>
      <c r="D73">
        <f t="shared" si="0"/>
        <v>586.5465567757501</v>
      </c>
    </row>
    <row r="74" spans="2:4" hidden="1" x14ac:dyDescent="0.25">
      <c r="B74" s="2">
        <v>18</v>
      </c>
      <c r="C74">
        <f t="shared" si="2"/>
        <v>0.74</v>
      </c>
      <c r="D74">
        <f t="shared" si="0"/>
        <v>571.11112107112501</v>
      </c>
    </row>
    <row r="75" spans="2:4" hidden="1" x14ac:dyDescent="0.25">
      <c r="B75" s="2">
        <v>19</v>
      </c>
      <c r="C75">
        <f t="shared" si="2"/>
        <v>0.72</v>
      </c>
      <c r="D75">
        <f t="shared" si="0"/>
        <v>555.67568536650003</v>
      </c>
    </row>
    <row r="76" spans="2:4" hidden="1" x14ac:dyDescent="0.25">
      <c r="B76" s="2">
        <v>20</v>
      </c>
      <c r="C76">
        <f t="shared" si="2"/>
        <v>0.7</v>
      </c>
      <c r="D76">
        <f t="shared" si="0"/>
        <v>540.24024966187505</v>
      </c>
    </row>
    <row r="77" spans="2:4" hidden="1" x14ac:dyDescent="0.25">
      <c r="B77" s="2">
        <v>21</v>
      </c>
      <c r="C77">
        <f>_xlfn.FORECAST.LINEAR(B77,$C$43:$C$44,$B$43:$B$44)</f>
        <v>0.67</v>
      </c>
      <c r="D77">
        <f t="shared" si="0"/>
        <v>517.08709610493759</v>
      </c>
    </row>
    <row r="78" spans="2:4" hidden="1" x14ac:dyDescent="0.25">
      <c r="B78" s="2">
        <v>22</v>
      </c>
      <c r="C78">
        <f t="shared" ref="C78:C85" si="3">_xlfn.FORECAST.LINEAR(B78,$C$43:$C$44,$B$43:$B$44)</f>
        <v>0.64</v>
      </c>
      <c r="D78">
        <f t="shared" si="0"/>
        <v>493.93394254800006</v>
      </c>
    </row>
    <row r="79" spans="2:4" hidden="1" x14ac:dyDescent="0.25">
      <c r="B79" s="2">
        <v>23</v>
      </c>
      <c r="C79">
        <f t="shared" si="3"/>
        <v>0.61</v>
      </c>
      <c r="D79">
        <f t="shared" si="0"/>
        <v>470.78078899106254</v>
      </c>
    </row>
    <row r="80" spans="2:4" hidden="1" x14ac:dyDescent="0.25">
      <c r="B80" s="2">
        <v>24</v>
      </c>
      <c r="C80">
        <f t="shared" si="3"/>
        <v>0.58000000000000007</v>
      </c>
      <c r="D80">
        <f t="shared" si="0"/>
        <v>447.62763543412512</v>
      </c>
    </row>
    <row r="81" spans="2:4" hidden="1" x14ac:dyDescent="0.25">
      <c r="B81" s="2">
        <v>25</v>
      </c>
      <c r="C81">
        <f t="shared" si="3"/>
        <v>0.55000000000000004</v>
      </c>
      <c r="D81">
        <f t="shared" si="0"/>
        <v>424.4744818771876</v>
      </c>
    </row>
    <row r="82" spans="2:4" hidden="1" x14ac:dyDescent="0.25">
      <c r="B82" s="2">
        <v>26</v>
      </c>
      <c r="C82">
        <f t="shared" si="3"/>
        <v>0.52</v>
      </c>
      <c r="D82">
        <f t="shared" si="0"/>
        <v>401.32132832025007</v>
      </c>
    </row>
    <row r="83" spans="2:4" hidden="1" x14ac:dyDescent="0.25">
      <c r="B83" s="2">
        <v>27</v>
      </c>
      <c r="C83">
        <f t="shared" si="3"/>
        <v>0.49</v>
      </c>
      <c r="D83">
        <f t="shared" si="0"/>
        <v>378.16817476331255</v>
      </c>
    </row>
    <row r="84" spans="2:4" hidden="1" x14ac:dyDescent="0.25">
      <c r="B84" s="2">
        <v>28</v>
      </c>
      <c r="C84">
        <f t="shared" si="3"/>
        <v>0.46000000000000008</v>
      </c>
      <c r="D84">
        <f t="shared" si="0"/>
        <v>355.01502120637508</v>
      </c>
    </row>
    <row r="85" spans="2:4" hidden="1" x14ac:dyDescent="0.25">
      <c r="B85" s="2">
        <v>29</v>
      </c>
      <c r="C85">
        <f t="shared" si="3"/>
        <v>0.43000000000000005</v>
      </c>
      <c r="D85">
        <f t="shared" si="0"/>
        <v>331.86186764943756</v>
      </c>
    </row>
    <row r="86" spans="2:4" hidden="1" x14ac:dyDescent="0.25">
      <c r="B86" s="2">
        <v>30</v>
      </c>
      <c r="C86">
        <f>_xlfn.FORECAST.LINEAR(B86,$C$44:$C$45,$B$44:$B$45)</f>
        <v>0.40000000000000013</v>
      </c>
      <c r="D86">
        <f t="shared" si="0"/>
        <v>308.70871409250014</v>
      </c>
    </row>
    <row r="87" spans="2:4" hidden="1" x14ac:dyDescent="0.25">
      <c r="B87" s="2">
        <v>31</v>
      </c>
      <c r="C87">
        <f t="shared" ref="C87:C96" si="4">_xlfn.FORECAST.LINEAR(B87,$C$44:$C$45,$B$44:$B$45)</f>
        <v>0.3600000000000001</v>
      </c>
      <c r="D87">
        <f t="shared" si="0"/>
        <v>277.83784268325013</v>
      </c>
    </row>
    <row r="88" spans="2:4" hidden="1" x14ac:dyDescent="0.25">
      <c r="B88" s="2">
        <v>32</v>
      </c>
      <c r="C88">
        <f t="shared" si="4"/>
        <v>0.32000000000000006</v>
      </c>
      <c r="D88">
        <f t="shared" si="0"/>
        <v>246.96697127400006</v>
      </c>
    </row>
    <row r="89" spans="2:4" hidden="1" x14ac:dyDescent="0.25">
      <c r="B89" s="2">
        <v>33</v>
      </c>
      <c r="C89">
        <f t="shared" si="4"/>
        <v>0.28000000000000003</v>
      </c>
      <c r="D89">
        <f t="shared" si="0"/>
        <v>216.09609986475004</v>
      </c>
    </row>
    <row r="90" spans="2:4" hidden="1" x14ac:dyDescent="0.25">
      <c r="B90" s="2">
        <v>34</v>
      </c>
      <c r="C90">
        <f t="shared" si="4"/>
        <v>0.24</v>
      </c>
      <c r="D90">
        <f t="shared" si="0"/>
        <v>185.2252284555</v>
      </c>
    </row>
    <row r="91" spans="2:4" hidden="1" x14ac:dyDescent="0.25">
      <c r="B91" s="2">
        <v>35</v>
      </c>
      <c r="C91">
        <f t="shared" si="4"/>
        <v>0.19999999999999996</v>
      </c>
      <c r="D91">
        <f t="shared" si="0"/>
        <v>154.35435704624999</v>
      </c>
    </row>
    <row r="92" spans="2:4" hidden="1" x14ac:dyDescent="0.25">
      <c r="B92" s="2">
        <v>36</v>
      </c>
      <c r="C92">
        <f t="shared" si="4"/>
        <v>0.16000000000000014</v>
      </c>
      <c r="D92">
        <f t="shared" si="0"/>
        <v>123.48348563700013</v>
      </c>
    </row>
    <row r="93" spans="2:4" hidden="1" x14ac:dyDescent="0.25">
      <c r="B93" s="2">
        <v>37</v>
      </c>
      <c r="C93">
        <f t="shared" si="4"/>
        <v>0.12000000000000011</v>
      </c>
      <c r="D93">
        <f t="shared" si="0"/>
        <v>92.612614227750086</v>
      </c>
    </row>
    <row r="94" spans="2:4" hidden="1" x14ac:dyDescent="0.25">
      <c r="B94" s="2">
        <v>38</v>
      </c>
      <c r="C94">
        <f t="shared" si="4"/>
        <v>8.0000000000000071E-2</v>
      </c>
      <c r="D94">
        <f t="shared" si="0"/>
        <v>61.741742818500065</v>
      </c>
    </row>
    <row r="95" spans="2:4" hidden="1" x14ac:dyDescent="0.25">
      <c r="B95" s="2">
        <v>39</v>
      </c>
      <c r="C95">
        <f t="shared" si="4"/>
        <v>4.0000000000000036E-2</v>
      </c>
      <c r="D95">
        <f t="shared" si="0"/>
        <v>30.870871409250032</v>
      </c>
    </row>
    <row r="96" spans="2:4" hidden="1" x14ac:dyDescent="0.25">
      <c r="B96" s="2">
        <v>40</v>
      </c>
      <c r="C96">
        <f t="shared" si="4"/>
        <v>0</v>
      </c>
      <c r="D96">
        <f t="shared" si="0"/>
        <v>0</v>
      </c>
    </row>
    <row r="97" spans="2:4" hidden="1" x14ac:dyDescent="0.25">
      <c r="B97" s="2">
        <v>41</v>
      </c>
      <c r="C97">
        <f>_xlfn.FORECAST.LINEAR(B97,$C$45:$C$46,$B$45:$B$46)</f>
        <v>-4.0000000000000036E-2</v>
      </c>
      <c r="D97">
        <f t="shared" si="0"/>
        <v>-30.870871409250032</v>
      </c>
    </row>
    <row r="98" spans="2:4" hidden="1" x14ac:dyDescent="0.25">
      <c r="B98" s="2">
        <v>42</v>
      </c>
      <c r="C98">
        <f t="shared" ref="C98:C106" si="5">_xlfn.FORECAST.LINEAR(B98,$C$45:$C$46,$B$45:$B$46)</f>
        <v>-7.9999999999999849E-2</v>
      </c>
      <c r="D98">
        <f t="shared" si="0"/>
        <v>-61.741742818499887</v>
      </c>
    </row>
    <row r="99" spans="2:4" hidden="1" x14ac:dyDescent="0.25">
      <c r="B99" s="2">
        <v>43</v>
      </c>
      <c r="C99">
        <f t="shared" si="5"/>
        <v>-0.11999999999999988</v>
      </c>
      <c r="D99">
        <f t="shared" si="0"/>
        <v>-92.612614227749916</v>
      </c>
    </row>
    <row r="100" spans="2:4" hidden="1" x14ac:dyDescent="0.25">
      <c r="B100" s="2">
        <v>44</v>
      </c>
      <c r="C100">
        <f t="shared" si="5"/>
        <v>-0.15999999999999992</v>
      </c>
      <c r="D100">
        <f t="shared" si="0"/>
        <v>-123.48348563699994</v>
      </c>
    </row>
    <row r="101" spans="2:4" hidden="1" x14ac:dyDescent="0.25">
      <c r="B101" s="2">
        <v>45</v>
      </c>
      <c r="C101">
        <f t="shared" si="5"/>
        <v>-0.19999999999999996</v>
      </c>
      <c r="D101">
        <f t="shared" si="0"/>
        <v>-154.35435704624999</v>
      </c>
    </row>
    <row r="102" spans="2:4" hidden="1" x14ac:dyDescent="0.25">
      <c r="B102" s="2">
        <v>46</v>
      </c>
      <c r="C102">
        <f t="shared" si="5"/>
        <v>-0.24</v>
      </c>
      <c r="D102">
        <f t="shared" si="0"/>
        <v>-185.2252284555</v>
      </c>
    </row>
    <row r="103" spans="2:4" hidden="1" x14ac:dyDescent="0.25">
      <c r="B103" s="2">
        <v>47</v>
      </c>
      <c r="C103">
        <f t="shared" si="5"/>
        <v>-0.28000000000000003</v>
      </c>
      <c r="D103">
        <f t="shared" si="0"/>
        <v>-216.09609986475004</v>
      </c>
    </row>
    <row r="104" spans="2:4" hidden="1" x14ac:dyDescent="0.25">
      <c r="B104" s="2">
        <v>48</v>
      </c>
      <c r="C104">
        <f t="shared" si="5"/>
        <v>-0.31999999999999984</v>
      </c>
      <c r="D104">
        <f t="shared" si="0"/>
        <v>-246.96697127399989</v>
      </c>
    </row>
    <row r="105" spans="2:4" hidden="1" x14ac:dyDescent="0.25">
      <c r="B105" s="2">
        <v>49</v>
      </c>
      <c r="C105">
        <f t="shared" si="5"/>
        <v>-0.35999999999999988</v>
      </c>
      <c r="D105">
        <f t="shared" si="0"/>
        <v>-277.83784268324996</v>
      </c>
    </row>
    <row r="106" spans="2:4" hidden="1" x14ac:dyDescent="0.25">
      <c r="B106" s="2">
        <v>50</v>
      </c>
      <c r="C106">
        <f t="shared" si="5"/>
        <v>-0.39999999999999991</v>
      </c>
      <c r="D106">
        <f t="shared" ref="D106:D169" si="6">$B$32*C106</f>
        <v>-308.70871409249997</v>
      </c>
    </row>
    <row r="107" spans="2:4" hidden="1" x14ac:dyDescent="0.25">
      <c r="B107" s="2">
        <v>51</v>
      </c>
      <c r="C107">
        <f>_xlfn.FORECAST.LINEAR(B107,$C$46:$C$47,$B$46:$B$47)</f>
        <v>-0.43999999999999995</v>
      </c>
      <c r="D107">
        <f t="shared" si="6"/>
        <v>-339.57958550174999</v>
      </c>
    </row>
    <row r="108" spans="2:4" hidden="1" x14ac:dyDescent="0.25">
      <c r="B108" s="2">
        <v>52</v>
      </c>
      <c r="C108">
        <f t="shared" ref="C108:C115" si="7">_xlfn.FORECAST.LINEAR(B108,$C$46:$C$47,$B$46:$B$47)</f>
        <v>-0.48</v>
      </c>
      <c r="D108">
        <f t="shared" si="6"/>
        <v>-370.450456911</v>
      </c>
    </row>
    <row r="109" spans="2:4" hidden="1" x14ac:dyDescent="0.25">
      <c r="B109" s="2">
        <v>53</v>
      </c>
      <c r="C109">
        <f t="shared" si="7"/>
        <v>-0.52</v>
      </c>
      <c r="D109">
        <f t="shared" si="6"/>
        <v>-401.32132832025007</v>
      </c>
    </row>
    <row r="110" spans="2:4" hidden="1" x14ac:dyDescent="0.25">
      <c r="B110" s="2">
        <v>54</v>
      </c>
      <c r="C110">
        <f t="shared" si="7"/>
        <v>-0.56000000000000005</v>
      </c>
      <c r="D110">
        <f t="shared" si="6"/>
        <v>-432.19219972950009</v>
      </c>
    </row>
    <row r="111" spans="2:4" hidden="1" x14ac:dyDescent="0.25">
      <c r="B111" s="2">
        <v>55</v>
      </c>
      <c r="C111">
        <f t="shared" si="7"/>
        <v>-0.60000000000000009</v>
      </c>
      <c r="D111">
        <f t="shared" si="6"/>
        <v>-463.0630711387501</v>
      </c>
    </row>
    <row r="112" spans="2:4" hidden="1" x14ac:dyDescent="0.25">
      <c r="B112" s="2">
        <v>56</v>
      </c>
      <c r="C112">
        <f t="shared" si="7"/>
        <v>-0.64000000000000012</v>
      </c>
      <c r="D112">
        <f t="shared" si="6"/>
        <v>-493.93394254800012</v>
      </c>
    </row>
    <row r="113" spans="2:4" hidden="1" x14ac:dyDescent="0.25">
      <c r="B113" s="2">
        <v>57</v>
      </c>
      <c r="C113">
        <f t="shared" si="7"/>
        <v>-0.68000000000000016</v>
      </c>
      <c r="D113">
        <f t="shared" si="6"/>
        <v>-524.80481395725019</v>
      </c>
    </row>
    <row r="114" spans="2:4" hidden="1" x14ac:dyDescent="0.25">
      <c r="B114" s="2">
        <v>58</v>
      </c>
      <c r="C114">
        <f t="shared" si="7"/>
        <v>-0.71999999999999975</v>
      </c>
      <c r="D114">
        <f t="shared" si="6"/>
        <v>-555.67568536649992</v>
      </c>
    </row>
    <row r="115" spans="2:4" hidden="1" x14ac:dyDescent="0.25">
      <c r="B115" s="2">
        <v>59</v>
      </c>
      <c r="C115">
        <f t="shared" si="7"/>
        <v>-0.75999999999999979</v>
      </c>
      <c r="D115">
        <f t="shared" si="6"/>
        <v>-586.54655677574988</v>
      </c>
    </row>
    <row r="116" spans="2:4" hidden="1" x14ac:dyDescent="0.25">
      <c r="B116" s="2">
        <v>60</v>
      </c>
      <c r="C116">
        <f t="shared" ref="C116:C126" si="8">_xlfn.FORECAST.LINEAR(B116,$C$47:$C$48,$B$47:$B$48)</f>
        <v>-0.79999999999999982</v>
      </c>
      <c r="D116">
        <f t="shared" si="6"/>
        <v>-617.41742818499995</v>
      </c>
    </row>
    <row r="117" spans="2:4" hidden="1" x14ac:dyDescent="0.25">
      <c r="B117" s="2">
        <v>61</v>
      </c>
      <c r="C117">
        <f t="shared" si="8"/>
        <v>-0.82999999999999985</v>
      </c>
      <c r="D117">
        <f t="shared" si="6"/>
        <v>-640.57058174193742</v>
      </c>
    </row>
    <row r="118" spans="2:4" hidden="1" x14ac:dyDescent="0.25">
      <c r="B118" s="2">
        <v>62</v>
      </c>
      <c r="C118">
        <f t="shared" si="8"/>
        <v>-0.85999999999999988</v>
      </c>
      <c r="D118">
        <f t="shared" si="6"/>
        <v>-663.723735298875</v>
      </c>
    </row>
    <row r="119" spans="2:4" hidden="1" x14ac:dyDescent="0.25">
      <c r="B119" s="2">
        <v>63</v>
      </c>
      <c r="C119">
        <f t="shared" si="8"/>
        <v>-0.8899999999999999</v>
      </c>
      <c r="D119">
        <f t="shared" si="6"/>
        <v>-686.87688885581247</v>
      </c>
    </row>
    <row r="120" spans="2:4" hidden="1" x14ac:dyDescent="0.25">
      <c r="B120" s="2">
        <v>64</v>
      </c>
      <c r="C120">
        <f t="shared" si="8"/>
        <v>-0.91999999999999993</v>
      </c>
      <c r="D120">
        <f t="shared" si="6"/>
        <v>-710.03004241275005</v>
      </c>
    </row>
    <row r="121" spans="2:4" hidden="1" x14ac:dyDescent="0.25">
      <c r="B121" s="2">
        <v>65</v>
      </c>
      <c r="C121">
        <f t="shared" si="8"/>
        <v>-0.95</v>
      </c>
      <c r="D121">
        <f t="shared" si="6"/>
        <v>-733.18319596968752</v>
      </c>
    </row>
    <row r="122" spans="2:4" hidden="1" x14ac:dyDescent="0.25">
      <c r="B122" s="2">
        <v>66</v>
      </c>
      <c r="C122">
        <f t="shared" si="8"/>
        <v>-0.98</v>
      </c>
      <c r="D122">
        <f t="shared" si="6"/>
        <v>-756.3363495266251</v>
      </c>
    </row>
    <row r="123" spans="2:4" hidden="1" x14ac:dyDescent="0.25">
      <c r="B123" s="2">
        <v>67</v>
      </c>
      <c r="C123">
        <f t="shared" si="8"/>
        <v>-1.0099999999999998</v>
      </c>
      <c r="D123">
        <f t="shared" si="6"/>
        <v>-779.48950308356245</v>
      </c>
    </row>
    <row r="124" spans="2:4" hidden="1" x14ac:dyDescent="0.25">
      <c r="B124" s="2">
        <v>68</v>
      </c>
      <c r="C124">
        <f t="shared" si="8"/>
        <v>-1.04</v>
      </c>
      <c r="D124">
        <f t="shared" si="6"/>
        <v>-802.64265664050015</v>
      </c>
    </row>
    <row r="125" spans="2:4" hidden="1" x14ac:dyDescent="0.25">
      <c r="B125" s="2">
        <v>69</v>
      </c>
      <c r="C125">
        <f t="shared" si="8"/>
        <v>-1.0699999999999998</v>
      </c>
      <c r="D125">
        <f t="shared" si="6"/>
        <v>-825.7958101974375</v>
      </c>
    </row>
    <row r="126" spans="2:4" hidden="1" x14ac:dyDescent="0.25">
      <c r="B126" s="2">
        <v>70</v>
      </c>
      <c r="C126">
        <f t="shared" si="8"/>
        <v>-1.1000000000000001</v>
      </c>
      <c r="D126">
        <f t="shared" si="6"/>
        <v>-848.9489637543752</v>
      </c>
    </row>
    <row r="127" spans="2:4" hidden="1" x14ac:dyDescent="0.25">
      <c r="B127" s="2">
        <v>71</v>
      </c>
      <c r="C127">
        <f t="shared" ref="C127:C136" si="9">_xlfn.FORECAST.LINEAR(B127,$C$48:$C$49,$B$48:$B$49)</f>
        <v>-1.0950000000000002</v>
      </c>
      <c r="D127">
        <f t="shared" si="6"/>
        <v>-845.09010482821895</v>
      </c>
    </row>
    <row r="128" spans="2:4" hidden="1" x14ac:dyDescent="0.25">
      <c r="B128" s="2">
        <v>72</v>
      </c>
      <c r="C128">
        <f t="shared" si="9"/>
        <v>-1.0900000000000003</v>
      </c>
      <c r="D128">
        <f t="shared" si="6"/>
        <v>-841.23124590206282</v>
      </c>
    </row>
    <row r="129" spans="2:4" hidden="1" x14ac:dyDescent="0.25">
      <c r="B129" s="2">
        <v>73</v>
      </c>
      <c r="C129">
        <f t="shared" si="9"/>
        <v>-1.0850000000000004</v>
      </c>
      <c r="D129">
        <f t="shared" si="6"/>
        <v>-837.37238697590669</v>
      </c>
    </row>
    <row r="130" spans="2:4" hidden="1" x14ac:dyDescent="0.25">
      <c r="B130" s="2">
        <v>74</v>
      </c>
      <c r="C130">
        <f t="shared" si="9"/>
        <v>-1.0800000000000003</v>
      </c>
      <c r="D130">
        <f t="shared" si="6"/>
        <v>-833.51352804975033</v>
      </c>
    </row>
    <row r="131" spans="2:4" hidden="1" x14ac:dyDescent="0.25">
      <c r="B131" s="2">
        <v>75</v>
      </c>
      <c r="C131">
        <f t="shared" si="9"/>
        <v>-1.0750000000000002</v>
      </c>
      <c r="D131">
        <f t="shared" si="6"/>
        <v>-829.65466912359398</v>
      </c>
    </row>
    <row r="132" spans="2:4" hidden="1" x14ac:dyDescent="0.25">
      <c r="B132" s="2">
        <v>76</v>
      </c>
      <c r="C132">
        <f t="shared" si="9"/>
        <v>-1.0700000000000003</v>
      </c>
      <c r="D132">
        <f t="shared" si="6"/>
        <v>-825.79581019743785</v>
      </c>
    </row>
    <row r="133" spans="2:4" hidden="1" x14ac:dyDescent="0.25">
      <c r="B133" s="2">
        <v>77</v>
      </c>
      <c r="C133">
        <f t="shared" si="9"/>
        <v>-1.0650000000000004</v>
      </c>
      <c r="D133">
        <f t="shared" si="6"/>
        <v>-821.9369512712816</v>
      </c>
    </row>
    <row r="134" spans="2:4" hidden="1" x14ac:dyDescent="0.25">
      <c r="B134" s="2">
        <v>78</v>
      </c>
      <c r="C134">
        <f t="shared" si="9"/>
        <v>-1.0600000000000003</v>
      </c>
      <c r="D134">
        <f t="shared" si="6"/>
        <v>-818.07809234512524</v>
      </c>
    </row>
    <row r="135" spans="2:4" hidden="1" x14ac:dyDescent="0.25">
      <c r="B135" s="2">
        <v>79</v>
      </c>
      <c r="C135">
        <f t="shared" si="9"/>
        <v>-1.0550000000000002</v>
      </c>
      <c r="D135">
        <f t="shared" si="6"/>
        <v>-814.219233418969</v>
      </c>
    </row>
    <row r="136" spans="2:4" hidden="1" x14ac:dyDescent="0.25">
      <c r="B136" s="2">
        <v>80</v>
      </c>
      <c r="C136">
        <f t="shared" si="9"/>
        <v>-1.0500000000000003</v>
      </c>
      <c r="D136">
        <f t="shared" si="6"/>
        <v>-810.36037449281275</v>
      </c>
    </row>
    <row r="137" spans="2:4" hidden="1" x14ac:dyDescent="0.25">
      <c r="B137" s="2">
        <v>81</v>
      </c>
      <c r="C137">
        <f t="shared" ref="C137:C156" si="10">_xlfn.FORECAST.LINEAR(B137,$C$49:$C$50,$B$49:$B$50)</f>
        <v>-1.0299999999999998</v>
      </c>
      <c r="D137">
        <f t="shared" si="6"/>
        <v>-794.92493878818743</v>
      </c>
    </row>
    <row r="138" spans="2:4" hidden="1" x14ac:dyDescent="0.25">
      <c r="B138" s="2">
        <v>82</v>
      </c>
      <c r="C138">
        <f t="shared" si="10"/>
        <v>-1.0099999999999998</v>
      </c>
      <c r="D138">
        <f t="shared" si="6"/>
        <v>-779.48950308356245</v>
      </c>
    </row>
    <row r="139" spans="2:4" hidden="1" x14ac:dyDescent="0.25">
      <c r="B139" s="2">
        <v>83</v>
      </c>
      <c r="C139">
        <f t="shared" si="10"/>
        <v>-0.98999999999999977</v>
      </c>
      <c r="D139">
        <f t="shared" si="6"/>
        <v>-764.05406737893736</v>
      </c>
    </row>
    <row r="140" spans="2:4" hidden="1" x14ac:dyDescent="0.25">
      <c r="B140" s="2">
        <v>84</v>
      </c>
      <c r="C140">
        <f t="shared" si="10"/>
        <v>-0.96999999999999975</v>
      </c>
      <c r="D140">
        <f t="shared" si="6"/>
        <v>-748.61863167431238</v>
      </c>
    </row>
    <row r="141" spans="2:4" hidden="1" x14ac:dyDescent="0.25">
      <c r="B141" s="2">
        <v>85</v>
      </c>
      <c r="C141">
        <f t="shared" si="10"/>
        <v>-0.94999999999999973</v>
      </c>
      <c r="D141">
        <f t="shared" si="6"/>
        <v>-733.1831959696874</v>
      </c>
    </row>
    <row r="142" spans="2:4" hidden="1" x14ac:dyDescent="0.25">
      <c r="B142" s="2">
        <v>86</v>
      </c>
      <c r="C142">
        <f t="shared" si="10"/>
        <v>-0.92999999999999972</v>
      </c>
      <c r="D142">
        <f t="shared" si="6"/>
        <v>-717.74776026506231</v>
      </c>
    </row>
    <row r="143" spans="2:4" hidden="1" x14ac:dyDescent="0.25">
      <c r="B143" s="2">
        <v>87</v>
      </c>
      <c r="C143">
        <f t="shared" si="10"/>
        <v>-0.9099999999999997</v>
      </c>
      <c r="D143">
        <f t="shared" si="6"/>
        <v>-702.31232456043733</v>
      </c>
    </row>
    <row r="144" spans="2:4" hidden="1" x14ac:dyDescent="0.25">
      <c r="B144" s="2">
        <v>88</v>
      </c>
      <c r="C144">
        <f t="shared" si="10"/>
        <v>-0.88999999999999968</v>
      </c>
      <c r="D144">
        <f t="shared" si="6"/>
        <v>-686.87688885581235</v>
      </c>
    </row>
    <row r="145" spans="2:4" hidden="1" x14ac:dyDescent="0.25">
      <c r="B145" s="2">
        <v>89</v>
      </c>
      <c r="C145">
        <f t="shared" si="10"/>
        <v>-0.86999999999999966</v>
      </c>
      <c r="D145">
        <f t="shared" si="6"/>
        <v>-671.44145315118726</v>
      </c>
    </row>
    <row r="146" spans="2:4" hidden="1" x14ac:dyDescent="0.25">
      <c r="B146" s="2">
        <v>90</v>
      </c>
      <c r="C146">
        <f t="shared" si="10"/>
        <v>-0.84999999999999964</v>
      </c>
      <c r="D146">
        <f t="shared" si="6"/>
        <v>-656.00601744656228</v>
      </c>
    </row>
    <row r="147" spans="2:4" hidden="1" x14ac:dyDescent="0.25">
      <c r="B147" s="2">
        <v>91</v>
      </c>
      <c r="C147">
        <f t="shared" si="10"/>
        <v>-0.82999999999999963</v>
      </c>
      <c r="D147">
        <f t="shared" si="6"/>
        <v>-640.5705817419373</v>
      </c>
    </row>
    <row r="148" spans="2:4" hidden="1" x14ac:dyDescent="0.25">
      <c r="B148" s="2">
        <v>92</v>
      </c>
      <c r="C148">
        <f t="shared" si="10"/>
        <v>-0.80999999999999961</v>
      </c>
      <c r="D148">
        <f t="shared" si="6"/>
        <v>-625.13514603731221</v>
      </c>
    </row>
    <row r="149" spans="2:4" hidden="1" x14ac:dyDescent="0.25">
      <c r="B149" s="2">
        <v>93</v>
      </c>
      <c r="C149">
        <f t="shared" si="10"/>
        <v>-0.78999999999999959</v>
      </c>
      <c r="D149">
        <f t="shared" si="6"/>
        <v>-609.69971033268723</v>
      </c>
    </row>
    <row r="150" spans="2:4" hidden="1" x14ac:dyDescent="0.25">
      <c r="B150" s="2">
        <v>94</v>
      </c>
      <c r="C150">
        <f t="shared" si="10"/>
        <v>-0.76999999999999957</v>
      </c>
      <c r="D150">
        <f t="shared" si="6"/>
        <v>-594.26427462806225</v>
      </c>
    </row>
    <row r="151" spans="2:4" hidden="1" x14ac:dyDescent="0.25">
      <c r="B151" s="2">
        <v>95</v>
      </c>
      <c r="C151">
        <f t="shared" si="10"/>
        <v>-0.74999999999999956</v>
      </c>
      <c r="D151">
        <f t="shared" si="6"/>
        <v>-578.82883892343716</v>
      </c>
    </row>
    <row r="152" spans="2:4" hidden="1" x14ac:dyDescent="0.25">
      <c r="B152" s="2">
        <v>96</v>
      </c>
      <c r="C152">
        <f t="shared" si="10"/>
        <v>-0.72999999999999954</v>
      </c>
      <c r="D152">
        <f t="shared" si="6"/>
        <v>-563.39340321881218</v>
      </c>
    </row>
    <row r="153" spans="2:4" hidden="1" x14ac:dyDescent="0.25">
      <c r="B153" s="2">
        <v>97</v>
      </c>
      <c r="C153">
        <f t="shared" si="10"/>
        <v>-0.70999999999999974</v>
      </c>
      <c r="D153">
        <f t="shared" si="6"/>
        <v>-547.95796751418732</v>
      </c>
    </row>
    <row r="154" spans="2:4" hidden="1" x14ac:dyDescent="0.25">
      <c r="B154" s="2">
        <v>98</v>
      </c>
      <c r="C154">
        <f t="shared" si="10"/>
        <v>-0.68999999999999972</v>
      </c>
      <c r="D154">
        <f t="shared" si="6"/>
        <v>-532.52253180956234</v>
      </c>
    </row>
    <row r="155" spans="2:4" hidden="1" x14ac:dyDescent="0.25">
      <c r="B155" s="2">
        <v>99</v>
      </c>
      <c r="C155">
        <f t="shared" si="10"/>
        <v>-0.66999999999999971</v>
      </c>
      <c r="D155">
        <f t="shared" si="6"/>
        <v>-517.08709610493736</v>
      </c>
    </row>
    <row r="156" spans="2:4" hidden="1" x14ac:dyDescent="0.25">
      <c r="B156" s="2">
        <v>100</v>
      </c>
      <c r="C156">
        <f t="shared" si="10"/>
        <v>-0.64999999999999947</v>
      </c>
      <c r="D156">
        <f t="shared" si="6"/>
        <v>-501.65166040031215</v>
      </c>
    </row>
    <row r="157" spans="2:4" hidden="1" x14ac:dyDescent="0.25">
      <c r="B157" s="2">
        <v>101</v>
      </c>
      <c r="C157">
        <f t="shared" ref="C157:C176" si="11">_xlfn.FORECAST.LINEAR(B157,$C$51:$C$52,$B$51:$B$52)</f>
        <v>-0.63500000000000001</v>
      </c>
      <c r="D157">
        <f t="shared" si="6"/>
        <v>-490.07508362184382</v>
      </c>
    </row>
    <row r="158" spans="2:4" hidden="1" x14ac:dyDescent="0.25">
      <c r="B158" s="2">
        <v>102</v>
      </c>
      <c r="C158">
        <f t="shared" si="11"/>
        <v>-0.62000000000000011</v>
      </c>
      <c r="D158">
        <f t="shared" si="6"/>
        <v>-478.49850684337514</v>
      </c>
    </row>
    <row r="159" spans="2:4" hidden="1" x14ac:dyDescent="0.25">
      <c r="B159" s="2">
        <v>103</v>
      </c>
      <c r="C159">
        <f t="shared" si="11"/>
        <v>-0.60499999999999998</v>
      </c>
      <c r="D159">
        <f t="shared" si="6"/>
        <v>-466.92193006490629</v>
      </c>
    </row>
    <row r="160" spans="2:4" hidden="1" x14ac:dyDescent="0.25">
      <c r="B160" s="2">
        <v>104</v>
      </c>
      <c r="C160">
        <f t="shared" si="11"/>
        <v>-0.59000000000000008</v>
      </c>
      <c r="D160">
        <f t="shared" si="6"/>
        <v>-455.34535328643761</v>
      </c>
    </row>
    <row r="161" spans="2:4" hidden="1" x14ac:dyDescent="0.25">
      <c r="B161" s="2">
        <v>105</v>
      </c>
      <c r="C161">
        <f t="shared" si="11"/>
        <v>-0.57499999999999996</v>
      </c>
      <c r="D161">
        <f t="shared" si="6"/>
        <v>-443.76877650796877</v>
      </c>
    </row>
    <row r="162" spans="2:4" hidden="1" x14ac:dyDescent="0.25">
      <c r="B162" s="2">
        <v>106</v>
      </c>
      <c r="C162">
        <f t="shared" si="11"/>
        <v>-0.56000000000000005</v>
      </c>
      <c r="D162">
        <f t="shared" si="6"/>
        <v>-432.19219972950009</v>
      </c>
    </row>
    <row r="163" spans="2:4" hidden="1" x14ac:dyDescent="0.25">
      <c r="B163" s="2">
        <v>107</v>
      </c>
      <c r="C163">
        <f t="shared" si="11"/>
        <v>-0.54500000000000015</v>
      </c>
      <c r="D163">
        <f t="shared" si="6"/>
        <v>-420.61562295103141</v>
      </c>
    </row>
    <row r="164" spans="2:4" hidden="1" x14ac:dyDescent="0.25">
      <c r="B164" s="2">
        <v>108</v>
      </c>
      <c r="C164">
        <f t="shared" si="11"/>
        <v>-0.53</v>
      </c>
      <c r="D164">
        <f t="shared" si="6"/>
        <v>-409.03904617256256</v>
      </c>
    </row>
    <row r="165" spans="2:4" hidden="1" x14ac:dyDescent="0.25">
      <c r="B165" s="2">
        <v>109</v>
      </c>
      <c r="C165">
        <f t="shared" si="11"/>
        <v>-0.51500000000000012</v>
      </c>
      <c r="D165">
        <f t="shared" si="6"/>
        <v>-397.46246939409389</v>
      </c>
    </row>
    <row r="166" spans="2:4" hidden="1" x14ac:dyDescent="0.25">
      <c r="B166" s="2">
        <v>110</v>
      </c>
      <c r="C166">
        <f t="shared" si="11"/>
        <v>-0.5</v>
      </c>
      <c r="D166">
        <f t="shared" si="6"/>
        <v>-385.88589261562504</v>
      </c>
    </row>
    <row r="167" spans="2:4" hidden="1" x14ac:dyDescent="0.25">
      <c r="B167" s="2">
        <v>111</v>
      </c>
      <c r="C167">
        <f t="shared" si="11"/>
        <v>-0.4850000000000001</v>
      </c>
      <c r="D167">
        <f t="shared" si="6"/>
        <v>-374.30931583715636</v>
      </c>
    </row>
    <row r="168" spans="2:4" hidden="1" x14ac:dyDescent="0.25">
      <c r="B168" s="2">
        <v>112</v>
      </c>
      <c r="C168">
        <f t="shared" si="11"/>
        <v>-0.47</v>
      </c>
      <c r="D168">
        <f t="shared" si="6"/>
        <v>-362.73273905868751</v>
      </c>
    </row>
    <row r="169" spans="2:4" hidden="1" x14ac:dyDescent="0.25">
      <c r="B169" s="2">
        <v>113</v>
      </c>
      <c r="C169">
        <f t="shared" si="11"/>
        <v>-0.45500000000000007</v>
      </c>
      <c r="D169">
        <f t="shared" si="6"/>
        <v>-351.15616228021884</v>
      </c>
    </row>
    <row r="170" spans="2:4" hidden="1" x14ac:dyDescent="0.25">
      <c r="B170" s="2">
        <v>114</v>
      </c>
      <c r="C170">
        <f t="shared" si="11"/>
        <v>-0.43999999999999995</v>
      </c>
      <c r="D170">
        <f t="shared" ref="D170:D233" si="12">$B$32*C170</f>
        <v>-339.57958550174999</v>
      </c>
    </row>
    <row r="171" spans="2:4" hidden="1" x14ac:dyDescent="0.25">
      <c r="B171" s="2">
        <v>115</v>
      </c>
      <c r="C171">
        <f t="shared" si="11"/>
        <v>-0.42500000000000004</v>
      </c>
      <c r="D171">
        <f t="shared" si="12"/>
        <v>-328.00300872328131</v>
      </c>
    </row>
    <row r="172" spans="2:4" hidden="1" x14ac:dyDescent="0.25">
      <c r="B172" s="2">
        <v>116</v>
      </c>
      <c r="C172">
        <f t="shared" si="11"/>
        <v>-0.40999999999999992</v>
      </c>
      <c r="D172">
        <f t="shared" si="12"/>
        <v>-316.42643194481246</v>
      </c>
    </row>
    <row r="173" spans="2:4" hidden="1" x14ac:dyDescent="0.25">
      <c r="B173" s="2">
        <v>117</v>
      </c>
      <c r="C173">
        <f t="shared" si="11"/>
        <v>-0.39500000000000002</v>
      </c>
      <c r="D173">
        <f t="shared" si="12"/>
        <v>-304.84985516634379</v>
      </c>
    </row>
    <row r="174" spans="2:4" hidden="1" x14ac:dyDescent="0.25">
      <c r="B174" s="2">
        <v>118</v>
      </c>
      <c r="C174">
        <f t="shared" si="11"/>
        <v>-0.38000000000000012</v>
      </c>
      <c r="D174">
        <f t="shared" si="12"/>
        <v>-293.27327838787511</v>
      </c>
    </row>
    <row r="175" spans="2:4" hidden="1" x14ac:dyDescent="0.25">
      <c r="B175" s="2">
        <v>119</v>
      </c>
      <c r="C175">
        <f t="shared" si="11"/>
        <v>-0.36499999999999999</v>
      </c>
      <c r="D175">
        <f t="shared" si="12"/>
        <v>-281.69670160940626</v>
      </c>
    </row>
    <row r="176" spans="2:4" hidden="1" x14ac:dyDescent="0.25">
      <c r="B176" s="2">
        <v>120</v>
      </c>
      <c r="C176">
        <f t="shared" si="11"/>
        <v>-0.35000000000000009</v>
      </c>
      <c r="D176">
        <f t="shared" si="12"/>
        <v>-270.12012483093758</v>
      </c>
    </row>
    <row r="177" spans="2:4" hidden="1" x14ac:dyDescent="0.25">
      <c r="B177" s="2">
        <v>121</v>
      </c>
      <c r="C177">
        <v>-0.3</v>
      </c>
      <c r="D177">
        <f t="shared" si="12"/>
        <v>-231.53153556937502</v>
      </c>
    </row>
    <row r="178" spans="2:4" hidden="1" x14ac:dyDescent="0.25">
      <c r="B178" s="2">
        <v>122</v>
      </c>
      <c r="C178">
        <v>-0.3</v>
      </c>
      <c r="D178">
        <f t="shared" si="12"/>
        <v>-231.53153556937502</v>
      </c>
    </row>
    <row r="179" spans="2:4" hidden="1" x14ac:dyDescent="0.25">
      <c r="B179" s="2">
        <v>123</v>
      </c>
      <c r="C179">
        <v>-0.3</v>
      </c>
      <c r="D179">
        <f t="shared" si="12"/>
        <v>-231.53153556937502</v>
      </c>
    </row>
    <row r="180" spans="2:4" hidden="1" x14ac:dyDescent="0.25">
      <c r="B180" s="2">
        <v>124</v>
      </c>
      <c r="C180">
        <v>-0.3</v>
      </c>
      <c r="D180">
        <f t="shared" si="12"/>
        <v>-231.53153556937502</v>
      </c>
    </row>
    <row r="181" spans="2:4" hidden="1" x14ac:dyDescent="0.25">
      <c r="B181" s="2">
        <v>125</v>
      </c>
      <c r="C181">
        <v>-0.3</v>
      </c>
      <c r="D181">
        <f t="shared" si="12"/>
        <v>-231.53153556937502</v>
      </c>
    </row>
    <row r="182" spans="2:4" hidden="1" x14ac:dyDescent="0.25">
      <c r="B182" s="2">
        <v>126</v>
      </c>
      <c r="C182">
        <v>-0.3</v>
      </c>
      <c r="D182">
        <f t="shared" si="12"/>
        <v>-231.53153556937502</v>
      </c>
    </row>
    <row r="183" spans="2:4" hidden="1" x14ac:dyDescent="0.25">
      <c r="B183" s="2">
        <v>127</v>
      </c>
      <c r="C183">
        <v>-0.3</v>
      </c>
      <c r="D183">
        <f t="shared" si="12"/>
        <v>-231.53153556937502</v>
      </c>
    </row>
    <row r="184" spans="2:4" hidden="1" x14ac:dyDescent="0.25">
      <c r="B184" s="2">
        <v>128</v>
      </c>
      <c r="C184">
        <v>-0.3</v>
      </c>
      <c r="D184">
        <f t="shared" si="12"/>
        <v>-231.53153556937502</v>
      </c>
    </row>
    <row r="185" spans="2:4" hidden="1" x14ac:dyDescent="0.25">
      <c r="B185" s="2">
        <v>129</v>
      </c>
      <c r="C185">
        <v>-0.3</v>
      </c>
      <c r="D185">
        <f t="shared" si="12"/>
        <v>-231.53153556937502</v>
      </c>
    </row>
    <row r="186" spans="2:4" hidden="1" x14ac:dyDescent="0.25">
      <c r="B186" s="2">
        <v>130</v>
      </c>
      <c r="C186">
        <v>-0.3</v>
      </c>
      <c r="D186">
        <f t="shared" si="12"/>
        <v>-231.53153556937502</v>
      </c>
    </row>
    <row r="187" spans="2:4" hidden="1" x14ac:dyDescent="0.25">
      <c r="B187" s="2">
        <v>131</v>
      </c>
      <c r="C187">
        <v>-0.3</v>
      </c>
      <c r="D187">
        <f t="shared" si="12"/>
        <v>-231.53153556937502</v>
      </c>
    </row>
    <row r="188" spans="2:4" hidden="1" x14ac:dyDescent="0.25">
      <c r="B188" s="2">
        <v>132</v>
      </c>
      <c r="C188">
        <v>-0.3</v>
      </c>
      <c r="D188">
        <f t="shared" si="12"/>
        <v>-231.53153556937502</v>
      </c>
    </row>
    <row r="189" spans="2:4" hidden="1" x14ac:dyDescent="0.25">
      <c r="B189" s="2">
        <v>133</v>
      </c>
      <c r="C189">
        <v>-0.3</v>
      </c>
      <c r="D189">
        <f t="shared" si="12"/>
        <v>-231.53153556937502</v>
      </c>
    </row>
    <row r="190" spans="2:4" hidden="1" x14ac:dyDescent="0.25">
      <c r="B190" s="2">
        <v>134</v>
      </c>
      <c r="C190">
        <v>-0.3</v>
      </c>
      <c r="D190">
        <f t="shared" si="12"/>
        <v>-231.53153556937502</v>
      </c>
    </row>
    <row r="191" spans="2:4" hidden="1" x14ac:dyDescent="0.25">
      <c r="B191" s="2">
        <v>135</v>
      </c>
      <c r="C191">
        <v>-0.3</v>
      </c>
      <c r="D191">
        <f t="shared" si="12"/>
        <v>-231.53153556937502</v>
      </c>
    </row>
    <row r="192" spans="2:4" hidden="1" x14ac:dyDescent="0.25">
      <c r="B192" s="2">
        <v>136</v>
      </c>
      <c r="C192">
        <v>-0.3</v>
      </c>
      <c r="D192">
        <f t="shared" si="12"/>
        <v>-231.53153556937502</v>
      </c>
    </row>
    <row r="193" spans="2:4" hidden="1" x14ac:dyDescent="0.25">
      <c r="B193" s="2">
        <v>137</v>
      </c>
      <c r="C193">
        <v>-0.3</v>
      </c>
      <c r="D193">
        <f t="shared" si="12"/>
        <v>-231.53153556937502</v>
      </c>
    </row>
    <row r="194" spans="2:4" hidden="1" x14ac:dyDescent="0.25">
      <c r="B194" s="2">
        <v>138</v>
      </c>
      <c r="C194">
        <v>-0.3</v>
      </c>
      <c r="D194">
        <f t="shared" si="12"/>
        <v>-231.53153556937502</v>
      </c>
    </row>
    <row r="195" spans="2:4" hidden="1" x14ac:dyDescent="0.25">
      <c r="B195" s="2">
        <v>139</v>
      </c>
      <c r="C195">
        <v>-0.3</v>
      </c>
      <c r="D195">
        <f t="shared" si="12"/>
        <v>-231.53153556937502</v>
      </c>
    </row>
    <row r="196" spans="2:4" hidden="1" x14ac:dyDescent="0.25">
      <c r="B196" s="2">
        <v>140</v>
      </c>
      <c r="C196">
        <v>-0.3</v>
      </c>
      <c r="D196">
        <f t="shared" si="12"/>
        <v>-231.53153556937502</v>
      </c>
    </row>
    <row r="197" spans="2:4" hidden="1" x14ac:dyDescent="0.25">
      <c r="B197" s="2">
        <v>141</v>
      </c>
      <c r="C197">
        <v>-0.3</v>
      </c>
      <c r="D197">
        <f t="shared" si="12"/>
        <v>-231.53153556937502</v>
      </c>
    </row>
    <row r="198" spans="2:4" hidden="1" x14ac:dyDescent="0.25">
      <c r="B198" s="2">
        <v>142</v>
      </c>
      <c r="C198">
        <v>-0.3</v>
      </c>
      <c r="D198">
        <f t="shared" si="12"/>
        <v>-231.53153556937502</v>
      </c>
    </row>
    <row r="199" spans="2:4" hidden="1" x14ac:dyDescent="0.25">
      <c r="B199" s="2">
        <v>143</v>
      </c>
      <c r="C199">
        <v>-0.3</v>
      </c>
      <c r="D199">
        <f t="shared" si="12"/>
        <v>-231.53153556937502</v>
      </c>
    </row>
    <row r="200" spans="2:4" hidden="1" x14ac:dyDescent="0.25">
      <c r="B200" s="2">
        <v>144</v>
      </c>
      <c r="C200">
        <v>-0.3</v>
      </c>
      <c r="D200">
        <f t="shared" si="12"/>
        <v>-231.53153556937502</v>
      </c>
    </row>
    <row r="201" spans="2:4" hidden="1" x14ac:dyDescent="0.25">
      <c r="B201" s="2">
        <v>145</v>
      </c>
      <c r="C201">
        <v>-0.3</v>
      </c>
      <c r="D201">
        <f t="shared" si="12"/>
        <v>-231.53153556937502</v>
      </c>
    </row>
    <row r="202" spans="2:4" hidden="1" x14ac:dyDescent="0.25">
      <c r="B202" s="2">
        <v>146</v>
      </c>
      <c r="C202">
        <v>-0.3</v>
      </c>
      <c r="D202">
        <f t="shared" si="12"/>
        <v>-231.53153556937502</v>
      </c>
    </row>
    <row r="203" spans="2:4" hidden="1" x14ac:dyDescent="0.25">
      <c r="B203" s="2">
        <v>147</v>
      </c>
      <c r="C203">
        <v>-0.3</v>
      </c>
      <c r="D203">
        <f t="shared" si="12"/>
        <v>-231.53153556937502</v>
      </c>
    </row>
    <row r="204" spans="2:4" hidden="1" x14ac:dyDescent="0.25">
      <c r="B204" s="2">
        <v>148</v>
      </c>
      <c r="C204">
        <v>-0.3</v>
      </c>
      <c r="D204">
        <f t="shared" si="12"/>
        <v>-231.53153556937502</v>
      </c>
    </row>
    <row r="205" spans="2:4" hidden="1" x14ac:dyDescent="0.25">
      <c r="B205" s="2">
        <v>149</v>
      </c>
      <c r="C205">
        <v>-0.3</v>
      </c>
      <c r="D205">
        <f t="shared" si="12"/>
        <v>-231.53153556937502</v>
      </c>
    </row>
    <row r="206" spans="2:4" hidden="1" x14ac:dyDescent="0.25">
      <c r="B206" s="2">
        <v>150</v>
      </c>
      <c r="C206">
        <v>-0.3</v>
      </c>
      <c r="D206">
        <f t="shared" si="12"/>
        <v>-231.53153556937502</v>
      </c>
    </row>
    <row r="207" spans="2:4" hidden="1" x14ac:dyDescent="0.25">
      <c r="B207" s="2">
        <v>151</v>
      </c>
      <c r="C207">
        <v>-0.3</v>
      </c>
      <c r="D207">
        <f t="shared" si="12"/>
        <v>-231.53153556937502</v>
      </c>
    </row>
    <row r="208" spans="2:4" hidden="1" x14ac:dyDescent="0.25">
      <c r="B208" s="2">
        <v>152</v>
      </c>
      <c r="C208">
        <v>-0.3</v>
      </c>
      <c r="D208">
        <f t="shared" si="12"/>
        <v>-231.53153556937502</v>
      </c>
    </row>
    <row r="209" spans="2:4" hidden="1" x14ac:dyDescent="0.25">
      <c r="B209" s="2">
        <v>153</v>
      </c>
      <c r="C209">
        <v>-0.3</v>
      </c>
      <c r="D209">
        <f t="shared" si="12"/>
        <v>-231.53153556937502</v>
      </c>
    </row>
    <row r="210" spans="2:4" hidden="1" x14ac:dyDescent="0.25">
      <c r="B210" s="2">
        <v>154</v>
      </c>
      <c r="C210">
        <v>-0.3</v>
      </c>
      <c r="D210">
        <f t="shared" si="12"/>
        <v>-231.53153556937502</v>
      </c>
    </row>
    <row r="211" spans="2:4" hidden="1" x14ac:dyDescent="0.25">
      <c r="B211" s="2">
        <v>155</v>
      </c>
      <c r="C211">
        <v>-0.3</v>
      </c>
      <c r="D211">
        <f t="shared" si="12"/>
        <v>-231.53153556937502</v>
      </c>
    </row>
    <row r="212" spans="2:4" hidden="1" x14ac:dyDescent="0.25">
      <c r="B212" s="2">
        <v>156</v>
      </c>
      <c r="C212">
        <v>-0.3</v>
      </c>
      <c r="D212">
        <f t="shared" si="12"/>
        <v>-231.53153556937502</v>
      </c>
    </row>
    <row r="213" spans="2:4" hidden="1" x14ac:dyDescent="0.25">
      <c r="B213" s="2">
        <v>157</v>
      </c>
      <c r="C213">
        <v>-0.3</v>
      </c>
      <c r="D213">
        <f t="shared" si="12"/>
        <v>-231.53153556937502</v>
      </c>
    </row>
    <row r="214" spans="2:4" hidden="1" x14ac:dyDescent="0.25">
      <c r="B214" s="2">
        <v>158</v>
      </c>
      <c r="C214">
        <v>-0.3</v>
      </c>
      <c r="D214">
        <f t="shared" si="12"/>
        <v>-231.53153556937502</v>
      </c>
    </row>
    <row r="215" spans="2:4" hidden="1" x14ac:dyDescent="0.25">
      <c r="B215" s="2">
        <v>159</v>
      </c>
      <c r="C215">
        <v>-0.3</v>
      </c>
      <c r="D215">
        <f t="shared" si="12"/>
        <v>-231.53153556937502</v>
      </c>
    </row>
    <row r="216" spans="2:4" hidden="1" x14ac:dyDescent="0.25">
      <c r="B216" s="2">
        <v>160</v>
      </c>
      <c r="C216">
        <v>-0.3</v>
      </c>
      <c r="D216">
        <f t="shared" si="12"/>
        <v>-231.53153556937502</v>
      </c>
    </row>
    <row r="217" spans="2:4" hidden="1" x14ac:dyDescent="0.25">
      <c r="B217" s="2">
        <v>161</v>
      </c>
      <c r="C217">
        <v>-0.3</v>
      </c>
      <c r="D217">
        <f t="shared" si="12"/>
        <v>-231.53153556937502</v>
      </c>
    </row>
    <row r="218" spans="2:4" hidden="1" x14ac:dyDescent="0.25">
      <c r="B218" s="2">
        <v>162</v>
      </c>
      <c r="C218">
        <v>-0.3</v>
      </c>
      <c r="D218">
        <f t="shared" si="12"/>
        <v>-231.53153556937502</v>
      </c>
    </row>
    <row r="219" spans="2:4" hidden="1" x14ac:dyDescent="0.25">
      <c r="B219" s="2">
        <v>163</v>
      </c>
      <c r="C219">
        <v>-0.3</v>
      </c>
      <c r="D219">
        <f t="shared" si="12"/>
        <v>-231.53153556937502</v>
      </c>
    </row>
    <row r="220" spans="2:4" hidden="1" x14ac:dyDescent="0.25">
      <c r="B220" s="2">
        <v>164</v>
      </c>
      <c r="C220">
        <v>-0.3</v>
      </c>
      <c r="D220">
        <f t="shared" si="12"/>
        <v>-231.53153556937502</v>
      </c>
    </row>
    <row r="221" spans="2:4" hidden="1" x14ac:dyDescent="0.25">
      <c r="B221" s="2">
        <v>165</v>
      </c>
      <c r="C221">
        <v>-0.3</v>
      </c>
      <c r="D221">
        <f t="shared" si="12"/>
        <v>-231.53153556937502</v>
      </c>
    </row>
    <row r="222" spans="2:4" hidden="1" x14ac:dyDescent="0.25">
      <c r="B222" s="2">
        <v>166</v>
      </c>
      <c r="C222">
        <v>-0.3</v>
      </c>
      <c r="D222">
        <f t="shared" si="12"/>
        <v>-231.53153556937502</v>
      </c>
    </row>
    <row r="223" spans="2:4" hidden="1" x14ac:dyDescent="0.25">
      <c r="B223" s="2">
        <v>167</v>
      </c>
      <c r="C223">
        <v>-0.3</v>
      </c>
      <c r="D223">
        <f t="shared" si="12"/>
        <v>-231.53153556937502</v>
      </c>
    </row>
    <row r="224" spans="2:4" hidden="1" x14ac:dyDescent="0.25">
      <c r="B224" s="2">
        <v>168</v>
      </c>
      <c r="C224">
        <v>-0.3</v>
      </c>
      <c r="D224">
        <f t="shared" si="12"/>
        <v>-231.53153556937502</v>
      </c>
    </row>
    <row r="225" spans="2:4" hidden="1" x14ac:dyDescent="0.25">
      <c r="B225" s="2">
        <v>169</v>
      </c>
      <c r="C225">
        <v>-0.3</v>
      </c>
      <c r="D225">
        <f t="shared" si="12"/>
        <v>-231.53153556937502</v>
      </c>
    </row>
    <row r="226" spans="2:4" hidden="1" x14ac:dyDescent="0.25">
      <c r="B226" s="2">
        <v>170</v>
      </c>
      <c r="C226">
        <v>-0.3</v>
      </c>
      <c r="D226">
        <f t="shared" si="12"/>
        <v>-231.53153556937502</v>
      </c>
    </row>
    <row r="227" spans="2:4" hidden="1" x14ac:dyDescent="0.25">
      <c r="B227" s="2">
        <v>171</v>
      </c>
      <c r="C227">
        <v>-0.3</v>
      </c>
      <c r="D227">
        <f t="shared" si="12"/>
        <v>-231.53153556937502</v>
      </c>
    </row>
    <row r="228" spans="2:4" hidden="1" x14ac:dyDescent="0.25">
      <c r="B228" s="2">
        <v>172</v>
      </c>
      <c r="C228">
        <v>-0.3</v>
      </c>
      <c r="D228">
        <f t="shared" si="12"/>
        <v>-231.53153556937502</v>
      </c>
    </row>
    <row r="229" spans="2:4" hidden="1" x14ac:dyDescent="0.25">
      <c r="B229" s="2">
        <v>173</v>
      </c>
      <c r="C229">
        <v>-0.3</v>
      </c>
      <c r="D229">
        <f t="shared" si="12"/>
        <v>-231.53153556937502</v>
      </c>
    </row>
    <row r="230" spans="2:4" hidden="1" x14ac:dyDescent="0.25">
      <c r="B230" s="2">
        <v>174</v>
      </c>
      <c r="C230">
        <v>-0.3</v>
      </c>
      <c r="D230">
        <f t="shared" si="12"/>
        <v>-231.53153556937502</v>
      </c>
    </row>
    <row r="231" spans="2:4" hidden="1" x14ac:dyDescent="0.25">
      <c r="B231" s="2">
        <v>175</v>
      </c>
      <c r="C231">
        <v>-0.3</v>
      </c>
      <c r="D231">
        <f t="shared" si="12"/>
        <v>-231.53153556937502</v>
      </c>
    </row>
    <row r="232" spans="2:4" hidden="1" x14ac:dyDescent="0.25">
      <c r="B232" s="2">
        <v>176</v>
      </c>
      <c r="C232">
        <v>-0.3</v>
      </c>
      <c r="D232">
        <f t="shared" si="12"/>
        <v>-231.53153556937502</v>
      </c>
    </row>
    <row r="233" spans="2:4" hidden="1" x14ac:dyDescent="0.25">
      <c r="B233" s="2">
        <v>177</v>
      </c>
      <c r="C233">
        <v>-0.3</v>
      </c>
      <c r="D233">
        <f t="shared" si="12"/>
        <v>-231.53153556937502</v>
      </c>
    </row>
    <row r="234" spans="2:4" hidden="1" x14ac:dyDescent="0.25">
      <c r="B234" s="2">
        <v>178</v>
      </c>
      <c r="C234">
        <v>-0.3</v>
      </c>
      <c r="D234">
        <f t="shared" ref="D234:D297" si="13">$B$32*C234</f>
        <v>-231.53153556937502</v>
      </c>
    </row>
    <row r="235" spans="2:4" hidden="1" x14ac:dyDescent="0.25">
      <c r="B235" s="2">
        <v>179</v>
      </c>
      <c r="C235">
        <v>-0.3</v>
      </c>
      <c r="D235">
        <f t="shared" si="13"/>
        <v>-231.53153556937502</v>
      </c>
    </row>
    <row r="236" spans="2:4" hidden="1" x14ac:dyDescent="0.25">
      <c r="B236" s="2">
        <v>180</v>
      </c>
      <c r="C236">
        <v>-0.3</v>
      </c>
      <c r="D236">
        <f t="shared" si="13"/>
        <v>-231.53153556937502</v>
      </c>
    </row>
    <row r="237" spans="2:4" hidden="1" x14ac:dyDescent="0.25">
      <c r="B237" s="2">
        <v>181</v>
      </c>
      <c r="C237">
        <v>0</v>
      </c>
      <c r="D237">
        <f t="shared" si="13"/>
        <v>0</v>
      </c>
    </row>
    <row r="238" spans="2:4" hidden="1" x14ac:dyDescent="0.25">
      <c r="B238" s="2">
        <v>182</v>
      </c>
      <c r="C238">
        <v>0</v>
      </c>
      <c r="D238">
        <f t="shared" si="13"/>
        <v>0</v>
      </c>
    </row>
    <row r="239" spans="2:4" hidden="1" x14ac:dyDescent="0.25">
      <c r="B239" s="2">
        <v>183</v>
      </c>
      <c r="C239">
        <v>0</v>
      </c>
      <c r="D239">
        <f t="shared" si="13"/>
        <v>0</v>
      </c>
    </row>
    <row r="240" spans="2:4" hidden="1" x14ac:dyDescent="0.25">
      <c r="B240" s="2">
        <v>184</v>
      </c>
      <c r="C240">
        <v>0</v>
      </c>
      <c r="D240">
        <f t="shared" si="13"/>
        <v>0</v>
      </c>
    </row>
    <row r="241" spans="2:4" hidden="1" x14ac:dyDescent="0.25">
      <c r="B241" s="2">
        <v>185</v>
      </c>
      <c r="C241">
        <v>0</v>
      </c>
      <c r="D241">
        <f t="shared" si="13"/>
        <v>0</v>
      </c>
    </row>
    <row r="242" spans="2:4" hidden="1" x14ac:dyDescent="0.25">
      <c r="B242" s="2">
        <v>186</v>
      </c>
      <c r="C242">
        <v>0</v>
      </c>
      <c r="D242">
        <f t="shared" si="13"/>
        <v>0</v>
      </c>
    </row>
    <row r="243" spans="2:4" hidden="1" x14ac:dyDescent="0.25">
      <c r="B243" s="2">
        <v>187</v>
      </c>
      <c r="C243">
        <v>0</v>
      </c>
      <c r="D243">
        <f t="shared" si="13"/>
        <v>0</v>
      </c>
    </row>
    <row r="244" spans="2:4" hidden="1" x14ac:dyDescent="0.25">
      <c r="B244" s="2">
        <v>188</v>
      </c>
      <c r="C244">
        <v>0</v>
      </c>
      <c r="D244">
        <f t="shared" si="13"/>
        <v>0</v>
      </c>
    </row>
    <row r="245" spans="2:4" hidden="1" x14ac:dyDescent="0.25">
      <c r="B245" s="2">
        <v>189</v>
      </c>
      <c r="C245">
        <v>0</v>
      </c>
      <c r="D245">
        <f t="shared" si="13"/>
        <v>0</v>
      </c>
    </row>
    <row r="246" spans="2:4" hidden="1" x14ac:dyDescent="0.25">
      <c r="B246" s="2">
        <v>190</v>
      </c>
      <c r="C246">
        <v>0</v>
      </c>
      <c r="D246">
        <f t="shared" si="13"/>
        <v>0</v>
      </c>
    </row>
    <row r="247" spans="2:4" hidden="1" x14ac:dyDescent="0.25">
      <c r="B247" s="2">
        <v>191</v>
      </c>
      <c r="C247">
        <v>0</v>
      </c>
      <c r="D247">
        <f t="shared" si="13"/>
        <v>0</v>
      </c>
    </row>
    <row r="248" spans="2:4" hidden="1" x14ac:dyDescent="0.25">
      <c r="B248" s="2">
        <v>192</v>
      </c>
      <c r="C248">
        <v>0</v>
      </c>
      <c r="D248">
        <f t="shared" si="13"/>
        <v>0</v>
      </c>
    </row>
    <row r="249" spans="2:4" hidden="1" x14ac:dyDescent="0.25">
      <c r="B249" s="2">
        <v>193</v>
      </c>
      <c r="C249">
        <v>0</v>
      </c>
      <c r="D249">
        <f t="shared" si="13"/>
        <v>0</v>
      </c>
    </row>
    <row r="250" spans="2:4" hidden="1" x14ac:dyDescent="0.25">
      <c r="B250" s="2">
        <v>194</v>
      </c>
      <c r="C250">
        <v>0</v>
      </c>
      <c r="D250">
        <f t="shared" si="13"/>
        <v>0</v>
      </c>
    </row>
    <row r="251" spans="2:4" hidden="1" x14ac:dyDescent="0.25">
      <c r="B251" s="2">
        <v>195</v>
      </c>
      <c r="C251">
        <v>0</v>
      </c>
      <c r="D251">
        <f t="shared" si="13"/>
        <v>0</v>
      </c>
    </row>
    <row r="252" spans="2:4" hidden="1" x14ac:dyDescent="0.25">
      <c r="B252" s="2">
        <v>196</v>
      </c>
      <c r="C252">
        <v>0</v>
      </c>
      <c r="D252">
        <f t="shared" si="13"/>
        <v>0</v>
      </c>
    </row>
    <row r="253" spans="2:4" hidden="1" x14ac:dyDescent="0.25">
      <c r="B253" s="2">
        <v>197</v>
      </c>
      <c r="C253">
        <v>0</v>
      </c>
      <c r="D253">
        <f t="shared" si="13"/>
        <v>0</v>
      </c>
    </row>
    <row r="254" spans="2:4" hidden="1" x14ac:dyDescent="0.25">
      <c r="B254" s="2">
        <v>198</v>
      </c>
      <c r="C254">
        <v>0</v>
      </c>
      <c r="D254">
        <f t="shared" si="13"/>
        <v>0</v>
      </c>
    </row>
    <row r="255" spans="2:4" hidden="1" x14ac:dyDescent="0.25">
      <c r="B255" s="2">
        <v>199</v>
      </c>
      <c r="C255">
        <v>0</v>
      </c>
      <c r="D255">
        <f t="shared" si="13"/>
        <v>0</v>
      </c>
    </row>
    <row r="256" spans="2:4" hidden="1" x14ac:dyDescent="0.25">
      <c r="B256" s="2">
        <v>200</v>
      </c>
      <c r="C256">
        <v>0</v>
      </c>
      <c r="D256">
        <f t="shared" si="13"/>
        <v>0</v>
      </c>
    </row>
    <row r="257" spans="2:4" hidden="1" x14ac:dyDescent="0.25">
      <c r="B257" s="2">
        <v>201</v>
      </c>
      <c r="C257">
        <v>0</v>
      </c>
      <c r="D257">
        <f t="shared" si="13"/>
        <v>0</v>
      </c>
    </row>
    <row r="258" spans="2:4" hidden="1" x14ac:dyDescent="0.25">
      <c r="B258" s="2">
        <v>202</v>
      </c>
      <c r="C258">
        <v>0</v>
      </c>
      <c r="D258">
        <f t="shared" si="13"/>
        <v>0</v>
      </c>
    </row>
    <row r="259" spans="2:4" hidden="1" x14ac:dyDescent="0.25">
      <c r="B259" s="2">
        <v>203</v>
      </c>
      <c r="C259">
        <v>0</v>
      </c>
      <c r="D259">
        <f t="shared" si="13"/>
        <v>0</v>
      </c>
    </row>
    <row r="260" spans="2:4" hidden="1" x14ac:dyDescent="0.25">
      <c r="B260" s="2">
        <v>204</v>
      </c>
      <c r="C260">
        <v>0</v>
      </c>
      <c r="D260">
        <f t="shared" si="13"/>
        <v>0</v>
      </c>
    </row>
    <row r="261" spans="2:4" hidden="1" x14ac:dyDescent="0.25">
      <c r="B261" s="2">
        <v>205</v>
      </c>
      <c r="C261">
        <v>0</v>
      </c>
      <c r="D261">
        <f t="shared" si="13"/>
        <v>0</v>
      </c>
    </row>
    <row r="262" spans="2:4" hidden="1" x14ac:dyDescent="0.25">
      <c r="B262" s="2">
        <v>206</v>
      </c>
      <c r="C262">
        <v>0</v>
      </c>
      <c r="D262">
        <f t="shared" si="13"/>
        <v>0</v>
      </c>
    </row>
    <row r="263" spans="2:4" hidden="1" x14ac:dyDescent="0.25">
      <c r="B263" s="2">
        <v>207</v>
      </c>
      <c r="C263">
        <v>0</v>
      </c>
      <c r="D263">
        <f t="shared" si="13"/>
        <v>0</v>
      </c>
    </row>
    <row r="264" spans="2:4" hidden="1" x14ac:dyDescent="0.25">
      <c r="B264" s="2">
        <v>208</v>
      </c>
      <c r="C264">
        <v>0</v>
      </c>
      <c r="D264">
        <f t="shared" si="13"/>
        <v>0</v>
      </c>
    </row>
    <row r="265" spans="2:4" hidden="1" x14ac:dyDescent="0.25">
      <c r="B265" s="2">
        <v>209</v>
      </c>
      <c r="C265">
        <v>0</v>
      </c>
      <c r="D265">
        <f t="shared" si="13"/>
        <v>0</v>
      </c>
    </row>
    <row r="266" spans="2:4" hidden="1" x14ac:dyDescent="0.25">
      <c r="B266" s="2">
        <v>210</v>
      </c>
      <c r="C266">
        <v>0</v>
      </c>
      <c r="D266">
        <f t="shared" si="13"/>
        <v>0</v>
      </c>
    </row>
    <row r="267" spans="2:4" hidden="1" x14ac:dyDescent="0.25">
      <c r="B267" s="2">
        <v>211</v>
      </c>
      <c r="C267">
        <v>0</v>
      </c>
      <c r="D267">
        <f t="shared" si="13"/>
        <v>0</v>
      </c>
    </row>
    <row r="268" spans="2:4" hidden="1" x14ac:dyDescent="0.25">
      <c r="B268" s="2">
        <v>212</v>
      </c>
      <c r="C268">
        <v>0</v>
      </c>
      <c r="D268">
        <f t="shared" si="13"/>
        <v>0</v>
      </c>
    </row>
    <row r="269" spans="2:4" hidden="1" x14ac:dyDescent="0.25">
      <c r="B269" s="2">
        <v>213</v>
      </c>
      <c r="C269">
        <v>0</v>
      </c>
      <c r="D269">
        <f t="shared" si="13"/>
        <v>0</v>
      </c>
    </row>
    <row r="270" spans="2:4" hidden="1" x14ac:dyDescent="0.25">
      <c r="B270" s="2">
        <v>214</v>
      </c>
      <c r="C270">
        <v>0</v>
      </c>
      <c r="D270">
        <f t="shared" si="13"/>
        <v>0</v>
      </c>
    </row>
    <row r="271" spans="2:4" hidden="1" x14ac:dyDescent="0.25">
      <c r="B271" s="2">
        <v>215</v>
      </c>
      <c r="C271">
        <v>0</v>
      </c>
      <c r="D271">
        <f t="shared" si="13"/>
        <v>0</v>
      </c>
    </row>
    <row r="272" spans="2:4" hidden="1" x14ac:dyDescent="0.25">
      <c r="B272" s="2">
        <v>216</v>
      </c>
      <c r="C272">
        <v>0</v>
      </c>
      <c r="D272">
        <f t="shared" si="13"/>
        <v>0</v>
      </c>
    </row>
    <row r="273" spans="2:4" hidden="1" x14ac:dyDescent="0.25">
      <c r="B273" s="2">
        <v>217</v>
      </c>
      <c r="C273">
        <v>0</v>
      </c>
      <c r="D273">
        <f t="shared" si="13"/>
        <v>0</v>
      </c>
    </row>
    <row r="274" spans="2:4" hidden="1" x14ac:dyDescent="0.25">
      <c r="B274" s="2">
        <v>218</v>
      </c>
      <c r="C274">
        <v>0</v>
      </c>
      <c r="D274">
        <f t="shared" si="13"/>
        <v>0</v>
      </c>
    </row>
    <row r="275" spans="2:4" hidden="1" x14ac:dyDescent="0.25">
      <c r="B275" s="2">
        <v>219</v>
      </c>
      <c r="C275">
        <v>0</v>
      </c>
      <c r="D275">
        <f t="shared" si="13"/>
        <v>0</v>
      </c>
    </row>
    <row r="276" spans="2:4" hidden="1" x14ac:dyDescent="0.25">
      <c r="B276" s="2">
        <v>220</v>
      </c>
      <c r="C276">
        <v>0</v>
      </c>
      <c r="D276">
        <f t="shared" si="13"/>
        <v>0</v>
      </c>
    </row>
    <row r="277" spans="2:4" hidden="1" x14ac:dyDescent="0.25">
      <c r="B277" s="2">
        <v>221</v>
      </c>
      <c r="C277">
        <v>0</v>
      </c>
      <c r="D277">
        <f t="shared" si="13"/>
        <v>0</v>
      </c>
    </row>
    <row r="278" spans="2:4" hidden="1" x14ac:dyDescent="0.25">
      <c r="B278" s="2">
        <v>222</v>
      </c>
      <c r="C278">
        <v>0</v>
      </c>
      <c r="D278">
        <f t="shared" si="13"/>
        <v>0</v>
      </c>
    </row>
    <row r="279" spans="2:4" hidden="1" x14ac:dyDescent="0.25">
      <c r="B279" s="2">
        <v>223</v>
      </c>
      <c r="C279">
        <v>0</v>
      </c>
      <c r="D279">
        <f t="shared" si="13"/>
        <v>0</v>
      </c>
    </row>
    <row r="280" spans="2:4" hidden="1" x14ac:dyDescent="0.25">
      <c r="B280" s="2">
        <v>224</v>
      </c>
      <c r="C280">
        <v>0</v>
      </c>
      <c r="D280">
        <f t="shared" si="13"/>
        <v>0</v>
      </c>
    </row>
    <row r="281" spans="2:4" hidden="1" x14ac:dyDescent="0.25">
      <c r="B281" s="2">
        <v>225</v>
      </c>
      <c r="C281">
        <v>0</v>
      </c>
      <c r="D281">
        <f t="shared" si="13"/>
        <v>0</v>
      </c>
    </row>
    <row r="282" spans="2:4" hidden="1" x14ac:dyDescent="0.25">
      <c r="B282" s="2">
        <v>226</v>
      </c>
      <c r="C282">
        <v>0</v>
      </c>
      <c r="D282">
        <f t="shared" si="13"/>
        <v>0</v>
      </c>
    </row>
    <row r="283" spans="2:4" hidden="1" x14ac:dyDescent="0.25">
      <c r="B283" s="2">
        <v>227</v>
      </c>
      <c r="C283">
        <v>0</v>
      </c>
      <c r="D283">
        <f t="shared" si="13"/>
        <v>0</v>
      </c>
    </row>
    <row r="284" spans="2:4" hidden="1" x14ac:dyDescent="0.25">
      <c r="B284" s="2">
        <v>228</v>
      </c>
      <c r="C284">
        <v>0</v>
      </c>
      <c r="D284">
        <f t="shared" si="13"/>
        <v>0</v>
      </c>
    </row>
    <row r="285" spans="2:4" hidden="1" x14ac:dyDescent="0.25">
      <c r="B285" s="2">
        <v>229</v>
      </c>
      <c r="C285">
        <v>0</v>
      </c>
      <c r="D285">
        <f t="shared" si="13"/>
        <v>0</v>
      </c>
    </row>
    <row r="286" spans="2:4" hidden="1" x14ac:dyDescent="0.25">
      <c r="B286" s="2">
        <v>230</v>
      </c>
      <c r="C286">
        <v>0</v>
      </c>
      <c r="D286">
        <f t="shared" si="13"/>
        <v>0</v>
      </c>
    </row>
    <row r="287" spans="2:4" hidden="1" x14ac:dyDescent="0.25">
      <c r="B287" s="2">
        <v>231</v>
      </c>
      <c r="C287">
        <v>0</v>
      </c>
      <c r="D287">
        <f t="shared" si="13"/>
        <v>0</v>
      </c>
    </row>
    <row r="288" spans="2:4" hidden="1" x14ac:dyDescent="0.25">
      <c r="B288" s="2">
        <v>232</v>
      </c>
      <c r="C288">
        <v>0</v>
      </c>
      <c r="D288">
        <f t="shared" si="13"/>
        <v>0</v>
      </c>
    </row>
    <row r="289" spans="2:4" hidden="1" x14ac:dyDescent="0.25">
      <c r="B289" s="2">
        <v>233</v>
      </c>
      <c r="C289">
        <v>0</v>
      </c>
      <c r="D289">
        <f t="shared" si="13"/>
        <v>0</v>
      </c>
    </row>
    <row r="290" spans="2:4" hidden="1" x14ac:dyDescent="0.25">
      <c r="B290" s="2">
        <v>234</v>
      </c>
      <c r="C290">
        <v>0</v>
      </c>
      <c r="D290">
        <f t="shared" si="13"/>
        <v>0</v>
      </c>
    </row>
    <row r="291" spans="2:4" hidden="1" x14ac:dyDescent="0.25">
      <c r="B291" s="2">
        <v>235</v>
      </c>
      <c r="C291">
        <v>0</v>
      </c>
      <c r="D291">
        <f t="shared" si="13"/>
        <v>0</v>
      </c>
    </row>
    <row r="292" spans="2:4" hidden="1" x14ac:dyDescent="0.25">
      <c r="B292" s="2">
        <v>236</v>
      </c>
      <c r="C292">
        <v>0</v>
      </c>
      <c r="D292">
        <f t="shared" si="13"/>
        <v>0</v>
      </c>
    </row>
    <row r="293" spans="2:4" hidden="1" x14ac:dyDescent="0.25">
      <c r="B293" s="2">
        <v>237</v>
      </c>
      <c r="C293">
        <v>0</v>
      </c>
      <c r="D293">
        <f t="shared" si="13"/>
        <v>0</v>
      </c>
    </row>
    <row r="294" spans="2:4" hidden="1" x14ac:dyDescent="0.25">
      <c r="B294" s="2">
        <v>238</v>
      </c>
      <c r="C294">
        <v>0</v>
      </c>
      <c r="D294">
        <f t="shared" si="13"/>
        <v>0</v>
      </c>
    </row>
    <row r="295" spans="2:4" hidden="1" x14ac:dyDescent="0.25">
      <c r="B295" s="2">
        <v>239</v>
      </c>
      <c r="C295">
        <v>0</v>
      </c>
      <c r="D295">
        <f t="shared" si="13"/>
        <v>0</v>
      </c>
    </row>
    <row r="296" spans="2:4" hidden="1" x14ac:dyDescent="0.25">
      <c r="B296" s="2">
        <v>240</v>
      </c>
      <c r="C296">
        <v>0</v>
      </c>
      <c r="D296">
        <f t="shared" si="13"/>
        <v>0</v>
      </c>
    </row>
    <row r="297" spans="2:4" hidden="1" x14ac:dyDescent="0.25">
      <c r="B297" s="2">
        <v>241</v>
      </c>
      <c r="C297">
        <v>0</v>
      </c>
      <c r="D297">
        <f t="shared" si="13"/>
        <v>0</v>
      </c>
    </row>
    <row r="298" spans="2:4" hidden="1" x14ac:dyDescent="0.25">
      <c r="B298" s="2">
        <v>242</v>
      </c>
      <c r="C298">
        <v>0</v>
      </c>
      <c r="D298">
        <f t="shared" ref="D298:D361" si="14">$B$32*C298</f>
        <v>0</v>
      </c>
    </row>
    <row r="299" spans="2:4" hidden="1" x14ac:dyDescent="0.25">
      <c r="B299" s="2">
        <v>243</v>
      </c>
      <c r="C299">
        <v>0</v>
      </c>
      <c r="D299">
        <f t="shared" si="14"/>
        <v>0</v>
      </c>
    </row>
    <row r="300" spans="2:4" hidden="1" x14ac:dyDescent="0.25">
      <c r="B300" s="2">
        <v>244</v>
      </c>
      <c r="C300">
        <v>0</v>
      </c>
      <c r="D300">
        <f t="shared" si="14"/>
        <v>0</v>
      </c>
    </row>
    <row r="301" spans="2:4" hidden="1" x14ac:dyDescent="0.25">
      <c r="B301" s="2">
        <v>245</v>
      </c>
      <c r="C301">
        <v>0</v>
      </c>
      <c r="D301">
        <f t="shared" si="14"/>
        <v>0</v>
      </c>
    </row>
    <row r="302" spans="2:4" hidden="1" x14ac:dyDescent="0.25">
      <c r="B302" s="2">
        <v>246</v>
      </c>
      <c r="C302">
        <v>0</v>
      </c>
      <c r="D302">
        <f t="shared" si="14"/>
        <v>0</v>
      </c>
    </row>
    <row r="303" spans="2:4" hidden="1" x14ac:dyDescent="0.25">
      <c r="B303" s="2">
        <v>247</v>
      </c>
      <c r="C303">
        <v>0</v>
      </c>
      <c r="D303">
        <f t="shared" si="14"/>
        <v>0</v>
      </c>
    </row>
    <row r="304" spans="2:4" hidden="1" x14ac:dyDescent="0.25">
      <c r="B304" s="2">
        <v>248</v>
      </c>
      <c r="C304">
        <v>0</v>
      </c>
      <c r="D304">
        <f t="shared" si="14"/>
        <v>0</v>
      </c>
    </row>
    <row r="305" spans="2:4" hidden="1" x14ac:dyDescent="0.25">
      <c r="B305" s="2">
        <v>249</v>
      </c>
      <c r="C305">
        <v>0</v>
      </c>
      <c r="D305">
        <f t="shared" si="14"/>
        <v>0</v>
      </c>
    </row>
    <row r="306" spans="2:4" hidden="1" x14ac:dyDescent="0.25">
      <c r="B306" s="2">
        <v>250</v>
      </c>
      <c r="C306">
        <v>0</v>
      </c>
      <c r="D306">
        <f t="shared" si="14"/>
        <v>0</v>
      </c>
    </row>
    <row r="307" spans="2:4" hidden="1" x14ac:dyDescent="0.25">
      <c r="B307" s="2">
        <v>251</v>
      </c>
      <c r="C307">
        <v>0</v>
      </c>
      <c r="D307">
        <f t="shared" si="14"/>
        <v>0</v>
      </c>
    </row>
    <row r="308" spans="2:4" hidden="1" x14ac:dyDescent="0.25">
      <c r="B308" s="2">
        <v>252</v>
      </c>
      <c r="C308">
        <v>0</v>
      </c>
      <c r="D308">
        <f t="shared" si="14"/>
        <v>0</v>
      </c>
    </row>
    <row r="309" spans="2:4" hidden="1" x14ac:dyDescent="0.25">
      <c r="B309" s="2">
        <v>253</v>
      </c>
      <c r="C309">
        <v>0</v>
      </c>
      <c r="D309">
        <f t="shared" si="14"/>
        <v>0</v>
      </c>
    </row>
    <row r="310" spans="2:4" hidden="1" x14ac:dyDescent="0.25">
      <c r="B310" s="2">
        <v>254</v>
      </c>
      <c r="C310">
        <v>0</v>
      </c>
      <c r="D310">
        <f t="shared" si="14"/>
        <v>0</v>
      </c>
    </row>
    <row r="311" spans="2:4" hidden="1" x14ac:dyDescent="0.25">
      <c r="B311" s="2">
        <v>255</v>
      </c>
      <c r="C311">
        <v>0</v>
      </c>
      <c r="D311">
        <f t="shared" si="14"/>
        <v>0</v>
      </c>
    </row>
    <row r="312" spans="2:4" hidden="1" x14ac:dyDescent="0.25">
      <c r="B312" s="2">
        <v>256</v>
      </c>
      <c r="C312">
        <v>0</v>
      </c>
      <c r="D312">
        <f t="shared" si="14"/>
        <v>0</v>
      </c>
    </row>
    <row r="313" spans="2:4" hidden="1" x14ac:dyDescent="0.25">
      <c r="B313" s="2">
        <v>257</v>
      </c>
      <c r="C313">
        <v>0</v>
      </c>
      <c r="D313">
        <f t="shared" si="14"/>
        <v>0</v>
      </c>
    </row>
    <row r="314" spans="2:4" hidden="1" x14ac:dyDescent="0.25">
      <c r="B314" s="2">
        <v>258</v>
      </c>
      <c r="C314">
        <v>0</v>
      </c>
      <c r="D314">
        <f t="shared" si="14"/>
        <v>0</v>
      </c>
    </row>
    <row r="315" spans="2:4" hidden="1" x14ac:dyDescent="0.25">
      <c r="B315" s="2">
        <v>259</v>
      </c>
      <c r="C315">
        <v>0</v>
      </c>
      <c r="D315">
        <f t="shared" si="14"/>
        <v>0</v>
      </c>
    </row>
    <row r="316" spans="2:4" hidden="1" x14ac:dyDescent="0.25">
      <c r="B316" s="2">
        <v>260</v>
      </c>
      <c r="C316">
        <v>0</v>
      </c>
      <c r="D316">
        <f t="shared" si="14"/>
        <v>0</v>
      </c>
    </row>
    <row r="317" spans="2:4" hidden="1" x14ac:dyDescent="0.25">
      <c r="B317" s="2">
        <v>261</v>
      </c>
      <c r="C317">
        <v>0</v>
      </c>
      <c r="D317">
        <f t="shared" si="14"/>
        <v>0</v>
      </c>
    </row>
    <row r="318" spans="2:4" hidden="1" x14ac:dyDescent="0.25">
      <c r="B318" s="2">
        <v>262</v>
      </c>
      <c r="C318">
        <v>0</v>
      </c>
      <c r="D318">
        <f t="shared" si="14"/>
        <v>0</v>
      </c>
    </row>
    <row r="319" spans="2:4" hidden="1" x14ac:dyDescent="0.25">
      <c r="B319" s="2">
        <v>263</v>
      </c>
      <c r="C319">
        <v>0</v>
      </c>
      <c r="D319">
        <f t="shared" si="14"/>
        <v>0</v>
      </c>
    </row>
    <row r="320" spans="2:4" hidden="1" x14ac:dyDescent="0.25">
      <c r="B320" s="2">
        <v>264</v>
      </c>
      <c r="C320">
        <v>0</v>
      </c>
      <c r="D320">
        <f t="shared" si="14"/>
        <v>0</v>
      </c>
    </row>
    <row r="321" spans="2:4" hidden="1" x14ac:dyDescent="0.25">
      <c r="B321" s="2">
        <v>265</v>
      </c>
      <c r="C321">
        <v>0</v>
      </c>
      <c r="D321">
        <f t="shared" si="14"/>
        <v>0</v>
      </c>
    </row>
    <row r="322" spans="2:4" hidden="1" x14ac:dyDescent="0.25">
      <c r="B322" s="2">
        <v>266</v>
      </c>
      <c r="C322">
        <v>0</v>
      </c>
      <c r="D322">
        <f t="shared" si="14"/>
        <v>0</v>
      </c>
    </row>
    <row r="323" spans="2:4" hidden="1" x14ac:dyDescent="0.25">
      <c r="B323" s="2">
        <v>267</v>
      </c>
      <c r="C323">
        <v>0</v>
      </c>
      <c r="D323">
        <f t="shared" si="14"/>
        <v>0</v>
      </c>
    </row>
    <row r="324" spans="2:4" hidden="1" x14ac:dyDescent="0.25">
      <c r="B324" s="2">
        <v>268</v>
      </c>
      <c r="C324">
        <v>0</v>
      </c>
      <c r="D324">
        <f t="shared" si="14"/>
        <v>0</v>
      </c>
    </row>
    <row r="325" spans="2:4" hidden="1" x14ac:dyDescent="0.25">
      <c r="B325" s="2">
        <v>269</v>
      </c>
      <c r="C325">
        <v>0</v>
      </c>
      <c r="D325">
        <f t="shared" si="14"/>
        <v>0</v>
      </c>
    </row>
    <row r="326" spans="2:4" hidden="1" x14ac:dyDescent="0.25">
      <c r="B326" s="2">
        <v>270</v>
      </c>
      <c r="C326">
        <v>0</v>
      </c>
      <c r="D326">
        <f t="shared" si="14"/>
        <v>0</v>
      </c>
    </row>
    <row r="327" spans="2:4" hidden="1" x14ac:dyDescent="0.25">
      <c r="B327" s="2">
        <v>271</v>
      </c>
      <c r="C327">
        <v>0</v>
      </c>
      <c r="D327">
        <f t="shared" si="14"/>
        <v>0</v>
      </c>
    </row>
    <row r="328" spans="2:4" hidden="1" x14ac:dyDescent="0.25">
      <c r="B328" s="2">
        <v>272</v>
      </c>
      <c r="C328">
        <v>0</v>
      </c>
      <c r="D328">
        <f t="shared" si="14"/>
        <v>0</v>
      </c>
    </row>
    <row r="329" spans="2:4" hidden="1" x14ac:dyDescent="0.25">
      <c r="B329" s="2">
        <v>273</v>
      </c>
      <c r="C329">
        <v>0</v>
      </c>
      <c r="D329">
        <f t="shared" si="14"/>
        <v>0</v>
      </c>
    </row>
    <row r="330" spans="2:4" hidden="1" x14ac:dyDescent="0.25">
      <c r="B330" s="2">
        <v>274</v>
      </c>
      <c r="C330">
        <v>0</v>
      </c>
      <c r="D330">
        <f t="shared" si="14"/>
        <v>0</v>
      </c>
    </row>
    <row r="331" spans="2:4" hidden="1" x14ac:dyDescent="0.25">
      <c r="B331" s="2">
        <v>275</v>
      </c>
      <c r="C331">
        <v>0</v>
      </c>
      <c r="D331">
        <f t="shared" si="14"/>
        <v>0</v>
      </c>
    </row>
    <row r="332" spans="2:4" hidden="1" x14ac:dyDescent="0.25">
      <c r="B332" s="2">
        <v>276</v>
      </c>
      <c r="C332">
        <v>0</v>
      </c>
      <c r="D332">
        <f t="shared" si="14"/>
        <v>0</v>
      </c>
    </row>
    <row r="333" spans="2:4" hidden="1" x14ac:dyDescent="0.25">
      <c r="B333" s="2">
        <v>277</v>
      </c>
      <c r="C333">
        <v>0</v>
      </c>
      <c r="D333">
        <f t="shared" si="14"/>
        <v>0</v>
      </c>
    </row>
    <row r="334" spans="2:4" hidden="1" x14ac:dyDescent="0.25">
      <c r="B334" s="2">
        <v>278</v>
      </c>
      <c r="C334">
        <v>0</v>
      </c>
      <c r="D334">
        <f t="shared" si="14"/>
        <v>0</v>
      </c>
    </row>
    <row r="335" spans="2:4" hidden="1" x14ac:dyDescent="0.25">
      <c r="B335" s="2">
        <v>279</v>
      </c>
      <c r="C335">
        <v>0</v>
      </c>
      <c r="D335">
        <f t="shared" si="14"/>
        <v>0</v>
      </c>
    </row>
    <row r="336" spans="2:4" hidden="1" x14ac:dyDescent="0.25">
      <c r="B336" s="2">
        <v>280</v>
      </c>
      <c r="C336">
        <v>0</v>
      </c>
      <c r="D336">
        <f t="shared" si="14"/>
        <v>0</v>
      </c>
    </row>
    <row r="337" spans="2:4" hidden="1" x14ac:dyDescent="0.25">
      <c r="B337" s="2">
        <v>281</v>
      </c>
      <c r="C337">
        <v>0</v>
      </c>
      <c r="D337">
        <f t="shared" si="14"/>
        <v>0</v>
      </c>
    </row>
    <row r="338" spans="2:4" hidden="1" x14ac:dyDescent="0.25">
      <c r="B338" s="2">
        <v>282</v>
      </c>
      <c r="C338">
        <v>0</v>
      </c>
      <c r="D338">
        <f t="shared" si="14"/>
        <v>0</v>
      </c>
    </row>
    <row r="339" spans="2:4" hidden="1" x14ac:dyDescent="0.25">
      <c r="B339" s="2">
        <v>283</v>
      </c>
      <c r="C339">
        <v>0</v>
      </c>
      <c r="D339">
        <f t="shared" si="14"/>
        <v>0</v>
      </c>
    </row>
    <row r="340" spans="2:4" hidden="1" x14ac:dyDescent="0.25">
      <c r="B340" s="2">
        <v>284</v>
      </c>
      <c r="C340">
        <v>0</v>
      </c>
      <c r="D340">
        <f t="shared" si="14"/>
        <v>0</v>
      </c>
    </row>
    <row r="341" spans="2:4" hidden="1" x14ac:dyDescent="0.25">
      <c r="B341" s="2">
        <v>285</v>
      </c>
      <c r="C341">
        <v>0</v>
      </c>
      <c r="D341">
        <f t="shared" si="14"/>
        <v>0</v>
      </c>
    </row>
    <row r="342" spans="2:4" hidden="1" x14ac:dyDescent="0.25">
      <c r="B342" s="2">
        <v>286</v>
      </c>
      <c r="C342">
        <v>0</v>
      </c>
      <c r="D342">
        <f t="shared" si="14"/>
        <v>0</v>
      </c>
    </row>
    <row r="343" spans="2:4" hidden="1" x14ac:dyDescent="0.25">
      <c r="B343" s="2">
        <v>287</v>
      </c>
      <c r="C343">
        <v>0</v>
      </c>
      <c r="D343">
        <f t="shared" si="14"/>
        <v>0</v>
      </c>
    </row>
    <row r="344" spans="2:4" hidden="1" x14ac:dyDescent="0.25">
      <c r="B344" s="2">
        <v>288</v>
      </c>
      <c r="C344">
        <v>0</v>
      </c>
      <c r="D344">
        <f t="shared" si="14"/>
        <v>0</v>
      </c>
    </row>
    <row r="345" spans="2:4" hidden="1" x14ac:dyDescent="0.25">
      <c r="B345" s="2">
        <v>289</v>
      </c>
      <c r="C345">
        <v>0</v>
      </c>
      <c r="D345">
        <f t="shared" si="14"/>
        <v>0</v>
      </c>
    </row>
    <row r="346" spans="2:4" hidden="1" x14ac:dyDescent="0.25">
      <c r="B346" s="2">
        <v>290</v>
      </c>
      <c r="C346">
        <v>0</v>
      </c>
      <c r="D346">
        <f t="shared" si="14"/>
        <v>0</v>
      </c>
    </row>
    <row r="347" spans="2:4" hidden="1" x14ac:dyDescent="0.25">
      <c r="B347" s="2">
        <v>291</v>
      </c>
      <c r="C347">
        <v>0</v>
      </c>
      <c r="D347">
        <f t="shared" si="14"/>
        <v>0</v>
      </c>
    </row>
    <row r="348" spans="2:4" hidden="1" x14ac:dyDescent="0.25">
      <c r="B348" s="2">
        <v>292</v>
      </c>
      <c r="C348">
        <v>0</v>
      </c>
      <c r="D348">
        <f t="shared" si="14"/>
        <v>0</v>
      </c>
    </row>
    <row r="349" spans="2:4" hidden="1" x14ac:dyDescent="0.25">
      <c r="B349" s="2">
        <v>293</v>
      </c>
      <c r="C349">
        <v>0</v>
      </c>
      <c r="D349">
        <f t="shared" si="14"/>
        <v>0</v>
      </c>
    </row>
    <row r="350" spans="2:4" hidden="1" x14ac:dyDescent="0.25">
      <c r="B350" s="2">
        <v>294</v>
      </c>
      <c r="C350">
        <v>0</v>
      </c>
      <c r="D350">
        <f t="shared" si="14"/>
        <v>0</v>
      </c>
    </row>
    <row r="351" spans="2:4" hidden="1" x14ac:dyDescent="0.25">
      <c r="B351" s="2">
        <v>295</v>
      </c>
      <c r="C351">
        <v>0</v>
      </c>
      <c r="D351">
        <f t="shared" si="14"/>
        <v>0</v>
      </c>
    </row>
    <row r="352" spans="2:4" hidden="1" x14ac:dyDescent="0.25">
      <c r="B352" s="2">
        <v>296</v>
      </c>
      <c r="C352">
        <v>0</v>
      </c>
      <c r="D352">
        <f t="shared" si="14"/>
        <v>0</v>
      </c>
    </row>
    <row r="353" spans="2:4" hidden="1" x14ac:dyDescent="0.25">
      <c r="B353" s="2">
        <v>297</v>
      </c>
      <c r="C353">
        <v>0</v>
      </c>
      <c r="D353">
        <f t="shared" si="14"/>
        <v>0</v>
      </c>
    </row>
    <row r="354" spans="2:4" hidden="1" x14ac:dyDescent="0.25">
      <c r="B354" s="2">
        <v>298</v>
      </c>
      <c r="C354">
        <v>0</v>
      </c>
      <c r="D354">
        <f t="shared" si="14"/>
        <v>0</v>
      </c>
    </row>
    <row r="355" spans="2:4" hidden="1" x14ac:dyDescent="0.25">
      <c r="B355" s="2">
        <v>299</v>
      </c>
      <c r="C355">
        <v>0</v>
      </c>
      <c r="D355">
        <f t="shared" si="14"/>
        <v>0</v>
      </c>
    </row>
    <row r="356" spans="2:4" hidden="1" x14ac:dyDescent="0.25">
      <c r="B356" s="2">
        <v>300</v>
      </c>
      <c r="C356">
        <v>0</v>
      </c>
      <c r="D356">
        <f t="shared" si="14"/>
        <v>0</v>
      </c>
    </row>
    <row r="357" spans="2:4" hidden="1" x14ac:dyDescent="0.25">
      <c r="B357" s="2">
        <v>301</v>
      </c>
      <c r="C357">
        <v>0</v>
      </c>
      <c r="D357">
        <f t="shared" si="14"/>
        <v>0</v>
      </c>
    </row>
    <row r="358" spans="2:4" hidden="1" x14ac:dyDescent="0.25">
      <c r="B358" s="2">
        <v>302</v>
      </c>
      <c r="C358">
        <v>0</v>
      </c>
      <c r="D358">
        <f t="shared" si="14"/>
        <v>0</v>
      </c>
    </row>
    <row r="359" spans="2:4" hidden="1" x14ac:dyDescent="0.25">
      <c r="B359" s="2">
        <v>303</v>
      </c>
      <c r="C359">
        <v>0</v>
      </c>
      <c r="D359">
        <f t="shared" si="14"/>
        <v>0</v>
      </c>
    </row>
    <row r="360" spans="2:4" hidden="1" x14ac:dyDescent="0.25">
      <c r="B360" s="2">
        <v>304</v>
      </c>
      <c r="C360">
        <v>0</v>
      </c>
      <c r="D360">
        <f t="shared" si="14"/>
        <v>0</v>
      </c>
    </row>
    <row r="361" spans="2:4" hidden="1" x14ac:dyDescent="0.25">
      <c r="B361" s="2">
        <v>305</v>
      </c>
      <c r="C361">
        <v>0</v>
      </c>
      <c r="D361">
        <f t="shared" si="14"/>
        <v>0</v>
      </c>
    </row>
    <row r="362" spans="2:4" hidden="1" x14ac:dyDescent="0.25">
      <c r="B362" s="2">
        <v>306</v>
      </c>
      <c r="C362">
        <v>0</v>
      </c>
      <c r="D362">
        <f t="shared" ref="D362:D416" si="15">$B$32*C362</f>
        <v>0</v>
      </c>
    </row>
    <row r="363" spans="2:4" hidden="1" x14ac:dyDescent="0.25">
      <c r="B363" s="2">
        <v>307</v>
      </c>
      <c r="C363">
        <v>0</v>
      </c>
      <c r="D363">
        <f t="shared" si="15"/>
        <v>0</v>
      </c>
    </row>
    <row r="364" spans="2:4" hidden="1" x14ac:dyDescent="0.25">
      <c r="B364" s="2">
        <v>308</v>
      </c>
      <c r="C364">
        <v>0</v>
      </c>
      <c r="D364">
        <f t="shared" si="15"/>
        <v>0</v>
      </c>
    </row>
    <row r="365" spans="2:4" hidden="1" x14ac:dyDescent="0.25">
      <c r="B365" s="2">
        <v>309</v>
      </c>
      <c r="C365">
        <v>0</v>
      </c>
      <c r="D365">
        <f t="shared" si="15"/>
        <v>0</v>
      </c>
    </row>
    <row r="366" spans="2:4" hidden="1" x14ac:dyDescent="0.25">
      <c r="B366" s="2">
        <v>310</v>
      </c>
      <c r="C366">
        <v>0</v>
      </c>
      <c r="D366">
        <f t="shared" si="15"/>
        <v>0</v>
      </c>
    </row>
    <row r="367" spans="2:4" hidden="1" x14ac:dyDescent="0.25">
      <c r="B367" s="2">
        <v>311</v>
      </c>
      <c r="C367">
        <v>0</v>
      </c>
      <c r="D367">
        <f t="shared" si="15"/>
        <v>0</v>
      </c>
    </row>
    <row r="368" spans="2:4" hidden="1" x14ac:dyDescent="0.25">
      <c r="B368" s="2">
        <v>312</v>
      </c>
      <c r="C368">
        <v>0</v>
      </c>
      <c r="D368">
        <f t="shared" si="15"/>
        <v>0</v>
      </c>
    </row>
    <row r="369" spans="2:4" hidden="1" x14ac:dyDescent="0.25">
      <c r="B369" s="2">
        <v>313</v>
      </c>
      <c r="C369">
        <v>0</v>
      </c>
      <c r="D369">
        <f t="shared" si="15"/>
        <v>0</v>
      </c>
    </row>
    <row r="370" spans="2:4" hidden="1" x14ac:dyDescent="0.25">
      <c r="B370" s="2">
        <v>314</v>
      </c>
      <c r="C370">
        <v>0</v>
      </c>
      <c r="D370">
        <f t="shared" si="15"/>
        <v>0</v>
      </c>
    </row>
    <row r="371" spans="2:4" hidden="1" x14ac:dyDescent="0.25">
      <c r="B371" s="2">
        <v>315</v>
      </c>
      <c r="C371">
        <v>0</v>
      </c>
      <c r="D371">
        <f t="shared" si="15"/>
        <v>0</v>
      </c>
    </row>
    <row r="372" spans="2:4" hidden="1" x14ac:dyDescent="0.25">
      <c r="B372" s="2">
        <v>316</v>
      </c>
      <c r="C372">
        <v>0</v>
      </c>
      <c r="D372">
        <f t="shared" si="15"/>
        <v>0</v>
      </c>
    </row>
    <row r="373" spans="2:4" hidden="1" x14ac:dyDescent="0.25">
      <c r="B373" s="2">
        <v>317</v>
      </c>
      <c r="C373">
        <v>0</v>
      </c>
      <c r="D373">
        <f t="shared" si="15"/>
        <v>0</v>
      </c>
    </row>
    <row r="374" spans="2:4" hidden="1" x14ac:dyDescent="0.25">
      <c r="B374" s="2">
        <v>318</v>
      </c>
      <c r="C374">
        <v>0</v>
      </c>
      <c r="D374">
        <f t="shared" si="15"/>
        <v>0</v>
      </c>
    </row>
    <row r="375" spans="2:4" hidden="1" x14ac:dyDescent="0.25">
      <c r="B375" s="2">
        <v>319</v>
      </c>
      <c r="C375">
        <v>0</v>
      </c>
      <c r="D375">
        <f t="shared" si="15"/>
        <v>0</v>
      </c>
    </row>
    <row r="376" spans="2:4" hidden="1" x14ac:dyDescent="0.25">
      <c r="B376" s="2">
        <v>320</v>
      </c>
      <c r="C376">
        <v>0</v>
      </c>
      <c r="D376">
        <f t="shared" si="15"/>
        <v>0</v>
      </c>
    </row>
    <row r="377" spans="2:4" hidden="1" x14ac:dyDescent="0.25">
      <c r="B377" s="2">
        <v>321</v>
      </c>
      <c r="C377">
        <v>0</v>
      </c>
      <c r="D377">
        <f t="shared" si="15"/>
        <v>0</v>
      </c>
    </row>
    <row r="378" spans="2:4" hidden="1" x14ac:dyDescent="0.25">
      <c r="B378" s="2">
        <v>322</v>
      </c>
      <c r="C378">
        <v>0</v>
      </c>
      <c r="D378">
        <f t="shared" si="15"/>
        <v>0</v>
      </c>
    </row>
    <row r="379" spans="2:4" hidden="1" x14ac:dyDescent="0.25">
      <c r="B379" s="2">
        <v>323</v>
      </c>
      <c r="C379">
        <v>0</v>
      </c>
      <c r="D379">
        <f t="shared" si="15"/>
        <v>0</v>
      </c>
    </row>
    <row r="380" spans="2:4" hidden="1" x14ac:dyDescent="0.25">
      <c r="B380" s="2">
        <v>324</v>
      </c>
      <c r="C380">
        <v>0</v>
      </c>
      <c r="D380">
        <f t="shared" si="15"/>
        <v>0</v>
      </c>
    </row>
    <row r="381" spans="2:4" hidden="1" x14ac:dyDescent="0.25">
      <c r="B381" s="2">
        <v>325</v>
      </c>
      <c r="C381">
        <v>0</v>
      </c>
      <c r="D381">
        <f t="shared" si="15"/>
        <v>0</v>
      </c>
    </row>
    <row r="382" spans="2:4" hidden="1" x14ac:dyDescent="0.25">
      <c r="B382" s="2">
        <v>326</v>
      </c>
      <c r="C382">
        <v>0</v>
      </c>
      <c r="D382">
        <f t="shared" si="15"/>
        <v>0</v>
      </c>
    </row>
    <row r="383" spans="2:4" hidden="1" x14ac:dyDescent="0.25">
      <c r="B383" s="2">
        <v>327</v>
      </c>
      <c r="C383">
        <v>0</v>
      </c>
      <c r="D383">
        <f t="shared" si="15"/>
        <v>0</v>
      </c>
    </row>
    <row r="384" spans="2:4" hidden="1" x14ac:dyDescent="0.25">
      <c r="B384" s="2">
        <v>328</v>
      </c>
      <c r="C384">
        <v>0</v>
      </c>
      <c r="D384">
        <f t="shared" si="15"/>
        <v>0</v>
      </c>
    </row>
    <row r="385" spans="2:4" hidden="1" x14ac:dyDescent="0.25">
      <c r="B385" s="2">
        <v>329</v>
      </c>
      <c r="C385">
        <v>0</v>
      </c>
      <c r="D385">
        <f t="shared" si="15"/>
        <v>0</v>
      </c>
    </row>
    <row r="386" spans="2:4" hidden="1" x14ac:dyDescent="0.25">
      <c r="B386" s="2">
        <v>330</v>
      </c>
      <c r="C386">
        <v>0</v>
      </c>
      <c r="D386">
        <f t="shared" si="15"/>
        <v>0</v>
      </c>
    </row>
    <row r="387" spans="2:4" hidden="1" x14ac:dyDescent="0.25">
      <c r="B387" s="2">
        <v>331</v>
      </c>
      <c r="C387">
        <v>0</v>
      </c>
      <c r="D387">
        <f t="shared" si="15"/>
        <v>0</v>
      </c>
    </row>
    <row r="388" spans="2:4" hidden="1" x14ac:dyDescent="0.25">
      <c r="B388" s="2">
        <v>332</v>
      </c>
      <c r="C388">
        <v>0</v>
      </c>
      <c r="D388">
        <f t="shared" si="15"/>
        <v>0</v>
      </c>
    </row>
    <row r="389" spans="2:4" hidden="1" x14ac:dyDescent="0.25">
      <c r="B389" s="2">
        <v>333</v>
      </c>
      <c r="C389">
        <v>0</v>
      </c>
      <c r="D389">
        <f t="shared" si="15"/>
        <v>0</v>
      </c>
    </row>
    <row r="390" spans="2:4" hidden="1" x14ac:dyDescent="0.25">
      <c r="B390" s="2">
        <v>334</v>
      </c>
      <c r="C390">
        <v>0</v>
      </c>
      <c r="D390">
        <f t="shared" si="15"/>
        <v>0</v>
      </c>
    </row>
    <row r="391" spans="2:4" hidden="1" x14ac:dyDescent="0.25">
      <c r="B391" s="2">
        <v>335</v>
      </c>
      <c r="C391">
        <v>0</v>
      </c>
      <c r="D391">
        <f t="shared" si="15"/>
        <v>0</v>
      </c>
    </row>
    <row r="392" spans="2:4" hidden="1" x14ac:dyDescent="0.25">
      <c r="B392" s="2">
        <v>336</v>
      </c>
      <c r="C392">
        <v>0</v>
      </c>
      <c r="D392">
        <f t="shared" si="15"/>
        <v>0</v>
      </c>
    </row>
    <row r="393" spans="2:4" hidden="1" x14ac:dyDescent="0.25">
      <c r="B393" s="2">
        <v>337</v>
      </c>
      <c r="C393">
        <v>0</v>
      </c>
      <c r="D393">
        <f t="shared" si="15"/>
        <v>0</v>
      </c>
    </row>
    <row r="394" spans="2:4" hidden="1" x14ac:dyDescent="0.25">
      <c r="B394" s="2">
        <v>338</v>
      </c>
      <c r="C394">
        <v>0</v>
      </c>
      <c r="D394">
        <f t="shared" si="15"/>
        <v>0</v>
      </c>
    </row>
    <row r="395" spans="2:4" hidden="1" x14ac:dyDescent="0.25">
      <c r="B395" s="2">
        <v>339</v>
      </c>
      <c r="C395">
        <v>0</v>
      </c>
      <c r="D395">
        <f t="shared" si="15"/>
        <v>0</v>
      </c>
    </row>
    <row r="396" spans="2:4" hidden="1" x14ac:dyDescent="0.25">
      <c r="B396" s="2">
        <v>340</v>
      </c>
      <c r="C396">
        <v>0</v>
      </c>
      <c r="D396">
        <f t="shared" si="15"/>
        <v>0</v>
      </c>
    </row>
    <row r="397" spans="2:4" hidden="1" x14ac:dyDescent="0.25">
      <c r="B397" s="2">
        <v>341</v>
      </c>
      <c r="C397">
        <v>0</v>
      </c>
      <c r="D397">
        <f t="shared" si="15"/>
        <v>0</v>
      </c>
    </row>
    <row r="398" spans="2:4" hidden="1" x14ac:dyDescent="0.25">
      <c r="B398" s="2">
        <v>342</v>
      </c>
      <c r="C398">
        <v>0</v>
      </c>
      <c r="D398">
        <f t="shared" si="15"/>
        <v>0</v>
      </c>
    </row>
    <row r="399" spans="2:4" hidden="1" x14ac:dyDescent="0.25">
      <c r="B399" s="2">
        <v>343</v>
      </c>
      <c r="C399">
        <v>0</v>
      </c>
      <c r="D399">
        <f t="shared" si="15"/>
        <v>0</v>
      </c>
    </row>
    <row r="400" spans="2:4" hidden="1" x14ac:dyDescent="0.25">
      <c r="B400" s="2">
        <v>344</v>
      </c>
      <c r="C400">
        <v>0</v>
      </c>
      <c r="D400">
        <f t="shared" si="15"/>
        <v>0</v>
      </c>
    </row>
    <row r="401" spans="2:4" hidden="1" x14ac:dyDescent="0.25">
      <c r="B401" s="2">
        <v>345</v>
      </c>
      <c r="C401">
        <v>0</v>
      </c>
      <c r="D401">
        <f t="shared" si="15"/>
        <v>0</v>
      </c>
    </row>
    <row r="402" spans="2:4" hidden="1" x14ac:dyDescent="0.25">
      <c r="B402" s="2">
        <v>346</v>
      </c>
      <c r="C402">
        <v>0</v>
      </c>
      <c r="D402">
        <f t="shared" si="15"/>
        <v>0</v>
      </c>
    </row>
    <row r="403" spans="2:4" hidden="1" x14ac:dyDescent="0.25">
      <c r="B403" s="2">
        <v>347</v>
      </c>
      <c r="C403">
        <v>0</v>
      </c>
      <c r="D403">
        <f t="shared" si="15"/>
        <v>0</v>
      </c>
    </row>
    <row r="404" spans="2:4" hidden="1" x14ac:dyDescent="0.25">
      <c r="B404" s="2">
        <v>348</v>
      </c>
      <c r="C404">
        <v>0</v>
      </c>
      <c r="D404">
        <f t="shared" si="15"/>
        <v>0</v>
      </c>
    </row>
    <row r="405" spans="2:4" hidden="1" x14ac:dyDescent="0.25">
      <c r="B405" s="2">
        <v>349</v>
      </c>
      <c r="C405">
        <v>0</v>
      </c>
      <c r="D405">
        <f t="shared" si="15"/>
        <v>0</v>
      </c>
    </row>
    <row r="406" spans="2:4" hidden="1" x14ac:dyDescent="0.25">
      <c r="B406" s="2">
        <v>350</v>
      </c>
      <c r="C406">
        <v>0</v>
      </c>
      <c r="D406">
        <f t="shared" si="15"/>
        <v>0</v>
      </c>
    </row>
    <row r="407" spans="2:4" hidden="1" x14ac:dyDescent="0.25">
      <c r="B407" s="2">
        <v>351</v>
      </c>
      <c r="C407">
        <v>0</v>
      </c>
      <c r="D407">
        <f t="shared" si="15"/>
        <v>0</v>
      </c>
    </row>
    <row r="408" spans="2:4" hidden="1" x14ac:dyDescent="0.25">
      <c r="B408" s="2">
        <v>352</v>
      </c>
      <c r="C408">
        <v>0</v>
      </c>
      <c r="D408">
        <f t="shared" si="15"/>
        <v>0</v>
      </c>
    </row>
    <row r="409" spans="2:4" hidden="1" x14ac:dyDescent="0.25">
      <c r="B409" s="2">
        <v>353</v>
      </c>
      <c r="C409">
        <v>0</v>
      </c>
      <c r="D409">
        <f t="shared" si="15"/>
        <v>0</v>
      </c>
    </row>
    <row r="410" spans="2:4" hidden="1" x14ac:dyDescent="0.25">
      <c r="B410" s="2">
        <v>354</v>
      </c>
      <c r="C410">
        <v>0</v>
      </c>
      <c r="D410">
        <f t="shared" si="15"/>
        <v>0</v>
      </c>
    </row>
    <row r="411" spans="2:4" hidden="1" x14ac:dyDescent="0.25">
      <c r="B411" s="2">
        <v>355</v>
      </c>
      <c r="C411">
        <v>0</v>
      </c>
      <c r="D411">
        <f t="shared" si="15"/>
        <v>0</v>
      </c>
    </row>
    <row r="412" spans="2:4" hidden="1" x14ac:dyDescent="0.25">
      <c r="B412" s="2">
        <v>356</v>
      </c>
      <c r="C412">
        <v>0</v>
      </c>
      <c r="D412">
        <f t="shared" si="15"/>
        <v>0</v>
      </c>
    </row>
    <row r="413" spans="2:4" hidden="1" x14ac:dyDescent="0.25">
      <c r="B413" s="2">
        <v>357</v>
      </c>
      <c r="C413">
        <v>0</v>
      </c>
      <c r="D413">
        <f t="shared" si="15"/>
        <v>0</v>
      </c>
    </row>
    <row r="414" spans="2:4" hidden="1" x14ac:dyDescent="0.25">
      <c r="B414" s="2">
        <v>358</v>
      </c>
      <c r="C414">
        <v>0</v>
      </c>
      <c r="D414">
        <f t="shared" si="15"/>
        <v>0</v>
      </c>
    </row>
    <row r="415" spans="2:4" hidden="1" x14ac:dyDescent="0.25">
      <c r="B415" s="2">
        <v>359</v>
      </c>
      <c r="C415">
        <v>0</v>
      </c>
      <c r="D415">
        <f t="shared" si="15"/>
        <v>0</v>
      </c>
    </row>
    <row r="416" spans="2:4" hidden="1" x14ac:dyDescent="0.25">
      <c r="B416" s="2">
        <v>360</v>
      </c>
      <c r="C416">
        <v>0</v>
      </c>
      <c r="D416">
        <f t="shared" si="15"/>
        <v>0</v>
      </c>
    </row>
    <row r="417" spans="1:6" x14ac:dyDescent="0.25">
      <c r="B417" s="2"/>
    </row>
    <row r="421" spans="1:6" x14ac:dyDescent="0.25">
      <c r="A421" s="4" t="s">
        <v>14</v>
      </c>
      <c r="B421" s="4" t="s">
        <v>20</v>
      </c>
      <c r="C421" s="4" t="s">
        <v>21</v>
      </c>
      <c r="D421" s="4" t="s">
        <v>24</v>
      </c>
      <c r="E421" s="4" t="s">
        <v>22</v>
      </c>
      <c r="F421" s="4" t="s">
        <v>23</v>
      </c>
    </row>
    <row r="422" spans="1:6" hidden="1" x14ac:dyDescent="0.25">
      <c r="A422" s="2">
        <v>0</v>
      </c>
      <c r="B422">
        <f>$B$34*SIN(RADIANS(A422))</f>
        <v>0</v>
      </c>
      <c r="C422">
        <f t="shared" ref="C422:C485" si="16">$B$35+($B$34*COS(RADIANS(A422)))</f>
        <v>1</v>
      </c>
      <c r="D422">
        <f t="shared" ref="D422:D436" si="17">ABS($B$34+ABS(D41/$B$33))</f>
        <v>2</v>
      </c>
      <c r="E422">
        <f>D422*SIN(RADIANS(A422))</f>
        <v>0</v>
      </c>
      <c r="F422">
        <f t="shared" ref="F422:F485" si="18">$B$35+(D422*COS(RADIANS(A422)))</f>
        <v>2</v>
      </c>
    </row>
    <row r="423" spans="1:6" hidden="1" x14ac:dyDescent="0.25">
      <c r="A423" s="2">
        <v>10</v>
      </c>
      <c r="B423">
        <f t="shared" ref="B423:B486" si="19">$B$34*SIN(RADIANS(A423))</f>
        <v>0.17364817766693033</v>
      </c>
      <c r="C423">
        <f t="shared" si="16"/>
        <v>0.98480775301220802</v>
      </c>
      <c r="D423">
        <f t="shared" si="17"/>
        <v>1.9</v>
      </c>
      <c r="E423">
        <f t="shared" ref="E423:E486" si="20">D423*SIN(RADIANS(A423))</f>
        <v>0.32993153756716759</v>
      </c>
      <c r="F423">
        <f t="shared" si="18"/>
        <v>1.8711347307231951</v>
      </c>
    </row>
    <row r="424" spans="1:6" hidden="1" x14ac:dyDescent="0.25">
      <c r="A424" s="2">
        <v>20</v>
      </c>
      <c r="B424">
        <f t="shared" si="19"/>
        <v>0.34202014332566871</v>
      </c>
      <c r="C424">
        <f t="shared" si="16"/>
        <v>0.93969262078590843</v>
      </c>
      <c r="D424">
        <f t="shared" si="17"/>
        <v>1.7</v>
      </c>
      <c r="E424">
        <f t="shared" si="20"/>
        <v>0.58143424365363683</v>
      </c>
      <c r="F424">
        <f t="shared" si="18"/>
        <v>1.5974774553360442</v>
      </c>
    </row>
    <row r="425" spans="1:6" hidden="1" x14ac:dyDescent="0.25">
      <c r="A425" s="2">
        <v>30</v>
      </c>
      <c r="B425">
        <f t="shared" si="19"/>
        <v>0.49999999999999994</v>
      </c>
      <c r="C425">
        <f t="shared" si="16"/>
        <v>0.86602540378443871</v>
      </c>
      <c r="D425">
        <f t="shared" si="17"/>
        <v>1.4</v>
      </c>
      <c r="E425">
        <f t="shared" si="20"/>
        <v>0.69999999999999984</v>
      </c>
      <c r="F425">
        <f t="shared" si="18"/>
        <v>1.2124355652982142</v>
      </c>
    </row>
    <row r="426" spans="1:6" hidden="1" x14ac:dyDescent="0.25">
      <c r="A426" s="2">
        <v>40</v>
      </c>
      <c r="B426">
        <f t="shared" si="19"/>
        <v>0.64278760968653925</v>
      </c>
      <c r="C426">
        <f t="shared" si="16"/>
        <v>0.76604444311897801</v>
      </c>
      <c r="D426">
        <f t="shared" si="17"/>
        <v>1</v>
      </c>
      <c r="E426">
        <f t="shared" si="20"/>
        <v>0.64278760968653925</v>
      </c>
      <c r="F426">
        <f t="shared" si="18"/>
        <v>0.76604444311897801</v>
      </c>
    </row>
    <row r="427" spans="1:6" hidden="1" x14ac:dyDescent="0.25">
      <c r="A427" s="2">
        <v>50</v>
      </c>
      <c r="B427">
        <f t="shared" si="19"/>
        <v>0.76604444311897801</v>
      </c>
      <c r="C427">
        <f t="shared" si="16"/>
        <v>0.64278760968653936</v>
      </c>
      <c r="D427">
        <f t="shared" si="17"/>
        <v>1.4</v>
      </c>
      <c r="E427">
        <f t="shared" si="20"/>
        <v>1.0724622203665692</v>
      </c>
      <c r="F427">
        <f t="shared" si="18"/>
        <v>0.89990265356115506</v>
      </c>
    </row>
    <row r="428" spans="1:6" hidden="1" x14ac:dyDescent="0.25">
      <c r="A428" s="2">
        <v>60</v>
      </c>
      <c r="B428">
        <f t="shared" si="19"/>
        <v>0.8660254037844386</v>
      </c>
      <c r="C428">
        <f t="shared" si="16"/>
        <v>0.50000000000000011</v>
      </c>
      <c r="D428">
        <f t="shared" si="17"/>
        <v>1.8</v>
      </c>
      <c r="E428">
        <f t="shared" si="20"/>
        <v>1.5588457268119895</v>
      </c>
      <c r="F428">
        <f t="shared" si="18"/>
        <v>0.90000000000000024</v>
      </c>
    </row>
    <row r="429" spans="1:6" hidden="1" x14ac:dyDescent="0.25">
      <c r="A429" s="2">
        <v>70</v>
      </c>
      <c r="B429">
        <f t="shared" si="19"/>
        <v>0.93969262078590832</v>
      </c>
      <c r="C429">
        <f t="shared" si="16"/>
        <v>0.34202014332566882</v>
      </c>
      <c r="D429">
        <f t="shared" si="17"/>
        <v>2.1</v>
      </c>
      <c r="E429">
        <f t="shared" si="20"/>
        <v>1.9733545036504077</v>
      </c>
      <c r="F429">
        <f t="shared" si="18"/>
        <v>0.71824230098390451</v>
      </c>
    </row>
    <row r="430" spans="1:6" hidden="1" x14ac:dyDescent="0.25">
      <c r="A430" s="2">
        <v>80</v>
      </c>
      <c r="B430">
        <f t="shared" si="19"/>
        <v>0.98480775301220802</v>
      </c>
      <c r="C430">
        <f t="shared" si="16"/>
        <v>0.17364817766693041</v>
      </c>
      <c r="D430">
        <f t="shared" si="17"/>
        <v>2.0499999999999998</v>
      </c>
      <c r="E430">
        <f t="shared" si="20"/>
        <v>2.0188558936750263</v>
      </c>
      <c r="F430">
        <f t="shared" si="18"/>
        <v>0.35597876421720731</v>
      </c>
    </row>
    <row r="431" spans="1:6" hidden="1" x14ac:dyDescent="0.25">
      <c r="A431" s="2">
        <v>90</v>
      </c>
      <c r="B431">
        <f t="shared" si="19"/>
        <v>1</v>
      </c>
      <c r="C431">
        <f t="shared" si="16"/>
        <v>6.1257422745431001E-17</v>
      </c>
      <c r="D431">
        <f t="shared" si="17"/>
        <v>1.85</v>
      </c>
      <c r="E431">
        <f t="shared" si="20"/>
        <v>1.85</v>
      </c>
      <c r="F431">
        <f t="shared" si="18"/>
        <v>1.1332623207904735E-16</v>
      </c>
    </row>
    <row r="432" spans="1:6" hidden="1" x14ac:dyDescent="0.25">
      <c r="A432" s="2">
        <v>100</v>
      </c>
      <c r="B432">
        <f t="shared" si="19"/>
        <v>0.98480775301220802</v>
      </c>
      <c r="C432">
        <f t="shared" si="16"/>
        <v>-0.1736481776669303</v>
      </c>
      <c r="D432">
        <f t="shared" si="17"/>
        <v>1.65</v>
      </c>
      <c r="E432">
        <f t="shared" si="20"/>
        <v>1.6249327924701431</v>
      </c>
      <c r="F432">
        <f t="shared" si="18"/>
        <v>-0.28651949315043501</v>
      </c>
    </row>
    <row r="433" spans="1:6" hidden="1" x14ac:dyDescent="0.25">
      <c r="A433" s="2">
        <v>120</v>
      </c>
      <c r="B433">
        <f t="shared" si="19"/>
        <v>0.86602540378443871</v>
      </c>
      <c r="C433">
        <f t="shared" si="16"/>
        <v>-0.49999999999999978</v>
      </c>
      <c r="D433">
        <f t="shared" si="17"/>
        <v>1.35</v>
      </c>
      <c r="E433">
        <f t="shared" si="20"/>
        <v>1.1691342951089922</v>
      </c>
      <c r="F433">
        <f t="shared" si="18"/>
        <v>-0.67499999999999971</v>
      </c>
    </row>
    <row r="434" spans="1:6" hidden="1" x14ac:dyDescent="0.25">
      <c r="A434" s="2">
        <v>140</v>
      </c>
      <c r="B434">
        <f t="shared" si="19"/>
        <v>0.64278760968653947</v>
      </c>
      <c r="C434">
        <f t="shared" si="16"/>
        <v>-0.7660444431189779</v>
      </c>
      <c r="D434">
        <f t="shared" si="17"/>
        <v>1.3</v>
      </c>
      <c r="E434">
        <f t="shared" si="20"/>
        <v>0.83562389259250136</v>
      </c>
      <c r="F434">
        <f t="shared" si="18"/>
        <v>-0.9958577760546713</v>
      </c>
    </row>
    <row r="435" spans="1:6" hidden="1" x14ac:dyDescent="0.25">
      <c r="A435" s="2">
        <v>160</v>
      </c>
      <c r="B435">
        <f t="shared" si="19"/>
        <v>0.34202014332566888</v>
      </c>
      <c r="C435">
        <f t="shared" si="16"/>
        <v>-0.93969262078590832</v>
      </c>
      <c r="D435">
        <f t="shared" si="17"/>
        <v>1.3</v>
      </c>
      <c r="E435">
        <f t="shared" si="20"/>
        <v>0.44462618632336953</v>
      </c>
      <c r="F435">
        <f t="shared" si="18"/>
        <v>-1.2216004070216808</v>
      </c>
    </row>
    <row r="436" spans="1:6" hidden="1" x14ac:dyDescent="0.25">
      <c r="A436" s="2">
        <v>180</v>
      </c>
      <c r="B436">
        <f t="shared" si="19"/>
        <v>1.22514845490862E-16</v>
      </c>
      <c r="C436">
        <f t="shared" si="16"/>
        <v>-1</v>
      </c>
      <c r="D436">
        <f t="shared" si="17"/>
        <v>1.3</v>
      </c>
      <c r="E436">
        <f t="shared" si="20"/>
        <v>1.592692991381206E-16</v>
      </c>
      <c r="F436">
        <f t="shared" si="18"/>
        <v>-1.3</v>
      </c>
    </row>
    <row r="437" spans="1:6" x14ac:dyDescent="0.25">
      <c r="A437" s="2">
        <v>0</v>
      </c>
      <c r="B437">
        <f t="shared" si="19"/>
        <v>0</v>
      </c>
      <c r="C437">
        <f t="shared" si="16"/>
        <v>1</v>
      </c>
      <c r="D437">
        <f>$B$34+(D56/$B$33)</f>
        <v>2</v>
      </c>
      <c r="E437">
        <f t="shared" si="20"/>
        <v>0</v>
      </c>
      <c r="F437">
        <f t="shared" si="18"/>
        <v>2</v>
      </c>
    </row>
    <row r="438" spans="1:6" x14ac:dyDescent="0.25">
      <c r="A438" s="2">
        <v>1</v>
      </c>
      <c r="B438">
        <f t="shared" si="19"/>
        <v>1.7452406437283512E-2</v>
      </c>
      <c r="C438">
        <f t="shared" si="16"/>
        <v>0.99984769515639127</v>
      </c>
      <c r="D438">
        <f t="shared" ref="D438:D501" si="21">$B$34+(D57/$B$33)</f>
        <v>1.99</v>
      </c>
      <c r="E438">
        <f t="shared" si="20"/>
        <v>3.4730288810194188E-2</v>
      </c>
      <c r="F438">
        <f t="shared" si="18"/>
        <v>1.9896969133612186</v>
      </c>
    </row>
    <row r="439" spans="1:6" x14ac:dyDescent="0.25">
      <c r="A439" s="2">
        <v>2</v>
      </c>
      <c r="B439">
        <f t="shared" si="19"/>
        <v>3.4899496702500969E-2</v>
      </c>
      <c r="C439">
        <f t="shared" si="16"/>
        <v>0.99939082701909576</v>
      </c>
      <c r="D439">
        <f t="shared" si="21"/>
        <v>1.98</v>
      </c>
      <c r="E439">
        <f t="shared" si="20"/>
        <v>6.9101003470951924E-2</v>
      </c>
      <c r="F439">
        <f t="shared" si="18"/>
        <v>1.9787938374978096</v>
      </c>
    </row>
    <row r="440" spans="1:6" x14ac:dyDescent="0.25">
      <c r="A440" s="2">
        <v>3</v>
      </c>
      <c r="B440">
        <f t="shared" si="19"/>
        <v>5.2335956242943835E-2</v>
      </c>
      <c r="C440">
        <f t="shared" si="16"/>
        <v>0.99862953475457383</v>
      </c>
      <c r="D440">
        <f t="shared" si="21"/>
        <v>1.9700000000000002</v>
      </c>
      <c r="E440">
        <f t="shared" si="20"/>
        <v>0.10310183379859937</v>
      </c>
      <c r="F440">
        <f t="shared" si="18"/>
        <v>1.9673001834665107</v>
      </c>
    </row>
    <row r="441" spans="1:6" x14ac:dyDescent="0.25">
      <c r="A441" s="2">
        <v>4</v>
      </c>
      <c r="B441">
        <f t="shared" si="19"/>
        <v>6.9756473744125302E-2</v>
      </c>
      <c r="C441">
        <f t="shared" si="16"/>
        <v>0.9975640502598242</v>
      </c>
      <c r="D441">
        <f t="shared" si="21"/>
        <v>1.96</v>
      </c>
      <c r="E441">
        <f t="shared" si="20"/>
        <v>0.1367226885384856</v>
      </c>
      <c r="F441">
        <f t="shared" si="18"/>
        <v>1.9552255385092554</v>
      </c>
    </row>
    <row r="442" spans="1:6" x14ac:dyDescent="0.25">
      <c r="A442" s="2">
        <v>5</v>
      </c>
      <c r="B442">
        <f t="shared" si="19"/>
        <v>8.7155742747658166E-2</v>
      </c>
      <c r="C442">
        <f t="shared" si="16"/>
        <v>0.99619469809174555</v>
      </c>
      <c r="D442">
        <f t="shared" si="21"/>
        <v>1.95</v>
      </c>
      <c r="E442">
        <f t="shared" si="20"/>
        <v>0.16995369835793342</v>
      </c>
      <c r="F442">
        <f t="shared" si="18"/>
        <v>1.9425796612789037</v>
      </c>
    </row>
    <row r="443" spans="1:6" x14ac:dyDescent="0.25">
      <c r="A443" s="2">
        <v>6</v>
      </c>
      <c r="B443">
        <f t="shared" si="19"/>
        <v>0.10452846326765347</v>
      </c>
      <c r="C443">
        <f t="shared" si="16"/>
        <v>0.99452189536827329</v>
      </c>
      <c r="D443">
        <f t="shared" si="21"/>
        <v>1.94</v>
      </c>
      <c r="E443">
        <f t="shared" si="20"/>
        <v>0.20278521873924774</v>
      </c>
      <c r="F443">
        <f t="shared" si="18"/>
        <v>1.92937247701445</v>
      </c>
    </row>
    <row r="444" spans="1:6" x14ac:dyDescent="0.25">
      <c r="A444" s="2">
        <v>7</v>
      </c>
      <c r="B444">
        <f t="shared" si="19"/>
        <v>0.12186934340514748</v>
      </c>
      <c r="C444">
        <f t="shared" si="16"/>
        <v>0.99254615164132198</v>
      </c>
      <c r="D444">
        <f t="shared" si="21"/>
        <v>1.9300000000000002</v>
      </c>
      <c r="E444">
        <f t="shared" si="20"/>
        <v>0.23520783277193466</v>
      </c>
      <c r="F444">
        <f t="shared" si="18"/>
        <v>1.9156140726677515</v>
      </c>
    </row>
    <row r="445" spans="1:6" x14ac:dyDescent="0.25">
      <c r="A445" s="2">
        <v>8</v>
      </c>
      <c r="B445">
        <f t="shared" si="19"/>
        <v>0.13917310096006544</v>
      </c>
      <c r="C445">
        <f t="shared" si="16"/>
        <v>0.99026806874157036</v>
      </c>
      <c r="D445">
        <f t="shared" si="21"/>
        <v>1.92</v>
      </c>
      <c r="E445">
        <f t="shared" si="20"/>
        <v>0.26721235384332565</v>
      </c>
      <c r="F445">
        <f t="shared" si="18"/>
        <v>1.9013146919838151</v>
      </c>
    </row>
    <row r="446" spans="1:6" x14ac:dyDescent="0.25">
      <c r="A446" s="2">
        <v>9</v>
      </c>
      <c r="B446">
        <f t="shared" si="19"/>
        <v>0.15643446504023087</v>
      </c>
      <c r="C446">
        <f t="shared" si="16"/>
        <v>0.98768834059513777</v>
      </c>
      <c r="D446">
        <f t="shared" si="21"/>
        <v>1.9100000000000001</v>
      </c>
      <c r="E446">
        <f t="shared" si="20"/>
        <v>0.29878982822684097</v>
      </c>
      <c r="F446">
        <f t="shared" si="18"/>
        <v>1.8864847305367132</v>
      </c>
    </row>
    <row r="447" spans="1:6" x14ac:dyDescent="0.25">
      <c r="A447" s="2">
        <v>10</v>
      </c>
      <c r="B447">
        <f t="shared" si="19"/>
        <v>0.17364817766693033</v>
      </c>
      <c r="C447">
        <f t="shared" si="16"/>
        <v>0.98480775301220802</v>
      </c>
      <c r="D447">
        <f t="shared" si="21"/>
        <v>1.9</v>
      </c>
      <c r="E447">
        <f t="shared" si="20"/>
        <v>0.32993153756716759</v>
      </c>
      <c r="F447">
        <f t="shared" si="18"/>
        <v>1.8711347307231951</v>
      </c>
    </row>
    <row r="448" spans="1:6" x14ac:dyDescent="0.25">
      <c r="A448" s="2">
        <v>11</v>
      </c>
      <c r="B448">
        <f t="shared" si="19"/>
        <v>0.1908089953765448</v>
      </c>
      <c r="C448">
        <f t="shared" si="16"/>
        <v>0.98162718344766398</v>
      </c>
      <c r="D448">
        <f t="shared" si="21"/>
        <v>1.88</v>
      </c>
      <c r="E448">
        <f t="shared" si="20"/>
        <v>0.35872091130790423</v>
      </c>
      <c r="F448">
        <f t="shared" si="18"/>
        <v>1.8454591048816082</v>
      </c>
    </row>
    <row r="449" spans="1:6" x14ac:dyDescent="0.25">
      <c r="A449" s="2">
        <v>12</v>
      </c>
      <c r="B449">
        <f t="shared" si="19"/>
        <v>0.20791169081775934</v>
      </c>
      <c r="C449">
        <f t="shared" si="16"/>
        <v>0.97814760073380569</v>
      </c>
      <c r="D449">
        <f t="shared" si="21"/>
        <v>1.86</v>
      </c>
      <c r="E449">
        <f t="shared" si="20"/>
        <v>0.38671574492103239</v>
      </c>
      <c r="F449">
        <f t="shared" si="18"/>
        <v>1.8193545373648787</v>
      </c>
    </row>
    <row r="450" spans="1:6" x14ac:dyDescent="0.25">
      <c r="A450" s="2">
        <v>13</v>
      </c>
      <c r="B450">
        <f t="shared" si="19"/>
        <v>0.224951054343865</v>
      </c>
      <c r="C450">
        <f t="shared" si="16"/>
        <v>0.97437006478523525</v>
      </c>
      <c r="D450">
        <f t="shared" si="21"/>
        <v>1.8399999999999999</v>
      </c>
      <c r="E450">
        <f t="shared" si="20"/>
        <v>0.41390993999271158</v>
      </c>
      <c r="F450">
        <f t="shared" si="18"/>
        <v>1.7928409192048327</v>
      </c>
    </row>
    <row r="451" spans="1:6" x14ac:dyDescent="0.25">
      <c r="A451" s="2">
        <v>14</v>
      </c>
      <c r="B451">
        <f t="shared" si="19"/>
        <v>0.24192189559966773</v>
      </c>
      <c r="C451">
        <f t="shared" si="16"/>
        <v>0.97029572627599647</v>
      </c>
      <c r="D451">
        <f t="shared" si="21"/>
        <v>1.8200000000000003</v>
      </c>
      <c r="E451">
        <f t="shared" si="20"/>
        <v>0.44029784999139532</v>
      </c>
      <c r="F451">
        <f t="shared" si="18"/>
        <v>1.7659382218223139</v>
      </c>
    </row>
    <row r="452" spans="1:6" x14ac:dyDescent="0.25">
      <c r="A452" s="2">
        <v>15</v>
      </c>
      <c r="B452">
        <f t="shared" si="19"/>
        <v>0.25881904510252074</v>
      </c>
      <c r="C452">
        <f t="shared" si="16"/>
        <v>0.96592582628906831</v>
      </c>
      <c r="D452">
        <f t="shared" si="21"/>
        <v>1.8</v>
      </c>
      <c r="E452">
        <f t="shared" si="20"/>
        <v>0.46587428118453733</v>
      </c>
      <c r="F452">
        <f t="shared" si="18"/>
        <v>1.738666487320323</v>
      </c>
    </row>
    <row r="453" spans="1:6" x14ac:dyDescent="0.25">
      <c r="A453" s="2">
        <v>16</v>
      </c>
      <c r="B453">
        <f t="shared" si="19"/>
        <v>0.27563735581699916</v>
      </c>
      <c r="C453">
        <f t="shared" si="16"/>
        <v>0.96126169593831889</v>
      </c>
      <c r="D453">
        <f t="shared" si="21"/>
        <v>1.78</v>
      </c>
      <c r="E453">
        <f t="shared" si="20"/>
        <v>0.49063449335425852</v>
      </c>
      <c r="F453">
        <f t="shared" si="18"/>
        <v>1.7110458187702076</v>
      </c>
    </row>
    <row r="454" spans="1:6" x14ac:dyDescent="0.25">
      <c r="A454" s="2">
        <v>17</v>
      </c>
      <c r="B454">
        <f t="shared" si="19"/>
        <v>0.29237170472273677</v>
      </c>
      <c r="C454">
        <f t="shared" si="16"/>
        <v>0.95630475596303544</v>
      </c>
      <c r="D454">
        <f t="shared" si="21"/>
        <v>1.76</v>
      </c>
      <c r="E454">
        <f t="shared" si="20"/>
        <v>0.51457420031201673</v>
      </c>
      <c r="F454">
        <f t="shared" si="18"/>
        <v>1.6830963704949424</v>
      </c>
    </row>
    <row r="455" spans="1:6" x14ac:dyDescent="0.25">
      <c r="A455" s="2">
        <v>18</v>
      </c>
      <c r="B455">
        <f t="shared" si="19"/>
        <v>0.3090169943749474</v>
      </c>
      <c r="C455">
        <f t="shared" si="16"/>
        <v>0.95105651629515353</v>
      </c>
      <c r="D455">
        <f t="shared" si="21"/>
        <v>1.74</v>
      </c>
      <c r="E455">
        <f t="shared" si="20"/>
        <v>0.53768957021240849</v>
      </c>
      <c r="F455">
        <f t="shared" si="18"/>
        <v>1.6548383383535672</v>
      </c>
    </row>
    <row r="456" spans="1:6" x14ac:dyDescent="0.25">
      <c r="A456" s="2">
        <v>19</v>
      </c>
      <c r="B456">
        <f t="shared" si="19"/>
        <v>0.3255681544571567</v>
      </c>
      <c r="C456">
        <f t="shared" si="16"/>
        <v>0.94551857559931685</v>
      </c>
      <c r="D456">
        <f t="shared" si="21"/>
        <v>1.72</v>
      </c>
      <c r="E456">
        <f t="shared" si="20"/>
        <v>0.55997722566630947</v>
      </c>
      <c r="F456">
        <f t="shared" si="18"/>
        <v>1.6262919500308251</v>
      </c>
    </row>
    <row r="457" spans="1:6" x14ac:dyDescent="0.25">
      <c r="A457" s="2">
        <v>20</v>
      </c>
      <c r="B457">
        <f t="shared" si="19"/>
        <v>0.34202014332566871</v>
      </c>
      <c r="C457">
        <f t="shared" si="16"/>
        <v>0.93969262078590843</v>
      </c>
      <c r="D457">
        <f t="shared" si="21"/>
        <v>1.7</v>
      </c>
      <c r="E457">
        <f t="shared" si="20"/>
        <v>0.58143424365363683</v>
      </c>
      <c r="F457">
        <f t="shared" si="18"/>
        <v>1.5974774553360442</v>
      </c>
    </row>
    <row r="458" spans="1:6" x14ac:dyDescent="0.25">
      <c r="A458" s="2">
        <v>21</v>
      </c>
      <c r="B458">
        <f t="shared" si="19"/>
        <v>0.35836794954530027</v>
      </c>
      <c r="C458">
        <f t="shared" si="16"/>
        <v>0.93358042649720174</v>
      </c>
      <c r="D458">
        <f t="shared" si="21"/>
        <v>1.67</v>
      </c>
      <c r="E458">
        <f t="shared" si="20"/>
        <v>0.59847447574065138</v>
      </c>
      <c r="F458">
        <f t="shared" si="18"/>
        <v>1.5590793122503268</v>
      </c>
    </row>
    <row r="459" spans="1:6" x14ac:dyDescent="0.25">
      <c r="A459" s="2">
        <v>22</v>
      </c>
      <c r="B459">
        <f t="shared" si="19"/>
        <v>0.37460659341591201</v>
      </c>
      <c r="C459">
        <f t="shared" si="16"/>
        <v>0.92718385456678742</v>
      </c>
      <c r="D459">
        <f t="shared" si="21"/>
        <v>1.6400000000000001</v>
      </c>
      <c r="E459">
        <f t="shared" si="20"/>
        <v>0.61435481320209573</v>
      </c>
      <c r="F459">
        <f t="shared" si="18"/>
        <v>1.5205815214895315</v>
      </c>
    </row>
    <row r="460" spans="1:6" x14ac:dyDescent="0.25">
      <c r="A460" s="2">
        <v>23</v>
      </c>
      <c r="B460">
        <f t="shared" si="19"/>
        <v>0.39073112848927377</v>
      </c>
      <c r="C460">
        <f t="shared" si="16"/>
        <v>0.92050485345244037</v>
      </c>
      <c r="D460">
        <f t="shared" si="21"/>
        <v>1.6099999999999999</v>
      </c>
      <c r="E460">
        <f t="shared" si="20"/>
        <v>0.62907711686773071</v>
      </c>
      <c r="F460">
        <f t="shared" si="18"/>
        <v>1.482012814058429</v>
      </c>
    </row>
    <row r="461" spans="1:6" x14ac:dyDescent="0.25">
      <c r="A461" s="2">
        <v>24</v>
      </c>
      <c r="B461">
        <f t="shared" si="19"/>
        <v>0.40673664307580021</v>
      </c>
      <c r="C461">
        <f t="shared" si="16"/>
        <v>0.91354545764260087</v>
      </c>
      <c r="D461">
        <f t="shared" si="21"/>
        <v>1.58</v>
      </c>
      <c r="E461">
        <f t="shared" si="20"/>
        <v>0.64264389605976435</v>
      </c>
      <c r="F461">
        <f t="shared" si="18"/>
        <v>1.4434018230753094</v>
      </c>
    </row>
    <row r="462" spans="1:6" x14ac:dyDescent="0.25">
      <c r="A462" s="2">
        <v>25</v>
      </c>
      <c r="B462">
        <f t="shared" si="19"/>
        <v>0.42261826174069944</v>
      </c>
      <c r="C462">
        <f t="shared" si="16"/>
        <v>0.90630778703664994</v>
      </c>
      <c r="D462">
        <f t="shared" si="21"/>
        <v>1.55</v>
      </c>
      <c r="E462">
        <f t="shared" si="20"/>
        <v>0.6550583056980841</v>
      </c>
      <c r="F462">
        <f t="shared" si="18"/>
        <v>1.4047770699068074</v>
      </c>
    </row>
    <row r="463" spans="1:6" x14ac:dyDescent="0.25">
      <c r="A463" s="2">
        <v>26</v>
      </c>
      <c r="B463">
        <f t="shared" si="19"/>
        <v>0.4383711467890774</v>
      </c>
      <c r="C463">
        <f t="shared" si="16"/>
        <v>0.89879404629916704</v>
      </c>
      <c r="D463">
        <f t="shared" si="21"/>
        <v>1.52</v>
      </c>
      <c r="E463">
        <f t="shared" si="20"/>
        <v>0.66632414311939769</v>
      </c>
      <c r="F463">
        <f t="shared" si="18"/>
        <v>1.366166950374734</v>
      </c>
    </row>
    <row r="464" spans="1:6" x14ac:dyDescent="0.25">
      <c r="A464" s="2">
        <v>27</v>
      </c>
      <c r="B464">
        <f t="shared" si="19"/>
        <v>0.45399049973954675</v>
      </c>
      <c r="C464">
        <f t="shared" si="16"/>
        <v>0.8910065241883679</v>
      </c>
      <c r="D464">
        <f t="shared" si="21"/>
        <v>1.49</v>
      </c>
      <c r="E464">
        <f t="shared" si="20"/>
        <v>0.6764458446119247</v>
      </c>
      <c r="F464">
        <f t="shared" si="18"/>
        <v>1.3275997210406683</v>
      </c>
    </row>
    <row r="465" spans="1:6" x14ac:dyDescent="0.25">
      <c r="A465" s="2">
        <v>28</v>
      </c>
      <c r="B465">
        <f t="shared" si="19"/>
        <v>0.46947156278589081</v>
      </c>
      <c r="C465">
        <f t="shared" si="16"/>
        <v>0.88294759285892699</v>
      </c>
      <c r="D465">
        <f t="shared" si="21"/>
        <v>1.46</v>
      </c>
      <c r="E465">
        <f t="shared" si="20"/>
        <v>0.68542848166740056</v>
      </c>
      <c r="F465">
        <f t="shared" si="18"/>
        <v>1.2891034855740333</v>
      </c>
    </row>
    <row r="466" spans="1:6" x14ac:dyDescent="0.25">
      <c r="A466" s="2">
        <v>29</v>
      </c>
      <c r="B466">
        <f t="shared" si="19"/>
        <v>0.48480962024633706</v>
      </c>
      <c r="C466">
        <f t="shared" si="16"/>
        <v>0.87461970713939574</v>
      </c>
      <c r="D466">
        <f t="shared" si="21"/>
        <v>1.4300000000000002</v>
      </c>
      <c r="E466">
        <f t="shared" si="20"/>
        <v>0.69327775695226213</v>
      </c>
      <c r="F466">
        <f t="shared" si="18"/>
        <v>1.2507061812093361</v>
      </c>
    </row>
    <row r="467" spans="1:6" x14ac:dyDescent="0.25">
      <c r="A467" s="2">
        <v>30</v>
      </c>
      <c r="B467">
        <f t="shared" si="19"/>
        <v>0.49999999999999994</v>
      </c>
      <c r="C467">
        <f t="shared" si="16"/>
        <v>0.86602540378443871</v>
      </c>
      <c r="D467">
        <f t="shared" si="21"/>
        <v>1.4000000000000001</v>
      </c>
      <c r="E467">
        <f t="shared" si="20"/>
        <v>0.7</v>
      </c>
      <c r="F467">
        <f t="shared" si="18"/>
        <v>1.2124355652982144</v>
      </c>
    </row>
    <row r="468" spans="1:6" x14ac:dyDescent="0.25">
      <c r="A468" s="2">
        <v>31</v>
      </c>
      <c r="B468">
        <f t="shared" si="19"/>
        <v>0.51503807491005416</v>
      </c>
      <c r="C468">
        <f t="shared" si="16"/>
        <v>0.85716730070211233</v>
      </c>
      <c r="D468">
        <f t="shared" si="21"/>
        <v>1.36</v>
      </c>
      <c r="E468">
        <f t="shared" si="20"/>
        <v>0.70045178187767365</v>
      </c>
      <c r="F468">
        <f t="shared" si="18"/>
        <v>1.1657475289548729</v>
      </c>
    </row>
    <row r="469" spans="1:6" x14ac:dyDescent="0.25">
      <c r="A469" s="2">
        <v>32</v>
      </c>
      <c r="B469">
        <f t="shared" si="19"/>
        <v>0.5299192642332049</v>
      </c>
      <c r="C469">
        <f t="shared" si="16"/>
        <v>0.84804809615642596</v>
      </c>
      <c r="D469">
        <f t="shared" si="21"/>
        <v>1.32</v>
      </c>
      <c r="E469">
        <f t="shared" si="20"/>
        <v>0.6994934287878305</v>
      </c>
      <c r="F469">
        <f t="shared" si="18"/>
        <v>1.1194234869264823</v>
      </c>
    </row>
    <row r="470" spans="1:6" x14ac:dyDescent="0.25">
      <c r="A470" s="2">
        <v>33</v>
      </c>
      <c r="B470">
        <f t="shared" si="19"/>
        <v>0.54463903501502708</v>
      </c>
      <c r="C470">
        <f t="shared" si="16"/>
        <v>0.83867056794542405</v>
      </c>
      <c r="D470">
        <f t="shared" si="21"/>
        <v>1.28</v>
      </c>
      <c r="E470">
        <f t="shared" si="20"/>
        <v>0.69713796481923473</v>
      </c>
      <c r="F470">
        <f t="shared" si="18"/>
        <v>1.0734983269701428</v>
      </c>
    </row>
    <row r="471" spans="1:6" x14ac:dyDescent="0.25">
      <c r="A471" s="2">
        <v>34</v>
      </c>
      <c r="B471">
        <f t="shared" si="19"/>
        <v>0.5591929034707469</v>
      </c>
      <c r="C471">
        <f t="shared" si="16"/>
        <v>0.82903757255504162</v>
      </c>
      <c r="D471">
        <f t="shared" si="21"/>
        <v>1.24</v>
      </c>
      <c r="E471">
        <f t="shared" si="20"/>
        <v>0.69339920030372615</v>
      </c>
      <c r="F471">
        <f t="shared" si="18"/>
        <v>1.0280065899682516</v>
      </c>
    </row>
    <row r="472" spans="1:6" x14ac:dyDescent="0.25">
      <c r="A472" s="2">
        <v>35</v>
      </c>
      <c r="B472">
        <f t="shared" si="19"/>
        <v>0.57357643635104605</v>
      </c>
      <c r="C472">
        <f t="shared" si="16"/>
        <v>0.8191520442889918</v>
      </c>
      <c r="D472">
        <f t="shared" si="21"/>
        <v>1.2</v>
      </c>
      <c r="E472">
        <f t="shared" si="20"/>
        <v>0.68829172362125524</v>
      </c>
      <c r="F472">
        <f t="shared" si="18"/>
        <v>0.98298245314679011</v>
      </c>
    </row>
    <row r="473" spans="1:6" x14ac:dyDescent="0.25">
      <c r="A473" s="2">
        <v>36</v>
      </c>
      <c r="B473">
        <f t="shared" si="19"/>
        <v>0.58778525229247314</v>
      </c>
      <c r="C473">
        <f t="shared" si="16"/>
        <v>0.80901699437494745</v>
      </c>
      <c r="D473">
        <f t="shared" si="21"/>
        <v>1.1600000000000001</v>
      </c>
      <c r="E473">
        <f t="shared" si="20"/>
        <v>0.68183089265926888</v>
      </c>
      <c r="F473">
        <f t="shared" si="18"/>
        <v>0.93845971347493917</v>
      </c>
    </row>
    <row r="474" spans="1:6" x14ac:dyDescent="0.25">
      <c r="A474" s="2">
        <v>37</v>
      </c>
      <c r="B474">
        <f t="shared" si="19"/>
        <v>0.60181502315204827</v>
      </c>
      <c r="C474">
        <f t="shared" si="16"/>
        <v>0.79863551004729283</v>
      </c>
      <c r="D474">
        <f t="shared" si="21"/>
        <v>1.1200000000000001</v>
      </c>
      <c r="E474">
        <f t="shared" si="20"/>
        <v>0.67403282593029412</v>
      </c>
      <c r="F474">
        <f t="shared" si="18"/>
        <v>0.89447177125296806</v>
      </c>
    </row>
    <row r="475" spans="1:6" x14ac:dyDescent="0.25">
      <c r="A475" s="2">
        <v>38</v>
      </c>
      <c r="B475">
        <f t="shared" si="19"/>
        <v>0.61566147532565829</v>
      </c>
      <c r="C475">
        <f t="shared" si="16"/>
        <v>0.7880107536067219</v>
      </c>
      <c r="D475">
        <f t="shared" si="21"/>
        <v>1.08</v>
      </c>
      <c r="E475">
        <f t="shared" si="20"/>
        <v>0.66491439335171099</v>
      </c>
      <c r="F475">
        <f t="shared" si="18"/>
        <v>0.85105161389525974</v>
      </c>
    </row>
    <row r="476" spans="1:6" x14ac:dyDescent="0.25">
      <c r="A476" s="2">
        <v>39</v>
      </c>
      <c r="B476">
        <f t="shared" si="19"/>
        <v>0.62932039104983739</v>
      </c>
      <c r="C476">
        <f t="shared" si="16"/>
        <v>0.7771459614569709</v>
      </c>
      <c r="D476">
        <f t="shared" si="21"/>
        <v>1.04</v>
      </c>
      <c r="E476">
        <f t="shared" si="20"/>
        <v>0.65449320669183086</v>
      </c>
      <c r="F476">
        <f t="shared" si="18"/>
        <v>0.80823179991524974</v>
      </c>
    </row>
    <row r="477" spans="1:6" x14ac:dyDescent="0.25">
      <c r="A477" s="2">
        <v>40</v>
      </c>
      <c r="B477">
        <f t="shared" si="19"/>
        <v>0.64278760968653925</v>
      </c>
      <c r="C477">
        <f t="shared" si="16"/>
        <v>0.76604444311897801</v>
      </c>
      <c r="D477">
        <f t="shared" si="21"/>
        <v>1</v>
      </c>
      <c r="E477">
        <f t="shared" si="20"/>
        <v>0.64278760968653925</v>
      </c>
      <c r="F477">
        <f t="shared" si="18"/>
        <v>0.76604444311897801</v>
      </c>
    </row>
    <row r="478" spans="1:6" x14ac:dyDescent="0.25">
      <c r="A478" s="2">
        <v>41</v>
      </c>
      <c r="B478">
        <f t="shared" si="19"/>
        <v>0.65605902899050728</v>
      </c>
      <c r="C478">
        <f t="shared" si="16"/>
        <v>0.75470958022277201</v>
      </c>
      <c r="D478">
        <f t="shared" si="21"/>
        <v>0.96</v>
      </c>
      <c r="E478">
        <f t="shared" si="20"/>
        <v>0.62981666783088697</v>
      </c>
      <c r="F478">
        <f t="shared" si="18"/>
        <v>0.72452119701386108</v>
      </c>
    </row>
    <row r="479" spans="1:6" x14ac:dyDescent="0.25">
      <c r="A479" s="2">
        <v>42</v>
      </c>
      <c r="B479">
        <f t="shared" si="19"/>
        <v>0.66913060635885824</v>
      </c>
      <c r="C479">
        <f t="shared" si="16"/>
        <v>0.74314482547739424</v>
      </c>
      <c r="D479">
        <f t="shared" si="21"/>
        <v>0.92000000000000015</v>
      </c>
      <c r="E479">
        <f t="shared" si="20"/>
        <v>0.61560015785014965</v>
      </c>
      <c r="F479">
        <f t="shared" si="18"/>
        <v>0.68369323943920279</v>
      </c>
    </row>
    <row r="480" spans="1:6" x14ac:dyDescent="0.25">
      <c r="A480" s="2">
        <v>43</v>
      </c>
      <c r="B480">
        <f t="shared" si="19"/>
        <v>0.68199836006249848</v>
      </c>
      <c r="C480">
        <f t="shared" si="16"/>
        <v>0.73135370161917046</v>
      </c>
      <c r="D480">
        <f t="shared" si="21"/>
        <v>0.88000000000000012</v>
      </c>
      <c r="E480">
        <f t="shared" si="20"/>
        <v>0.60015855685499875</v>
      </c>
      <c r="F480">
        <f t="shared" si="18"/>
        <v>0.64359125742487011</v>
      </c>
    </row>
    <row r="481" spans="1:6" x14ac:dyDescent="0.25">
      <c r="A481" s="2">
        <v>44</v>
      </c>
      <c r="B481">
        <f t="shared" si="19"/>
        <v>0.69465837045899725</v>
      </c>
      <c r="C481">
        <f t="shared" si="16"/>
        <v>0.71933980033865119</v>
      </c>
      <c r="D481">
        <f t="shared" si="21"/>
        <v>0.84000000000000008</v>
      </c>
      <c r="E481">
        <f t="shared" si="20"/>
        <v>0.58351303118555775</v>
      </c>
      <c r="F481">
        <f t="shared" si="18"/>
        <v>0.60424543228446703</v>
      </c>
    </row>
    <row r="482" spans="1:6" x14ac:dyDescent="0.25">
      <c r="A482" s="2">
        <v>45</v>
      </c>
      <c r="B482">
        <f t="shared" si="19"/>
        <v>0.70710678118654746</v>
      </c>
      <c r="C482">
        <f t="shared" si="16"/>
        <v>0.70710678118654757</v>
      </c>
      <c r="D482">
        <f t="shared" si="21"/>
        <v>0.8</v>
      </c>
      <c r="E482">
        <f t="shared" si="20"/>
        <v>0.56568542494923801</v>
      </c>
      <c r="F482">
        <f t="shared" si="18"/>
        <v>0.56568542494923812</v>
      </c>
    </row>
    <row r="483" spans="1:6" x14ac:dyDescent="0.25">
      <c r="A483" s="2">
        <v>46</v>
      </c>
      <c r="B483">
        <f t="shared" si="19"/>
        <v>0.71933980033865108</v>
      </c>
      <c r="C483">
        <f t="shared" si="16"/>
        <v>0.69465837045899725</v>
      </c>
      <c r="D483">
        <f t="shared" si="21"/>
        <v>0.76</v>
      </c>
      <c r="E483">
        <f t="shared" si="20"/>
        <v>0.54669824825737479</v>
      </c>
      <c r="F483">
        <f t="shared" si="18"/>
        <v>0.52794036154883794</v>
      </c>
    </row>
    <row r="484" spans="1:6" x14ac:dyDescent="0.25">
      <c r="A484" s="2">
        <v>47</v>
      </c>
      <c r="B484">
        <f t="shared" si="19"/>
        <v>0.73135370161917046</v>
      </c>
      <c r="C484">
        <f t="shared" si="16"/>
        <v>0.68199836006249848</v>
      </c>
      <c r="D484">
        <f t="shared" si="21"/>
        <v>0.72</v>
      </c>
      <c r="E484">
        <f t="shared" si="20"/>
        <v>0.52657466516580276</v>
      </c>
      <c r="F484">
        <f t="shared" si="18"/>
        <v>0.49103881924499887</v>
      </c>
    </row>
    <row r="485" spans="1:6" x14ac:dyDescent="0.25">
      <c r="A485" s="2">
        <v>48</v>
      </c>
      <c r="B485">
        <f t="shared" si="19"/>
        <v>0.74314482547739424</v>
      </c>
      <c r="C485">
        <f t="shared" si="16"/>
        <v>0.66913060635885824</v>
      </c>
      <c r="D485">
        <f t="shared" si="21"/>
        <v>0.68000000000000016</v>
      </c>
      <c r="E485">
        <f t="shared" si="20"/>
        <v>0.50533848132462822</v>
      </c>
      <c r="F485">
        <f t="shared" si="18"/>
        <v>0.45500881232402368</v>
      </c>
    </row>
    <row r="486" spans="1:6" x14ac:dyDescent="0.25">
      <c r="A486" s="2">
        <v>49</v>
      </c>
      <c r="B486">
        <f t="shared" si="19"/>
        <v>0.75470958022277201</v>
      </c>
      <c r="C486">
        <f t="shared" ref="C486:C549" si="22">$B$35+($B$34*COS(RADIANS(A486)))</f>
        <v>0.65605902899050728</v>
      </c>
      <c r="D486">
        <f t="shared" si="21"/>
        <v>0.64000000000000012</v>
      </c>
      <c r="E486">
        <f t="shared" si="20"/>
        <v>0.4830141313425742</v>
      </c>
      <c r="F486">
        <f t="shared" ref="F486:F549" si="23">$B$35+(D486*COS(RADIANS(A486)))</f>
        <v>0.41987777855392472</v>
      </c>
    </row>
    <row r="487" spans="1:6" x14ac:dyDescent="0.25">
      <c r="A487" s="2">
        <v>50</v>
      </c>
      <c r="B487">
        <f t="shared" ref="B487:B550" si="24">$B$34*SIN(RADIANS(A487))</f>
        <v>0.76604444311897801</v>
      </c>
      <c r="C487">
        <f t="shared" si="22"/>
        <v>0.64278760968653936</v>
      </c>
      <c r="D487">
        <f t="shared" si="21"/>
        <v>0.60000000000000009</v>
      </c>
      <c r="E487">
        <f t="shared" ref="E487:E550" si="25">D487*SIN(RADIANS(A487))</f>
        <v>0.4596266658713869</v>
      </c>
      <c r="F487">
        <f t="shared" si="23"/>
        <v>0.38567256581192366</v>
      </c>
    </row>
    <row r="488" spans="1:6" x14ac:dyDescent="0.25">
      <c r="A488" s="2">
        <v>51</v>
      </c>
      <c r="B488">
        <f t="shared" si="24"/>
        <v>0.7771459614569709</v>
      </c>
      <c r="C488">
        <f t="shared" si="22"/>
        <v>0.6293203910498375</v>
      </c>
      <c r="D488">
        <f t="shared" si="21"/>
        <v>0.56000000000000005</v>
      </c>
      <c r="E488">
        <f t="shared" si="25"/>
        <v>0.43520173841590376</v>
      </c>
      <c r="F488">
        <f t="shared" si="23"/>
        <v>0.35241941898790902</v>
      </c>
    </row>
    <row r="489" spans="1:6" x14ac:dyDescent="0.25">
      <c r="A489" s="2">
        <v>52</v>
      </c>
      <c r="B489">
        <f t="shared" si="24"/>
        <v>0.78801075360672201</v>
      </c>
      <c r="C489">
        <f t="shared" si="22"/>
        <v>0.61566147532565829</v>
      </c>
      <c r="D489">
        <f t="shared" si="21"/>
        <v>0.52</v>
      </c>
      <c r="E489">
        <f t="shared" si="25"/>
        <v>0.40976559187549544</v>
      </c>
      <c r="F489">
        <f t="shared" si="23"/>
        <v>0.32014396716934235</v>
      </c>
    </row>
    <row r="490" spans="1:6" x14ac:dyDescent="0.25">
      <c r="A490" s="2">
        <v>53</v>
      </c>
      <c r="B490">
        <f t="shared" si="24"/>
        <v>0.79863551004729283</v>
      </c>
      <c r="C490">
        <f t="shared" si="22"/>
        <v>0.60181502315204838</v>
      </c>
      <c r="D490">
        <f t="shared" si="21"/>
        <v>0.48</v>
      </c>
      <c r="E490">
        <f t="shared" si="25"/>
        <v>0.38334504482270054</v>
      </c>
      <c r="F490">
        <f t="shared" si="23"/>
        <v>0.28887121111298319</v>
      </c>
    </row>
    <row r="491" spans="1:6" x14ac:dyDescent="0.25">
      <c r="A491" s="2">
        <v>54</v>
      </c>
      <c r="B491">
        <f t="shared" si="24"/>
        <v>0.80901699437494745</v>
      </c>
      <c r="C491">
        <f t="shared" si="22"/>
        <v>0.58778525229247314</v>
      </c>
      <c r="D491">
        <f t="shared" si="21"/>
        <v>0.43999999999999995</v>
      </c>
      <c r="E491">
        <f t="shared" si="25"/>
        <v>0.35596747752497682</v>
      </c>
      <c r="F491">
        <f t="shared" si="23"/>
        <v>0.25862551100868814</v>
      </c>
    </row>
    <row r="492" spans="1:6" x14ac:dyDescent="0.25">
      <c r="A492" s="2">
        <v>55</v>
      </c>
      <c r="B492">
        <f t="shared" si="24"/>
        <v>0.8191520442889918</v>
      </c>
      <c r="C492">
        <f t="shared" si="22"/>
        <v>0.57357643635104616</v>
      </c>
      <c r="D492">
        <f t="shared" si="21"/>
        <v>0.39999999999999991</v>
      </c>
      <c r="E492">
        <f t="shared" si="25"/>
        <v>0.32766081771559663</v>
      </c>
      <c r="F492">
        <f t="shared" si="23"/>
        <v>0.2294305745404184</v>
      </c>
    </row>
    <row r="493" spans="1:6" x14ac:dyDescent="0.25">
      <c r="A493" s="2">
        <v>56</v>
      </c>
      <c r="B493">
        <f t="shared" si="24"/>
        <v>0.82903757255504174</v>
      </c>
      <c r="C493">
        <f t="shared" si="22"/>
        <v>0.55919290347074679</v>
      </c>
      <c r="D493">
        <f t="shared" si="21"/>
        <v>0.35999999999999988</v>
      </c>
      <c r="E493">
        <f t="shared" si="25"/>
        <v>0.2984535261198149</v>
      </c>
      <c r="F493">
        <f t="shared" si="23"/>
        <v>0.20130944524946878</v>
      </c>
    </row>
    <row r="494" spans="1:6" x14ac:dyDescent="0.25">
      <c r="A494" s="2">
        <v>57</v>
      </c>
      <c r="B494">
        <f t="shared" si="24"/>
        <v>0.83867056794542405</v>
      </c>
      <c r="C494">
        <f t="shared" si="22"/>
        <v>0.54463903501502708</v>
      </c>
      <c r="D494">
        <f t="shared" si="21"/>
        <v>0.31999999999999984</v>
      </c>
      <c r="E494">
        <f t="shared" si="25"/>
        <v>0.26837458174253559</v>
      </c>
      <c r="F494">
        <f t="shared" si="23"/>
        <v>0.17428449120480857</v>
      </c>
    </row>
    <row r="495" spans="1:6" x14ac:dyDescent="0.25">
      <c r="A495" s="2">
        <v>58</v>
      </c>
      <c r="B495">
        <f t="shared" si="24"/>
        <v>0.84804809615642596</v>
      </c>
      <c r="C495">
        <f t="shared" si="22"/>
        <v>0.5299192642332049</v>
      </c>
      <c r="D495">
        <f t="shared" si="21"/>
        <v>0.28000000000000014</v>
      </c>
      <c r="E495">
        <f t="shared" si="25"/>
        <v>0.23745346692379937</v>
      </c>
      <c r="F495">
        <f t="shared" si="23"/>
        <v>0.14837739398529745</v>
      </c>
    </row>
    <row r="496" spans="1:6" x14ac:dyDescent="0.25">
      <c r="A496" s="2">
        <v>59</v>
      </c>
      <c r="B496">
        <f t="shared" si="24"/>
        <v>0.85716730070211233</v>
      </c>
      <c r="C496">
        <f t="shared" si="22"/>
        <v>0.51503807491005416</v>
      </c>
      <c r="D496">
        <f t="shared" si="21"/>
        <v>0.24000000000000021</v>
      </c>
      <c r="E496">
        <f t="shared" si="25"/>
        <v>0.20572015216850714</v>
      </c>
      <c r="F496">
        <f t="shared" si="23"/>
        <v>0.12360913797841311</v>
      </c>
    </row>
    <row r="497" spans="1:6" x14ac:dyDescent="0.25">
      <c r="A497" s="2">
        <v>60</v>
      </c>
      <c r="B497">
        <f t="shared" si="24"/>
        <v>0.8660254037844386</v>
      </c>
      <c r="C497">
        <f t="shared" si="22"/>
        <v>0.50000000000000011</v>
      </c>
      <c r="D497">
        <f t="shared" si="21"/>
        <v>0.20000000000000018</v>
      </c>
      <c r="E497">
        <f t="shared" si="25"/>
        <v>0.17320508075688787</v>
      </c>
      <c r="F497">
        <f t="shared" si="23"/>
        <v>0.10000000000000012</v>
      </c>
    </row>
    <row r="498" spans="1:6" x14ac:dyDescent="0.25">
      <c r="A498" s="2">
        <v>61</v>
      </c>
      <c r="B498">
        <f t="shared" si="24"/>
        <v>0.87461970713939574</v>
      </c>
      <c r="C498">
        <f t="shared" si="22"/>
        <v>0.48480962024633711</v>
      </c>
      <c r="D498">
        <f t="shared" si="21"/>
        <v>0.17000000000000015</v>
      </c>
      <c r="E498">
        <f t="shared" si="25"/>
        <v>0.14868535021369741</v>
      </c>
      <c r="F498">
        <f t="shared" si="23"/>
        <v>8.2417635441877385E-2</v>
      </c>
    </row>
    <row r="499" spans="1:6" x14ac:dyDescent="0.25">
      <c r="A499" s="2">
        <v>62</v>
      </c>
      <c r="B499">
        <f t="shared" si="24"/>
        <v>0.88294759285892688</v>
      </c>
      <c r="C499">
        <f t="shared" si="22"/>
        <v>0.46947156278589086</v>
      </c>
      <c r="D499">
        <f t="shared" si="21"/>
        <v>0.14000000000000012</v>
      </c>
      <c r="E499">
        <f t="shared" si="25"/>
        <v>0.12361266300024987</v>
      </c>
      <c r="F499">
        <f t="shared" si="23"/>
        <v>6.5726018790024779E-2</v>
      </c>
    </row>
    <row r="500" spans="1:6" x14ac:dyDescent="0.25">
      <c r="A500" s="2">
        <v>63</v>
      </c>
      <c r="B500">
        <f t="shared" si="24"/>
        <v>0.89100652418836779</v>
      </c>
      <c r="C500">
        <f t="shared" si="22"/>
        <v>0.4539904997395468</v>
      </c>
      <c r="D500">
        <f t="shared" si="21"/>
        <v>0.1100000000000001</v>
      </c>
      <c r="E500">
        <f t="shared" si="25"/>
        <v>9.8010717660720545E-2</v>
      </c>
      <c r="F500">
        <f t="shared" si="23"/>
        <v>4.9938954971350195E-2</v>
      </c>
    </row>
    <row r="501" spans="1:6" x14ac:dyDescent="0.25">
      <c r="A501" s="2">
        <v>64</v>
      </c>
      <c r="B501">
        <f t="shared" si="24"/>
        <v>0.89879404629916704</v>
      </c>
      <c r="C501">
        <f t="shared" si="22"/>
        <v>0.43837114678907746</v>
      </c>
      <c r="D501">
        <f t="shared" si="21"/>
        <v>8.0000000000000071E-2</v>
      </c>
      <c r="E501">
        <f t="shared" si="25"/>
        <v>7.1903523703933422E-2</v>
      </c>
      <c r="F501">
        <f t="shared" si="23"/>
        <v>3.5069691743126227E-2</v>
      </c>
    </row>
    <row r="502" spans="1:6" x14ac:dyDescent="0.25">
      <c r="A502" s="2">
        <v>65</v>
      </c>
      <c r="B502">
        <f t="shared" si="24"/>
        <v>0.90630778703664994</v>
      </c>
      <c r="C502">
        <f t="shared" si="22"/>
        <v>0.42261826174069944</v>
      </c>
      <c r="D502">
        <f t="shared" ref="D502:D565" si="26">$B$34+(D121/$B$33)</f>
        <v>5.0000000000000044E-2</v>
      </c>
      <c r="E502">
        <f t="shared" si="25"/>
        <v>4.531538935183254E-2</v>
      </c>
      <c r="F502">
        <f t="shared" si="23"/>
        <v>2.1130913087034991E-2</v>
      </c>
    </row>
    <row r="503" spans="1:6" x14ac:dyDescent="0.25">
      <c r="A503" s="2">
        <v>66</v>
      </c>
      <c r="B503">
        <f t="shared" si="24"/>
        <v>0.91354545764260087</v>
      </c>
      <c r="C503">
        <f t="shared" si="22"/>
        <v>0.40673664307580021</v>
      </c>
      <c r="D503">
        <f t="shared" si="26"/>
        <v>2.0000000000000018E-2</v>
      </c>
      <c r="E503">
        <f t="shared" si="25"/>
        <v>1.8270909152852035E-2</v>
      </c>
      <c r="F503">
        <f t="shared" si="23"/>
        <v>8.1347328615160117E-3</v>
      </c>
    </row>
    <row r="504" spans="1:6" x14ac:dyDescent="0.25">
      <c r="A504" s="2">
        <v>67</v>
      </c>
      <c r="B504">
        <f t="shared" si="24"/>
        <v>0.92050485345244037</v>
      </c>
      <c r="C504">
        <f t="shared" si="22"/>
        <v>0.39073112848927372</v>
      </c>
      <c r="D504">
        <f t="shared" si="26"/>
        <v>-9.9999999999997868E-3</v>
      </c>
      <c r="E504">
        <f t="shared" si="25"/>
        <v>-9.2050485345242083E-3</v>
      </c>
      <c r="F504">
        <f t="shared" si="23"/>
        <v>-3.9073112848926539E-3</v>
      </c>
    </row>
    <row r="505" spans="1:6" x14ac:dyDescent="0.25">
      <c r="A505" s="2">
        <v>68</v>
      </c>
      <c r="B505">
        <f t="shared" si="24"/>
        <v>0.92718385456678742</v>
      </c>
      <c r="C505">
        <f t="shared" si="22"/>
        <v>0.37460659341591196</v>
      </c>
      <c r="D505">
        <f t="shared" si="26"/>
        <v>-4.0000000000000036E-2</v>
      </c>
      <c r="E505">
        <f t="shared" si="25"/>
        <v>-3.7087354182671527E-2</v>
      </c>
      <c r="F505">
        <f t="shared" si="23"/>
        <v>-1.4984263736636493E-2</v>
      </c>
    </row>
    <row r="506" spans="1:6" x14ac:dyDescent="0.25">
      <c r="A506" s="2">
        <v>69</v>
      </c>
      <c r="B506">
        <f t="shared" si="24"/>
        <v>0.93358042649720174</v>
      </c>
      <c r="C506">
        <f t="shared" si="22"/>
        <v>0.35836794954530038</v>
      </c>
      <c r="D506">
        <f t="shared" si="26"/>
        <v>-6.999999999999984E-2</v>
      </c>
      <c r="E506">
        <f t="shared" si="25"/>
        <v>-6.5350629854803971E-2</v>
      </c>
      <c r="F506">
        <f t="shared" si="23"/>
        <v>-2.5085756468170968E-2</v>
      </c>
    </row>
    <row r="507" spans="1:6" x14ac:dyDescent="0.25">
      <c r="A507" s="2">
        <v>70</v>
      </c>
      <c r="B507">
        <f t="shared" si="24"/>
        <v>0.93969262078590832</v>
      </c>
      <c r="C507">
        <f t="shared" si="22"/>
        <v>0.34202014332566882</v>
      </c>
      <c r="D507">
        <f t="shared" si="26"/>
        <v>-0.10000000000000009</v>
      </c>
      <c r="E507">
        <f t="shared" si="25"/>
        <v>-9.3969262078590909E-2</v>
      </c>
      <c r="F507">
        <f t="shared" si="23"/>
        <v>-3.4202014332566914E-2</v>
      </c>
    </row>
    <row r="508" spans="1:6" x14ac:dyDescent="0.25">
      <c r="A508" s="2">
        <v>71</v>
      </c>
      <c r="B508">
        <f t="shared" si="24"/>
        <v>0.94551857559931674</v>
      </c>
      <c r="C508">
        <f t="shared" si="22"/>
        <v>0.32556815445715676</v>
      </c>
      <c r="D508">
        <f t="shared" si="26"/>
        <v>-9.5000000000000195E-2</v>
      </c>
      <c r="E508">
        <f t="shared" si="25"/>
        <v>-8.9824264681935273E-2</v>
      </c>
      <c r="F508">
        <f t="shared" si="23"/>
        <v>-3.0928974673429956E-2</v>
      </c>
    </row>
    <row r="509" spans="1:6" x14ac:dyDescent="0.25">
      <c r="A509" s="2">
        <v>72</v>
      </c>
      <c r="B509">
        <f t="shared" si="24"/>
        <v>0.95105651629515353</v>
      </c>
      <c r="C509">
        <f t="shared" si="22"/>
        <v>0.30901699437494745</v>
      </c>
      <c r="D509">
        <f t="shared" si="26"/>
        <v>-9.0000000000000302E-2</v>
      </c>
      <c r="E509">
        <f t="shared" si="25"/>
        <v>-8.5595086466564108E-2</v>
      </c>
      <c r="F509">
        <f t="shared" si="23"/>
        <v>-2.7811529493745366E-2</v>
      </c>
    </row>
    <row r="510" spans="1:6" x14ac:dyDescent="0.25">
      <c r="A510" s="2">
        <v>73</v>
      </c>
      <c r="B510">
        <f t="shared" si="24"/>
        <v>0.95630475596303544</v>
      </c>
      <c r="C510">
        <f t="shared" si="22"/>
        <v>0.29237170472273677</v>
      </c>
      <c r="D510">
        <f t="shared" si="26"/>
        <v>-8.5000000000000409E-2</v>
      </c>
      <c r="E510">
        <f t="shared" si="25"/>
        <v>-8.1285904256858402E-2</v>
      </c>
      <c r="F510">
        <f t="shared" si="23"/>
        <v>-2.4851594901432746E-2</v>
      </c>
    </row>
    <row r="511" spans="1:6" x14ac:dyDescent="0.25">
      <c r="A511" s="2">
        <v>74</v>
      </c>
      <c r="B511">
        <f t="shared" si="24"/>
        <v>0.96126169593831889</v>
      </c>
      <c r="C511">
        <f t="shared" si="22"/>
        <v>0.27563735581699916</v>
      </c>
      <c r="D511">
        <f t="shared" si="26"/>
        <v>-8.0000000000000293E-2</v>
      </c>
      <c r="E511">
        <f t="shared" si="25"/>
        <v>-7.6900935675065799E-2</v>
      </c>
      <c r="F511">
        <f t="shared" si="23"/>
        <v>-2.2050988465360015E-2</v>
      </c>
    </row>
    <row r="512" spans="1:6" x14ac:dyDescent="0.25">
      <c r="A512" s="2">
        <v>75</v>
      </c>
      <c r="B512">
        <f t="shared" si="24"/>
        <v>0.96592582628906831</v>
      </c>
      <c r="C512">
        <f t="shared" si="22"/>
        <v>0.25881904510252074</v>
      </c>
      <c r="D512">
        <f t="shared" si="26"/>
        <v>-7.5000000000000178E-2</v>
      </c>
      <c r="E512">
        <f t="shared" si="25"/>
        <v>-7.2444436971680293E-2</v>
      </c>
      <c r="F512">
        <f t="shared" si="23"/>
        <v>-1.9411428382689101E-2</v>
      </c>
    </row>
    <row r="513" spans="1:6" x14ac:dyDescent="0.25">
      <c r="A513" s="2">
        <v>76</v>
      </c>
      <c r="B513">
        <f t="shared" si="24"/>
        <v>0.97029572627599647</v>
      </c>
      <c r="C513">
        <f t="shared" si="22"/>
        <v>0.24192189559966767</v>
      </c>
      <c r="D513">
        <f t="shared" si="26"/>
        <v>-7.0000000000000284E-2</v>
      </c>
      <c r="E513">
        <f t="shared" si="25"/>
        <v>-6.7920700839320031E-2</v>
      </c>
      <c r="F513">
        <f t="shared" si="23"/>
        <v>-1.6934532691976804E-2</v>
      </c>
    </row>
    <row r="514" spans="1:6" x14ac:dyDescent="0.25">
      <c r="A514" s="2">
        <v>77</v>
      </c>
      <c r="B514">
        <f t="shared" si="24"/>
        <v>0.97437006478523525</v>
      </c>
      <c r="C514">
        <f t="shared" si="22"/>
        <v>0.22495105434386492</v>
      </c>
      <c r="D514">
        <f t="shared" si="26"/>
        <v>-6.5000000000000391E-2</v>
      </c>
      <c r="E514">
        <f t="shared" si="25"/>
        <v>-6.3334054211040672E-2</v>
      </c>
      <c r="F514">
        <f t="shared" si="23"/>
        <v>-1.4621818532351307E-2</v>
      </c>
    </row>
    <row r="515" spans="1:6" x14ac:dyDescent="0.25">
      <c r="A515" s="2">
        <v>78</v>
      </c>
      <c r="B515">
        <f t="shared" si="24"/>
        <v>0.97814760073380558</v>
      </c>
      <c r="C515">
        <f t="shared" si="22"/>
        <v>0.20791169081775945</v>
      </c>
      <c r="D515">
        <f t="shared" si="26"/>
        <v>-6.0000000000000275E-2</v>
      </c>
      <c r="E515">
        <f t="shared" si="25"/>
        <v>-5.8688856044028605E-2</v>
      </c>
      <c r="F515">
        <f t="shared" si="23"/>
        <v>-1.2474701449065624E-2</v>
      </c>
    </row>
    <row r="516" spans="1:6" x14ac:dyDescent="0.25">
      <c r="A516" s="2">
        <v>79</v>
      </c>
      <c r="B516">
        <f t="shared" si="24"/>
        <v>0.98162718344766398</v>
      </c>
      <c r="C516">
        <f t="shared" si="22"/>
        <v>0.19080899537654492</v>
      </c>
      <c r="D516">
        <f t="shared" si="26"/>
        <v>-5.500000000000016E-2</v>
      </c>
      <c r="E516">
        <f t="shared" si="25"/>
        <v>-5.3989495089621677E-2</v>
      </c>
      <c r="F516">
        <f t="shared" si="23"/>
        <v>-1.0494494745710001E-2</v>
      </c>
    </row>
    <row r="517" spans="1:6" x14ac:dyDescent="0.25">
      <c r="A517" s="2">
        <v>80</v>
      </c>
      <c r="B517">
        <f t="shared" si="24"/>
        <v>0.98480775301220802</v>
      </c>
      <c r="C517">
        <f t="shared" si="22"/>
        <v>0.17364817766693041</v>
      </c>
      <c r="D517">
        <f t="shared" si="26"/>
        <v>-5.0000000000000266E-2</v>
      </c>
      <c r="E517">
        <f t="shared" si="25"/>
        <v>-4.9240387650610666E-2</v>
      </c>
      <c r="F517">
        <f t="shared" si="23"/>
        <v>-8.6824088833465669E-3</v>
      </c>
    </row>
    <row r="518" spans="1:6" x14ac:dyDescent="0.25">
      <c r="A518" s="2">
        <v>81</v>
      </c>
      <c r="B518">
        <f t="shared" si="24"/>
        <v>0.98768834059513777</v>
      </c>
      <c r="C518">
        <f t="shared" si="22"/>
        <v>0.15643446504023092</v>
      </c>
      <c r="D518">
        <f t="shared" si="26"/>
        <v>-2.9999999999999805E-2</v>
      </c>
      <c r="E518">
        <f t="shared" si="25"/>
        <v>-2.9630650217853941E-2</v>
      </c>
      <c r="F518">
        <f t="shared" si="23"/>
        <v>-4.6930339512068972E-3</v>
      </c>
    </row>
    <row r="519" spans="1:6" x14ac:dyDescent="0.25">
      <c r="A519" s="2">
        <v>82</v>
      </c>
      <c r="B519">
        <f t="shared" si="24"/>
        <v>0.99026806874157036</v>
      </c>
      <c r="C519">
        <f t="shared" si="22"/>
        <v>0.13917310096006547</v>
      </c>
      <c r="D519">
        <f t="shared" si="26"/>
        <v>-9.9999999999997868E-3</v>
      </c>
      <c r="E519">
        <f t="shared" si="25"/>
        <v>-9.9026806874154931E-3</v>
      </c>
      <c r="F519">
        <f t="shared" si="23"/>
        <v>-1.391731009600625E-3</v>
      </c>
    </row>
    <row r="520" spans="1:6" x14ac:dyDescent="0.25">
      <c r="A520" s="2">
        <v>83</v>
      </c>
      <c r="B520">
        <f t="shared" si="24"/>
        <v>0.99254615164132198</v>
      </c>
      <c r="C520">
        <f t="shared" si="22"/>
        <v>0.12186934340514749</v>
      </c>
      <c r="D520">
        <f t="shared" si="26"/>
        <v>1.0000000000000231E-2</v>
      </c>
      <c r="E520">
        <f t="shared" si="25"/>
        <v>9.9254615164134485E-3</v>
      </c>
      <c r="F520">
        <f t="shared" si="23"/>
        <v>1.2186934340515031E-3</v>
      </c>
    </row>
    <row r="521" spans="1:6" x14ac:dyDescent="0.25">
      <c r="A521" s="2">
        <v>84</v>
      </c>
      <c r="B521">
        <f t="shared" si="24"/>
        <v>0.99452189536827329</v>
      </c>
      <c r="C521">
        <f t="shared" si="22"/>
        <v>0.10452846326765346</v>
      </c>
      <c r="D521">
        <f t="shared" si="26"/>
        <v>3.0000000000000249E-2</v>
      </c>
      <c r="E521">
        <f t="shared" si="25"/>
        <v>2.9835656861048446E-2</v>
      </c>
      <c r="F521">
        <f t="shared" si="23"/>
        <v>3.1358538980296299E-3</v>
      </c>
    </row>
    <row r="522" spans="1:6" x14ac:dyDescent="0.25">
      <c r="A522" s="2">
        <v>85</v>
      </c>
      <c r="B522">
        <f t="shared" si="24"/>
        <v>0.99619469809174555</v>
      </c>
      <c r="C522">
        <f t="shared" si="22"/>
        <v>8.7155742747658138E-2</v>
      </c>
      <c r="D522">
        <f t="shared" si="26"/>
        <v>5.0000000000000266E-2</v>
      </c>
      <c r="E522">
        <f t="shared" si="25"/>
        <v>4.9809734904587545E-2</v>
      </c>
      <c r="F522">
        <f t="shared" si="23"/>
        <v>4.3577871373829298E-3</v>
      </c>
    </row>
    <row r="523" spans="1:6" x14ac:dyDescent="0.25">
      <c r="A523" s="2">
        <v>86</v>
      </c>
      <c r="B523">
        <f t="shared" si="24"/>
        <v>0.9975640502598242</v>
      </c>
      <c r="C523">
        <f t="shared" si="22"/>
        <v>6.9756473744125233E-2</v>
      </c>
      <c r="D523">
        <f t="shared" si="26"/>
        <v>7.0000000000000284E-2</v>
      </c>
      <c r="E523">
        <f t="shared" si="25"/>
        <v>6.9829483518187976E-2</v>
      </c>
      <c r="F523">
        <f t="shared" si="23"/>
        <v>4.8829531620887857E-3</v>
      </c>
    </row>
    <row r="524" spans="1:6" x14ac:dyDescent="0.25">
      <c r="A524" s="2">
        <v>87</v>
      </c>
      <c r="B524">
        <f t="shared" si="24"/>
        <v>0.99862953475457383</v>
      </c>
      <c r="C524">
        <f t="shared" si="22"/>
        <v>5.2335956242943966E-2</v>
      </c>
      <c r="D524">
        <f t="shared" si="26"/>
        <v>9.0000000000000302E-2</v>
      </c>
      <c r="E524">
        <f t="shared" si="25"/>
        <v>8.9876658127911943E-2</v>
      </c>
      <c r="F524">
        <f t="shared" si="23"/>
        <v>4.7102360618649728E-3</v>
      </c>
    </row>
    <row r="525" spans="1:6" x14ac:dyDescent="0.25">
      <c r="A525" s="2">
        <v>88</v>
      </c>
      <c r="B525">
        <f t="shared" si="24"/>
        <v>0.99939082701909576</v>
      </c>
      <c r="C525">
        <f t="shared" si="22"/>
        <v>3.489949670250108E-2</v>
      </c>
      <c r="D525">
        <f t="shared" si="26"/>
        <v>0.11000000000000032</v>
      </c>
      <c r="E525">
        <f t="shared" si="25"/>
        <v>0.10993299097210085</v>
      </c>
      <c r="F525">
        <f t="shared" si="23"/>
        <v>3.8389446372751302E-3</v>
      </c>
    </row>
    <row r="526" spans="1:6" x14ac:dyDescent="0.25">
      <c r="A526" s="2">
        <v>89</v>
      </c>
      <c r="B526">
        <f t="shared" si="24"/>
        <v>0.99984769515639127</v>
      </c>
      <c r="C526">
        <f t="shared" si="22"/>
        <v>1.7452406437283598E-2</v>
      </c>
      <c r="D526">
        <f t="shared" si="26"/>
        <v>0.13000000000000045</v>
      </c>
      <c r="E526">
        <f t="shared" si="25"/>
        <v>0.12998020037033131</v>
      </c>
      <c r="F526">
        <f t="shared" si="23"/>
        <v>2.2688128368468755E-3</v>
      </c>
    </row>
    <row r="527" spans="1:6" x14ac:dyDescent="0.25">
      <c r="A527" s="2">
        <v>90</v>
      </c>
      <c r="B527">
        <f t="shared" si="24"/>
        <v>1</v>
      </c>
      <c r="C527">
        <f t="shared" si="22"/>
        <v>6.1257422745431001E-17</v>
      </c>
      <c r="D527">
        <f t="shared" si="26"/>
        <v>0.15000000000000036</v>
      </c>
      <c r="E527">
        <f t="shared" si="25"/>
        <v>0.15000000000000036</v>
      </c>
      <c r="F527">
        <f t="shared" si="23"/>
        <v>9.1886134118146716E-18</v>
      </c>
    </row>
    <row r="528" spans="1:6" x14ac:dyDescent="0.25">
      <c r="A528" s="2">
        <v>91</v>
      </c>
      <c r="B528">
        <f t="shared" si="24"/>
        <v>0.99984769515639127</v>
      </c>
      <c r="C528">
        <f t="shared" si="22"/>
        <v>-1.7452406437283477E-2</v>
      </c>
      <c r="D528">
        <f t="shared" si="26"/>
        <v>0.17000000000000037</v>
      </c>
      <c r="E528">
        <f t="shared" si="25"/>
        <v>0.1699741081765869</v>
      </c>
      <c r="F528">
        <f t="shared" si="23"/>
        <v>-2.9669090943381976E-3</v>
      </c>
    </row>
    <row r="529" spans="1:6" x14ac:dyDescent="0.25">
      <c r="A529" s="2">
        <v>92</v>
      </c>
      <c r="B529">
        <f t="shared" si="24"/>
        <v>0.99939082701909576</v>
      </c>
      <c r="C529">
        <f t="shared" si="22"/>
        <v>-3.4899496702500955E-2</v>
      </c>
      <c r="D529">
        <f t="shared" si="26"/>
        <v>0.1900000000000005</v>
      </c>
      <c r="E529">
        <f t="shared" si="25"/>
        <v>0.18988425713362869</v>
      </c>
      <c r="F529">
        <f t="shared" si="23"/>
        <v>-6.6309043734751986E-3</v>
      </c>
    </row>
    <row r="530" spans="1:6" x14ac:dyDescent="0.25">
      <c r="A530" s="2">
        <v>93</v>
      </c>
      <c r="B530">
        <f t="shared" si="24"/>
        <v>0.99862953475457383</v>
      </c>
      <c r="C530">
        <f t="shared" si="22"/>
        <v>-5.2335956242943842E-2</v>
      </c>
      <c r="D530">
        <f t="shared" si="26"/>
        <v>0.21000000000000041</v>
      </c>
      <c r="E530">
        <f t="shared" si="25"/>
        <v>0.20971220229846091</v>
      </c>
      <c r="F530">
        <f t="shared" si="23"/>
        <v>-1.0990550811018228E-2</v>
      </c>
    </row>
    <row r="531" spans="1:6" x14ac:dyDescent="0.25">
      <c r="A531" s="2">
        <v>94</v>
      </c>
      <c r="B531">
        <f t="shared" si="24"/>
        <v>0.9975640502598242</v>
      </c>
      <c r="C531">
        <f t="shared" si="22"/>
        <v>-6.975647374412533E-2</v>
      </c>
      <c r="D531">
        <f t="shared" si="26"/>
        <v>0.23000000000000043</v>
      </c>
      <c r="E531">
        <f t="shared" si="25"/>
        <v>0.22943973155976</v>
      </c>
      <c r="F531">
        <f t="shared" si="23"/>
        <v>-1.6043988961148857E-2</v>
      </c>
    </row>
    <row r="532" spans="1:6" x14ac:dyDescent="0.25">
      <c r="A532" s="2">
        <v>95</v>
      </c>
      <c r="B532">
        <f t="shared" si="24"/>
        <v>0.99619469809174555</v>
      </c>
      <c r="C532">
        <f t="shared" si="22"/>
        <v>-8.7155742747658235E-2</v>
      </c>
      <c r="D532">
        <f t="shared" si="26"/>
        <v>0.25000000000000056</v>
      </c>
      <c r="E532">
        <f t="shared" si="25"/>
        <v>0.24904867452293694</v>
      </c>
      <c r="F532">
        <f t="shared" si="23"/>
        <v>-2.1788935686914607E-2</v>
      </c>
    </row>
    <row r="533" spans="1:6" x14ac:dyDescent="0.25">
      <c r="A533" s="2">
        <v>96</v>
      </c>
      <c r="B533">
        <f t="shared" si="24"/>
        <v>0.99452189536827329</v>
      </c>
      <c r="C533">
        <f t="shared" si="22"/>
        <v>-0.10452846326765355</v>
      </c>
      <c r="D533">
        <f t="shared" si="26"/>
        <v>0.27000000000000046</v>
      </c>
      <c r="E533">
        <f t="shared" si="25"/>
        <v>0.26852091174943427</v>
      </c>
      <c r="F533">
        <f t="shared" si="23"/>
        <v>-2.8222685082266507E-2</v>
      </c>
    </row>
    <row r="534" spans="1:6" x14ac:dyDescent="0.25">
      <c r="A534" s="2">
        <v>97</v>
      </c>
      <c r="B534">
        <f t="shared" si="24"/>
        <v>0.99254615164132209</v>
      </c>
      <c r="C534">
        <f t="shared" si="22"/>
        <v>-0.12186934340514737</v>
      </c>
      <c r="D534">
        <f t="shared" si="26"/>
        <v>0.29000000000000026</v>
      </c>
      <c r="E534">
        <f t="shared" si="25"/>
        <v>0.28783838397598366</v>
      </c>
      <c r="F534">
        <f t="shared" si="23"/>
        <v>-3.5342109587492766E-2</v>
      </c>
    </row>
    <row r="535" spans="1:6" x14ac:dyDescent="0.25">
      <c r="A535" s="2">
        <v>98</v>
      </c>
      <c r="B535">
        <f t="shared" si="24"/>
        <v>0.99026806874157036</v>
      </c>
      <c r="C535">
        <f t="shared" si="22"/>
        <v>-0.13917310096006535</v>
      </c>
      <c r="D535">
        <f t="shared" si="26"/>
        <v>0.31000000000000028</v>
      </c>
      <c r="E535">
        <f t="shared" si="25"/>
        <v>0.3069831013098871</v>
      </c>
      <c r="F535">
        <f t="shared" si="23"/>
        <v>-4.3143661297620296E-2</v>
      </c>
    </row>
    <row r="536" spans="1:6" x14ac:dyDescent="0.25">
      <c r="A536" s="2">
        <v>99</v>
      </c>
      <c r="B536">
        <f t="shared" si="24"/>
        <v>0.98768834059513777</v>
      </c>
      <c r="C536">
        <f t="shared" si="22"/>
        <v>-0.15643446504023081</v>
      </c>
      <c r="D536">
        <f t="shared" si="26"/>
        <v>0.33000000000000029</v>
      </c>
      <c r="E536">
        <f t="shared" si="25"/>
        <v>0.32593715239639576</v>
      </c>
      <c r="F536">
        <f t="shared" si="23"/>
        <v>-5.1623373463276216E-2</v>
      </c>
    </row>
    <row r="537" spans="1:6" x14ac:dyDescent="0.25">
      <c r="A537" s="2">
        <v>100</v>
      </c>
      <c r="B537">
        <f t="shared" si="24"/>
        <v>0.98480775301220802</v>
      </c>
      <c r="C537">
        <f t="shared" si="22"/>
        <v>-0.1736481776669303</v>
      </c>
      <c r="D537">
        <f t="shared" si="26"/>
        <v>0.35000000000000053</v>
      </c>
      <c r="E537">
        <f t="shared" si="25"/>
        <v>0.34468271355427332</v>
      </c>
      <c r="F537">
        <f t="shared" si="23"/>
        <v>-6.0776862183425699E-2</v>
      </c>
    </row>
    <row r="538" spans="1:6" x14ac:dyDescent="0.25">
      <c r="A538" s="2">
        <v>101</v>
      </c>
      <c r="B538">
        <f t="shared" si="24"/>
        <v>0.98162718344766398</v>
      </c>
      <c r="C538">
        <f t="shared" si="22"/>
        <v>-0.1908089953765448</v>
      </c>
      <c r="D538">
        <f t="shared" si="26"/>
        <v>0.36499999999999999</v>
      </c>
      <c r="E538">
        <f t="shared" si="25"/>
        <v>0.35829392195839732</v>
      </c>
      <c r="F538">
        <f t="shared" si="23"/>
        <v>-6.9645283312438855E-2</v>
      </c>
    </row>
    <row r="539" spans="1:6" x14ac:dyDescent="0.25">
      <c r="A539" s="2">
        <v>102</v>
      </c>
      <c r="B539">
        <f t="shared" si="24"/>
        <v>0.97814760073380569</v>
      </c>
      <c r="C539">
        <f t="shared" si="22"/>
        <v>-0.20791169081775934</v>
      </c>
      <c r="D539">
        <f t="shared" si="26"/>
        <v>0.37999999999999989</v>
      </c>
      <c r="E539">
        <f t="shared" si="25"/>
        <v>0.37169608827884604</v>
      </c>
      <c r="F539">
        <f t="shared" si="23"/>
        <v>-7.9006442510748523E-2</v>
      </c>
    </row>
    <row r="540" spans="1:6" x14ac:dyDescent="0.25">
      <c r="A540" s="2">
        <v>103</v>
      </c>
      <c r="B540">
        <f t="shared" si="24"/>
        <v>0.97437006478523525</v>
      </c>
      <c r="C540">
        <f t="shared" si="22"/>
        <v>-0.22495105434386503</v>
      </c>
      <c r="D540">
        <f t="shared" si="26"/>
        <v>0.39500000000000002</v>
      </c>
      <c r="E540">
        <f t="shared" si="25"/>
        <v>0.38487617559016796</v>
      </c>
      <c r="F540">
        <f t="shared" si="23"/>
        <v>-8.8855666465826696E-2</v>
      </c>
    </row>
    <row r="541" spans="1:6" x14ac:dyDescent="0.25">
      <c r="A541" s="2">
        <v>104</v>
      </c>
      <c r="B541">
        <f t="shared" si="24"/>
        <v>0.97029572627599647</v>
      </c>
      <c r="C541">
        <f t="shared" si="22"/>
        <v>-0.24192189559966779</v>
      </c>
      <c r="D541">
        <f t="shared" si="26"/>
        <v>0.40999999999999992</v>
      </c>
      <c r="E541">
        <f t="shared" si="25"/>
        <v>0.39782124777315847</v>
      </c>
      <c r="F541">
        <f t="shared" si="23"/>
        <v>-9.9187977195863766E-2</v>
      </c>
    </row>
    <row r="542" spans="1:6" x14ac:dyDescent="0.25">
      <c r="A542" s="2">
        <v>105</v>
      </c>
      <c r="B542">
        <f t="shared" si="24"/>
        <v>0.96592582628906831</v>
      </c>
      <c r="C542">
        <f t="shared" si="22"/>
        <v>-0.25881904510252085</v>
      </c>
      <c r="D542">
        <f t="shared" si="26"/>
        <v>0.42500000000000004</v>
      </c>
      <c r="E542">
        <f t="shared" si="25"/>
        <v>0.41051847617285409</v>
      </c>
      <c r="F542">
        <f t="shared" si="23"/>
        <v>-0.10999809416857137</v>
      </c>
    </row>
    <row r="543" spans="1:6" x14ac:dyDescent="0.25">
      <c r="A543" s="2">
        <v>106</v>
      </c>
      <c r="B543">
        <f t="shared" si="24"/>
        <v>0.96126169593831889</v>
      </c>
      <c r="C543">
        <f t="shared" si="22"/>
        <v>-0.27563735581699905</v>
      </c>
      <c r="D543">
        <f t="shared" si="26"/>
        <v>0.43999999999999995</v>
      </c>
      <c r="E543">
        <f t="shared" si="25"/>
        <v>0.42295514621286029</v>
      </c>
      <c r="F543">
        <f t="shared" si="23"/>
        <v>-0.12128043655947957</v>
      </c>
    </row>
    <row r="544" spans="1:6" x14ac:dyDescent="0.25">
      <c r="A544" s="2">
        <v>107</v>
      </c>
      <c r="B544">
        <f t="shared" si="24"/>
        <v>0.95630475596303555</v>
      </c>
      <c r="C544">
        <f t="shared" si="22"/>
        <v>-0.29237170472273666</v>
      </c>
      <c r="D544">
        <f t="shared" si="26"/>
        <v>0.45499999999999985</v>
      </c>
      <c r="E544">
        <f t="shared" si="25"/>
        <v>0.43511866396318105</v>
      </c>
      <c r="F544">
        <f t="shared" si="23"/>
        <v>-0.13302912564884514</v>
      </c>
    </row>
    <row r="545" spans="1:6" x14ac:dyDescent="0.25">
      <c r="A545" s="2">
        <v>108</v>
      </c>
      <c r="B545">
        <f t="shared" si="24"/>
        <v>0.95105651629515364</v>
      </c>
      <c r="C545">
        <f t="shared" si="22"/>
        <v>-0.30901699437494734</v>
      </c>
      <c r="D545">
        <f t="shared" si="26"/>
        <v>0.47</v>
      </c>
      <c r="E545">
        <f t="shared" si="25"/>
        <v>0.44699656265872217</v>
      </c>
      <c r="F545">
        <f t="shared" si="23"/>
        <v>-0.14523798735622523</v>
      </c>
    </row>
    <row r="546" spans="1:6" x14ac:dyDescent="0.25">
      <c r="A546" s="2">
        <v>109</v>
      </c>
      <c r="B546">
        <f t="shared" si="24"/>
        <v>0.94551857559931685</v>
      </c>
      <c r="C546">
        <f t="shared" si="22"/>
        <v>-0.32556815445715664</v>
      </c>
      <c r="D546">
        <f t="shared" si="26"/>
        <v>0.48499999999999988</v>
      </c>
      <c r="E546">
        <f t="shared" si="25"/>
        <v>0.45857650916566856</v>
      </c>
      <c r="F546">
        <f t="shared" si="23"/>
        <v>-0.15790055491172092</v>
      </c>
    </row>
    <row r="547" spans="1:6" x14ac:dyDescent="0.25">
      <c r="A547" s="2">
        <v>110</v>
      </c>
      <c r="B547">
        <f t="shared" si="24"/>
        <v>0.93969262078590843</v>
      </c>
      <c r="C547">
        <f t="shared" si="22"/>
        <v>-0.34202014332566871</v>
      </c>
      <c r="D547">
        <f t="shared" si="26"/>
        <v>0.5</v>
      </c>
      <c r="E547">
        <f t="shared" si="25"/>
        <v>0.46984631039295421</v>
      </c>
      <c r="F547">
        <f t="shared" si="23"/>
        <v>-0.17101007166283436</v>
      </c>
    </row>
    <row r="548" spans="1:6" x14ac:dyDescent="0.25">
      <c r="A548" s="2">
        <v>111</v>
      </c>
      <c r="B548">
        <f t="shared" si="24"/>
        <v>0.93358042649720174</v>
      </c>
      <c r="C548">
        <f t="shared" si="22"/>
        <v>-0.35836794954530027</v>
      </c>
      <c r="D548">
        <f t="shared" si="26"/>
        <v>0.5149999999999999</v>
      </c>
      <c r="E548">
        <f t="shared" si="25"/>
        <v>0.48079391964605883</v>
      </c>
      <c r="F548">
        <f t="shared" si="23"/>
        <v>-0.18455949401582961</v>
      </c>
    </row>
    <row r="549" spans="1:6" x14ac:dyDescent="0.25">
      <c r="A549" s="2">
        <v>112</v>
      </c>
      <c r="B549">
        <f t="shared" si="24"/>
        <v>0.92718385456678742</v>
      </c>
      <c r="C549">
        <f t="shared" si="22"/>
        <v>-0.37460659341591207</v>
      </c>
      <c r="D549">
        <f t="shared" si="26"/>
        <v>0.53</v>
      </c>
      <c r="E549">
        <f t="shared" si="25"/>
        <v>0.49140744292039734</v>
      </c>
      <c r="F549">
        <f t="shared" si="23"/>
        <v>-0.1985414945104334</v>
      </c>
    </row>
    <row r="550" spans="1:6" x14ac:dyDescent="0.25">
      <c r="A550" s="2">
        <v>113</v>
      </c>
      <c r="B550">
        <f t="shared" si="24"/>
        <v>0.92050485345244026</v>
      </c>
      <c r="C550">
        <f t="shared" ref="C550:C613" si="27">$B$35+($B$34*COS(RADIANS(A550)))</f>
        <v>-0.39073112848927377</v>
      </c>
      <c r="D550">
        <f t="shared" si="26"/>
        <v>0.54499999999999993</v>
      </c>
      <c r="E550">
        <f t="shared" si="25"/>
        <v>0.50167514513157985</v>
      </c>
      <c r="F550">
        <f t="shared" ref="F550:F613" si="28">$B$35+(D550*COS(RADIANS(A550)))</f>
        <v>-0.21294846502665418</v>
      </c>
    </row>
    <row r="551" spans="1:6" x14ac:dyDescent="0.25">
      <c r="A551" s="2">
        <v>114</v>
      </c>
      <c r="B551">
        <f t="shared" ref="B551:B614" si="29">$B$34*SIN(RADIANS(A551))</f>
        <v>0.91354545764260087</v>
      </c>
      <c r="C551">
        <f t="shared" si="27"/>
        <v>-0.40673664307580026</v>
      </c>
      <c r="D551">
        <f t="shared" si="26"/>
        <v>0.56000000000000005</v>
      </c>
      <c r="E551">
        <f t="shared" ref="E551:E614" si="30">D551*SIN(RADIANS(A551))</f>
        <v>0.51158545627985652</v>
      </c>
      <c r="F551">
        <f t="shared" si="28"/>
        <v>-0.22777252012244817</v>
      </c>
    </row>
    <row r="552" spans="1:6" x14ac:dyDescent="0.25">
      <c r="A552" s="2">
        <v>115</v>
      </c>
      <c r="B552">
        <f t="shared" si="29"/>
        <v>0.90630778703665005</v>
      </c>
      <c r="C552">
        <f t="shared" si="27"/>
        <v>-0.42261826174069933</v>
      </c>
      <c r="D552">
        <f t="shared" si="26"/>
        <v>0.57499999999999996</v>
      </c>
      <c r="E552">
        <f t="shared" si="30"/>
        <v>0.52112697754607373</v>
      </c>
      <c r="F552">
        <f t="shared" si="28"/>
        <v>-0.24300550050090208</v>
      </c>
    </row>
    <row r="553" spans="1:6" x14ac:dyDescent="0.25">
      <c r="A553" s="2">
        <v>116</v>
      </c>
      <c r="B553">
        <f t="shared" si="29"/>
        <v>0.89879404629916693</v>
      </c>
      <c r="C553">
        <f t="shared" si="27"/>
        <v>-0.43837114678907751</v>
      </c>
      <c r="D553">
        <f t="shared" si="26"/>
        <v>0.59000000000000008</v>
      </c>
      <c r="E553">
        <f t="shared" si="30"/>
        <v>0.53028848731650857</v>
      </c>
      <c r="F553">
        <f t="shared" si="28"/>
        <v>-0.25863897660555579</v>
      </c>
    </row>
    <row r="554" spans="1:6" x14ac:dyDescent="0.25">
      <c r="A554" s="2">
        <v>117</v>
      </c>
      <c r="B554">
        <f t="shared" si="29"/>
        <v>0.8910065241883679</v>
      </c>
      <c r="C554">
        <f t="shared" si="27"/>
        <v>-0.45399049973954669</v>
      </c>
      <c r="D554">
        <f t="shared" si="26"/>
        <v>0.60499999999999998</v>
      </c>
      <c r="E554">
        <f t="shared" si="30"/>
        <v>0.53905894713396252</v>
      </c>
      <c r="F554">
        <f t="shared" si="28"/>
        <v>-0.27466425234242575</v>
      </c>
    </row>
    <row r="555" spans="1:6" x14ac:dyDescent="0.25">
      <c r="A555" s="2">
        <v>118</v>
      </c>
      <c r="B555">
        <f t="shared" si="29"/>
        <v>0.88294759285892688</v>
      </c>
      <c r="C555">
        <f t="shared" si="27"/>
        <v>-0.46947156278589092</v>
      </c>
      <c r="D555">
        <f t="shared" si="26"/>
        <v>0.61999999999999988</v>
      </c>
      <c r="E555">
        <f t="shared" si="30"/>
        <v>0.54742750757253456</v>
      </c>
      <c r="F555">
        <f t="shared" si="28"/>
        <v>-0.2910723689272523</v>
      </c>
    </row>
    <row r="556" spans="1:6" x14ac:dyDescent="0.25">
      <c r="A556" s="2">
        <v>119</v>
      </c>
      <c r="B556">
        <f t="shared" si="29"/>
        <v>0.87461970713939585</v>
      </c>
      <c r="C556">
        <f t="shared" si="27"/>
        <v>-0.484809620246337</v>
      </c>
      <c r="D556">
        <f t="shared" si="26"/>
        <v>0.63500000000000001</v>
      </c>
      <c r="E556">
        <f t="shared" si="30"/>
        <v>0.55538351403351638</v>
      </c>
      <c r="F556">
        <f t="shared" si="28"/>
        <v>-0.307854108856424</v>
      </c>
    </row>
    <row r="557" spans="1:6" x14ac:dyDescent="0.25">
      <c r="A557" s="2">
        <v>120</v>
      </c>
      <c r="B557">
        <f t="shared" si="29"/>
        <v>0.86602540378443871</v>
      </c>
      <c r="C557">
        <f t="shared" si="27"/>
        <v>-0.49999999999999978</v>
      </c>
      <c r="D557">
        <f t="shared" si="26"/>
        <v>0.64999999999999991</v>
      </c>
      <c r="E557">
        <f t="shared" si="30"/>
        <v>0.56291651245988505</v>
      </c>
      <c r="F557">
        <f t="shared" si="28"/>
        <v>-0.32499999999999979</v>
      </c>
    </row>
    <row r="558" spans="1:6" x14ac:dyDescent="0.25">
      <c r="A558" s="2">
        <v>121</v>
      </c>
      <c r="B558">
        <f t="shared" si="29"/>
        <v>0.85716730070211233</v>
      </c>
      <c r="C558">
        <f t="shared" si="27"/>
        <v>-0.51503807491005427</v>
      </c>
      <c r="D558">
        <f t="shared" si="26"/>
        <v>0.7</v>
      </c>
      <c r="E558">
        <f t="shared" si="30"/>
        <v>0.60001711049147854</v>
      </c>
      <c r="F558">
        <f t="shared" si="28"/>
        <v>-0.36052665243703796</v>
      </c>
    </row>
    <row r="559" spans="1:6" x14ac:dyDescent="0.25">
      <c r="A559" s="2">
        <v>122</v>
      </c>
      <c r="B559">
        <f t="shared" si="29"/>
        <v>0.84804809615642607</v>
      </c>
      <c r="C559">
        <f t="shared" si="27"/>
        <v>-0.52991926423320479</v>
      </c>
      <c r="D559">
        <f t="shared" si="26"/>
        <v>0.7</v>
      </c>
      <c r="E559">
        <f t="shared" si="30"/>
        <v>0.59363366730949818</v>
      </c>
      <c r="F559">
        <f t="shared" si="28"/>
        <v>-0.37094348496324331</v>
      </c>
    </row>
    <row r="560" spans="1:6" x14ac:dyDescent="0.25">
      <c r="A560" s="2">
        <v>123</v>
      </c>
      <c r="B560">
        <f t="shared" si="29"/>
        <v>0.83867056794542394</v>
      </c>
      <c r="C560">
        <f t="shared" si="27"/>
        <v>-0.54463903501502708</v>
      </c>
      <c r="D560">
        <f t="shared" si="26"/>
        <v>0.7</v>
      </c>
      <c r="E560">
        <f t="shared" si="30"/>
        <v>0.58706939756179677</v>
      </c>
      <c r="F560">
        <f t="shared" si="28"/>
        <v>-0.38124732451051896</v>
      </c>
    </row>
    <row r="561" spans="1:6" x14ac:dyDescent="0.25">
      <c r="A561" s="2">
        <v>124</v>
      </c>
      <c r="B561">
        <f t="shared" si="29"/>
        <v>0.82903757255504174</v>
      </c>
      <c r="C561">
        <f t="shared" si="27"/>
        <v>-0.55919290347074668</v>
      </c>
      <c r="D561">
        <f t="shared" si="26"/>
        <v>0.7</v>
      </c>
      <c r="E561">
        <f t="shared" si="30"/>
        <v>0.5803263007885292</v>
      </c>
      <c r="F561">
        <f t="shared" si="28"/>
        <v>-0.39143503242952266</v>
      </c>
    </row>
    <row r="562" spans="1:6" x14ac:dyDescent="0.25">
      <c r="A562" s="2">
        <v>125</v>
      </c>
      <c r="B562">
        <f t="shared" si="29"/>
        <v>0.81915204428899169</v>
      </c>
      <c r="C562">
        <f t="shared" si="27"/>
        <v>-0.57357643635104616</v>
      </c>
      <c r="D562">
        <f t="shared" si="26"/>
        <v>0.7</v>
      </c>
      <c r="E562">
        <f t="shared" si="30"/>
        <v>0.57340643100229416</v>
      </c>
      <c r="F562">
        <f t="shared" si="28"/>
        <v>-0.40150350544573227</v>
      </c>
    </row>
    <row r="563" spans="1:6" x14ac:dyDescent="0.25">
      <c r="A563" s="2">
        <v>126</v>
      </c>
      <c r="B563">
        <f t="shared" si="29"/>
        <v>0.80901699437494745</v>
      </c>
      <c r="C563">
        <f t="shared" si="27"/>
        <v>-0.58778525229247303</v>
      </c>
      <c r="D563">
        <f t="shared" si="26"/>
        <v>0.7</v>
      </c>
      <c r="E563">
        <f t="shared" si="30"/>
        <v>0.56631189606246313</v>
      </c>
      <c r="F563">
        <f t="shared" si="28"/>
        <v>-0.41144967660473108</v>
      </c>
    </row>
    <row r="564" spans="1:6" x14ac:dyDescent="0.25">
      <c r="A564" s="2">
        <v>127</v>
      </c>
      <c r="B564">
        <f t="shared" si="29"/>
        <v>0.79863551004729272</v>
      </c>
      <c r="C564">
        <f t="shared" si="27"/>
        <v>-0.60181502315204838</v>
      </c>
      <c r="D564">
        <f t="shared" si="26"/>
        <v>0.7</v>
      </c>
      <c r="E564">
        <f t="shared" si="30"/>
        <v>0.55904485703310491</v>
      </c>
      <c r="F564">
        <f t="shared" si="28"/>
        <v>-0.42127051620643385</v>
      </c>
    </row>
    <row r="565" spans="1:6" x14ac:dyDescent="0.25">
      <c r="A565" s="2">
        <v>128</v>
      </c>
      <c r="B565">
        <f t="shared" si="29"/>
        <v>0.78801075360672201</v>
      </c>
      <c r="C565">
        <f t="shared" si="27"/>
        <v>-0.61566147532565829</v>
      </c>
      <c r="D565">
        <f t="shared" si="26"/>
        <v>0.7</v>
      </c>
      <c r="E565">
        <f t="shared" si="30"/>
        <v>0.55160752752470532</v>
      </c>
      <c r="F565">
        <f t="shared" si="28"/>
        <v>-0.43096303272796077</v>
      </c>
    </row>
    <row r="566" spans="1:6" x14ac:dyDescent="0.25">
      <c r="A566" s="2">
        <v>129</v>
      </c>
      <c r="B566">
        <f t="shared" si="29"/>
        <v>0.77714596145697101</v>
      </c>
      <c r="C566">
        <f t="shared" si="27"/>
        <v>-0.62932039104983728</v>
      </c>
      <c r="D566">
        <f t="shared" ref="D566:D629" si="31">$B$34+(D185/$B$33)</f>
        <v>0.7</v>
      </c>
      <c r="E566">
        <f t="shared" si="30"/>
        <v>0.54400217301987963</v>
      </c>
      <c r="F566">
        <f t="shared" si="28"/>
        <v>-0.44052427373488606</v>
      </c>
    </row>
    <row r="567" spans="1:6" x14ac:dyDescent="0.25">
      <c r="A567" s="2">
        <v>130</v>
      </c>
      <c r="B567">
        <f t="shared" si="29"/>
        <v>0.76604444311897801</v>
      </c>
      <c r="C567">
        <f t="shared" si="27"/>
        <v>-0.64278760968653936</v>
      </c>
      <c r="D567">
        <f t="shared" si="31"/>
        <v>0.7</v>
      </c>
      <c r="E567">
        <f t="shared" si="30"/>
        <v>0.53623111018328462</v>
      </c>
      <c r="F567">
        <f t="shared" si="28"/>
        <v>-0.44995132678057753</v>
      </c>
    </row>
    <row r="568" spans="1:6" x14ac:dyDescent="0.25">
      <c r="A568" s="2">
        <v>131</v>
      </c>
      <c r="B568">
        <f t="shared" si="29"/>
        <v>0.75470958022277213</v>
      </c>
      <c r="C568">
        <f t="shared" si="27"/>
        <v>-0.65605902899050716</v>
      </c>
      <c r="D568">
        <f t="shared" si="31"/>
        <v>0.7</v>
      </c>
      <c r="E568">
        <f t="shared" si="30"/>
        <v>0.52829670615594049</v>
      </c>
      <c r="F568">
        <f t="shared" si="28"/>
        <v>-0.45924132029335496</v>
      </c>
    </row>
    <row r="569" spans="1:6" x14ac:dyDescent="0.25">
      <c r="A569" s="2">
        <v>132</v>
      </c>
      <c r="B569">
        <f t="shared" si="29"/>
        <v>0.74314482547739424</v>
      </c>
      <c r="C569">
        <f t="shared" si="27"/>
        <v>-0.66913060635885824</v>
      </c>
      <c r="D569">
        <f t="shared" si="31"/>
        <v>0.7</v>
      </c>
      <c r="E569">
        <f t="shared" si="30"/>
        <v>0.52020137783417597</v>
      </c>
      <c r="F569">
        <f t="shared" si="28"/>
        <v>-0.46839142445120074</v>
      </c>
    </row>
    <row r="570" spans="1:6" x14ac:dyDescent="0.25">
      <c r="A570" s="2">
        <v>133</v>
      </c>
      <c r="B570">
        <f t="shared" si="29"/>
        <v>0.73135370161917057</v>
      </c>
      <c r="C570">
        <f t="shared" si="27"/>
        <v>-0.68199836006249837</v>
      </c>
      <c r="D570">
        <f t="shared" si="31"/>
        <v>0.7</v>
      </c>
      <c r="E570">
        <f t="shared" si="30"/>
        <v>0.51194759113341937</v>
      </c>
      <c r="F570">
        <f t="shared" si="28"/>
        <v>-0.47739885204374882</v>
      </c>
    </row>
    <row r="571" spans="1:6" x14ac:dyDescent="0.25">
      <c r="A571" s="2">
        <v>134</v>
      </c>
      <c r="B571">
        <f t="shared" si="29"/>
        <v>0.71933980033865108</v>
      </c>
      <c r="C571">
        <f t="shared" si="27"/>
        <v>-0.69465837045899737</v>
      </c>
      <c r="D571">
        <f t="shared" si="31"/>
        <v>0.7</v>
      </c>
      <c r="E571">
        <f t="shared" si="30"/>
        <v>0.50353786023705571</v>
      </c>
      <c r="F571">
        <f t="shared" si="28"/>
        <v>-0.48626085932129814</v>
      </c>
    </row>
    <row r="572" spans="1:6" x14ac:dyDescent="0.25">
      <c r="A572" s="2">
        <v>135</v>
      </c>
      <c r="B572">
        <f t="shared" si="29"/>
        <v>0.70710678118654757</v>
      </c>
      <c r="C572">
        <f t="shared" si="27"/>
        <v>-0.70710678118654746</v>
      </c>
      <c r="D572">
        <f t="shared" si="31"/>
        <v>0.7</v>
      </c>
      <c r="E572">
        <f t="shared" si="30"/>
        <v>0.49497474683058329</v>
      </c>
      <c r="F572">
        <f t="shared" si="28"/>
        <v>-0.49497474683058318</v>
      </c>
    </row>
    <row r="573" spans="1:6" x14ac:dyDescent="0.25">
      <c r="A573" s="2">
        <v>136</v>
      </c>
      <c r="B573">
        <f t="shared" si="29"/>
        <v>0.69465837045899714</v>
      </c>
      <c r="C573">
        <f t="shared" si="27"/>
        <v>-0.71933980033865119</v>
      </c>
      <c r="D573">
        <f t="shared" si="31"/>
        <v>0.7</v>
      </c>
      <c r="E573">
        <f t="shared" si="30"/>
        <v>0.48626085932129798</v>
      </c>
      <c r="F573">
        <f t="shared" si="28"/>
        <v>-0.50353786023705582</v>
      </c>
    </row>
    <row r="574" spans="1:6" x14ac:dyDescent="0.25">
      <c r="A574" s="2">
        <v>137</v>
      </c>
      <c r="B574">
        <f t="shared" si="29"/>
        <v>0.68199836006249859</v>
      </c>
      <c r="C574">
        <f t="shared" si="27"/>
        <v>-0.73135370161917046</v>
      </c>
      <c r="D574">
        <f t="shared" si="31"/>
        <v>0.7</v>
      </c>
      <c r="E574">
        <f t="shared" si="30"/>
        <v>0.47739885204374899</v>
      </c>
      <c r="F574">
        <f t="shared" si="28"/>
        <v>-0.51194759113341926</v>
      </c>
    </row>
    <row r="575" spans="1:6" x14ac:dyDescent="0.25">
      <c r="A575" s="2">
        <v>138</v>
      </c>
      <c r="B575">
        <f t="shared" si="29"/>
        <v>0.66913060635885835</v>
      </c>
      <c r="C575">
        <f t="shared" si="27"/>
        <v>-0.74314482547739402</v>
      </c>
      <c r="D575">
        <f t="shared" si="31"/>
        <v>0.7</v>
      </c>
      <c r="E575">
        <f t="shared" si="30"/>
        <v>0.4683914244512008</v>
      </c>
      <c r="F575">
        <f t="shared" si="28"/>
        <v>-0.52020137783417575</v>
      </c>
    </row>
    <row r="576" spans="1:6" x14ac:dyDescent="0.25">
      <c r="A576" s="2">
        <v>139</v>
      </c>
      <c r="B576">
        <f t="shared" si="29"/>
        <v>0.65605902899050728</v>
      </c>
      <c r="C576">
        <f t="shared" si="27"/>
        <v>-0.75470958022277201</v>
      </c>
      <c r="D576">
        <f t="shared" si="31"/>
        <v>0.7</v>
      </c>
      <c r="E576">
        <f t="shared" si="30"/>
        <v>0.45924132029335507</v>
      </c>
      <c r="F576">
        <f t="shared" si="28"/>
        <v>-0.52829670615594038</v>
      </c>
    </row>
    <row r="577" spans="1:6" x14ac:dyDescent="0.25">
      <c r="A577" s="2">
        <v>140</v>
      </c>
      <c r="B577">
        <f t="shared" si="29"/>
        <v>0.64278760968653947</v>
      </c>
      <c r="C577">
        <f t="shared" si="27"/>
        <v>-0.7660444431189779</v>
      </c>
      <c r="D577">
        <f t="shared" si="31"/>
        <v>0.7</v>
      </c>
      <c r="E577">
        <f t="shared" si="30"/>
        <v>0.44995132678057759</v>
      </c>
      <c r="F577">
        <f t="shared" si="28"/>
        <v>-0.53623111018328451</v>
      </c>
    </row>
    <row r="578" spans="1:6" x14ac:dyDescent="0.25">
      <c r="A578" s="2">
        <v>141</v>
      </c>
      <c r="B578">
        <f t="shared" si="29"/>
        <v>0.62932039104983739</v>
      </c>
      <c r="C578">
        <f t="shared" si="27"/>
        <v>-0.7771459614569709</v>
      </c>
      <c r="D578">
        <f t="shared" si="31"/>
        <v>0.7</v>
      </c>
      <c r="E578">
        <f t="shared" si="30"/>
        <v>0.44052427373488612</v>
      </c>
      <c r="F578">
        <f t="shared" si="28"/>
        <v>-0.54400217301987963</v>
      </c>
    </row>
    <row r="579" spans="1:6" x14ac:dyDescent="0.25">
      <c r="A579" s="2">
        <v>142</v>
      </c>
      <c r="B579">
        <f t="shared" si="29"/>
        <v>0.6156614753256584</v>
      </c>
      <c r="C579">
        <f t="shared" si="27"/>
        <v>-0.7880107536067219</v>
      </c>
      <c r="D579">
        <f t="shared" si="31"/>
        <v>0.7</v>
      </c>
      <c r="E579">
        <f t="shared" si="30"/>
        <v>0.43096303272796088</v>
      </c>
      <c r="F579">
        <f t="shared" si="28"/>
        <v>-0.55160752752470532</v>
      </c>
    </row>
    <row r="580" spans="1:6" x14ac:dyDescent="0.25">
      <c r="A580" s="2">
        <v>143</v>
      </c>
      <c r="B580">
        <f t="shared" si="29"/>
        <v>0.60181502315204816</v>
      </c>
      <c r="C580">
        <f t="shared" si="27"/>
        <v>-0.79863551004729294</v>
      </c>
      <c r="D580">
        <f t="shared" si="31"/>
        <v>0.7</v>
      </c>
      <c r="E580">
        <f t="shared" si="30"/>
        <v>0.42127051620643369</v>
      </c>
      <c r="F580">
        <f t="shared" si="28"/>
        <v>-0.55904485703310502</v>
      </c>
    </row>
    <row r="581" spans="1:6" x14ac:dyDescent="0.25">
      <c r="A581" s="2">
        <v>144</v>
      </c>
      <c r="B581">
        <f t="shared" si="29"/>
        <v>0.58778525229247325</v>
      </c>
      <c r="C581">
        <f t="shared" si="27"/>
        <v>-0.80901699437494734</v>
      </c>
      <c r="D581">
        <f t="shared" si="31"/>
        <v>0.7</v>
      </c>
      <c r="E581">
        <f t="shared" si="30"/>
        <v>0.41144967660473125</v>
      </c>
      <c r="F581">
        <f t="shared" si="28"/>
        <v>-0.56631189606246313</v>
      </c>
    </row>
    <row r="582" spans="1:6" x14ac:dyDescent="0.25">
      <c r="A582" s="2">
        <v>145</v>
      </c>
      <c r="B582">
        <f t="shared" si="29"/>
        <v>0.57357643635104594</v>
      </c>
      <c r="C582">
        <f t="shared" si="27"/>
        <v>-0.81915204428899191</v>
      </c>
      <c r="D582">
        <f t="shared" si="31"/>
        <v>0.7</v>
      </c>
      <c r="E582">
        <f t="shared" si="30"/>
        <v>0.40150350544573216</v>
      </c>
      <c r="F582">
        <f t="shared" si="28"/>
        <v>-0.57340643100229427</v>
      </c>
    </row>
    <row r="583" spans="1:6" x14ac:dyDescent="0.25">
      <c r="A583" s="2">
        <v>146</v>
      </c>
      <c r="B583">
        <f t="shared" si="29"/>
        <v>0.5591929034707469</v>
      </c>
      <c r="C583">
        <f t="shared" si="27"/>
        <v>-0.82903757255504162</v>
      </c>
      <c r="D583">
        <f t="shared" si="31"/>
        <v>0.7</v>
      </c>
      <c r="E583">
        <f t="shared" si="30"/>
        <v>0.39143503242952282</v>
      </c>
      <c r="F583">
        <f t="shared" si="28"/>
        <v>-0.58032630078852909</v>
      </c>
    </row>
    <row r="584" spans="1:6" x14ac:dyDescent="0.25">
      <c r="A584" s="2">
        <v>147</v>
      </c>
      <c r="B584">
        <f t="shared" si="29"/>
        <v>0.54463903501502731</v>
      </c>
      <c r="C584">
        <f t="shared" si="27"/>
        <v>-0.83867056794542394</v>
      </c>
      <c r="D584">
        <f t="shared" si="31"/>
        <v>0.7</v>
      </c>
      <c r="E584">
        <f t="shared" si="30"/>
        <v>0.38124732451051907</v>
      </c>
      <c r="F584">
        <f t="shared" si="28"/>
        <v>-0.58706939756179677</v>
      </c>
    </row>
    <row r="585" spans="1:6" x14ac:dyDescent="0.25">
      <c r="A585" s="2">
        <v>148</v>
      </c>
      <c r="B585">
        <f t="shared" si="29"/>
        <v>0.5299192642332049</v>
      </c>
      <c r="C585">
        <f t="shared" si="27"/>
        <v>-0.84804809615642596</v>
      </c>
      <c r="D585">
        <f t="shared" si="31"/>
        <v>0.7</v>
      </c>
      <c r="E585">
        <f t="shared" si="30"/>
        <v>0.37094348496324342</v>
      </c>
      <c r="F585">
        <f t="shared" si="28"/>
        <v>-0.59363366730949818</v>
      </c>
    </row>
    <row r="586" spans="1:6" x14ac:dyDescent="0.25">
      <c r="A586" s="2">
        <v>149</v>
      </c>
      <c r="B586">
        <f t="shared" si="29"/>
        <v>0.51503807491005438</v>
      </c>
      <c r="C586">
        <f t="shared" si="27"/>
        <v>-0.85716730070211222</v>
      </c>
      <c r="D586">
        <f t="shared" si="31"/>
        <v>0.7</v>
      </c>
      <c r="E586">
        <f t="shared" si="30"/>
        <v>0.36052665243703802</v>
      </c>
      <c r="F586">
        <f t="shared" si="28"/>
        <v>-0.60001711049147854</v>
      </c>
    </row>
    <row r="587" spans="1:6" x14ac:dyDescent="0.25">
      <c r="A587" s="2">
        <v>150</v>
      </c>
      <c r="B587">
        <f t="shared" si="29"/>
        <v>0.49999999999999994</v>
      </c>
      <c r="C587">
        <f t="shared" si="27"/>
        <v>-0.86602540378443871</v>
      </c>
      <c r="D587">
        <f t="shared" si="31"/>
        <v>0.7</v>
      </c>
      <c r="E587">
        <f t="shared" si="30"/>
        <v>0.34999999999999992</v>
      </c>
      <c r="F587">
        <f t="shared" si="28"/>
        <v>-0.60621778264910708</v>
      </c>
    </row>
    <row r="588" spans="1:6" x14ac:dyDescent="0.25">
      <c r="A588" s="2">
        <v>151</v>
      </c>
      <c r="B588">
        <f t="shared" si="29"/>
        <v>0.48480962024633717</v>
      </c>
      <c r="C588">
        <f t="shared" si="27"/>
        <v>-0.87461970713939574</v>
      </c>
      <c r="D588">
        <f t="shared" si="31"/>
        <v>0.7</v>
      </c>
      <c r="E588">
        <f t="shared" si="30"/>
        <v>0.33936673417243601</v>
      </c>
      <c r="F588">
        <f t="shared" si="28"/>
        <v>-0.61223379499757702</v>
      </c>
    </row>
    <row r="589" spans="1:6" x14ac:dyDescent="0.25">
      <c r="A589" s="2">
        <v>152</v>
      </c>
      <c r="B589">
        <f t="shared" si="29"/>
        <v>0.46947156278589069</v>
      </c>
      <c r="C589">
        <f t="shared" si="27"/>
        <v>-0.88294759285892699</v>
      </c>
      <c r="D589">
        <f t="shared" si="31"/>
        <v>0.7</v>
      </c>
      <c r="E589">
        <f t="shared" si="30"/>
        <v>0.32863009395012349</v>
      </c>
      <c r="F589">
        <f t="shared" si="28"/>
        <v>-0.61806331500124889</v>
      </c>
    </row>
    <row r="590" spans="1:6" x14ac:dyDescent="0.25">
      <c r="A590" s="2">
        <v>153</v>
      </c>
      <c r="B590">
        <f t="shared" si="29"/>
        <v>0.45399049973954686</v>
      </c>
      <c r="C590">
        <f t="shared" si="27"/>
        <v>-0.89100652418836779</v>
      </c>
      <c r="D590">
        <f t="shared" si="31"/>
        <v>0.7</v>
      </c>
      <c r="E590">
        <f t="shared" si="30"/>
        <v>0.31779334981768276</v>
      </c>
      <c r="F590">
        <f t="shared" si="28"/>
        <v>-0.62370456693185738</v>
      </c>
    </row>
    <row r="591" spans="1:6" x14ac:dyDescent="0.25">
      <c r="A591" s="2">
        <v>154</v>
      </c>
      <c r="B591">
        <f t="shared" si="29"/>
        <v>0.43837114678907729</v>
      </c>
      <c r="C591">
        <f t="shared" si="27"/>
        <v>-0.89879404629916704</v>
      </c>
      <c r="D591">
        <f t="shared" si="31"/>
        <v>0.7</v>
      </c>
      <c r="E591">
        <f t="shared" si="30"/>
        <v>0.30685980275235408</v>
      </c>
      <c r="F591">
        <f t="shared" si="28"/>
        <v>-0.62915583240941686</v>
      </c>
    </row>
    <row r="592" spans="1:6" x14ac:dyDescent="0.25">
      <c r="A592" s="2">
        <v>155</v>
      </c>
      <c r="B592">
        <f t="shared" si="29"/>
        <v>0.4226182617406995</v>
      </c>
      <c r="C592">
        <f t="shared" si="27"/>
        <v>-0.90630778703664994</v>
      </c>
      <c r="D592">
        <f t="shared" si="31"/>
        <v>0.7</v>
      </c>
      <c r="E592">
        <f t="shared" si="30"/>
        <v>0.2958327832184896</v>
      </c>
      <c r="F592">
        <f t="shared" si="28"/>
        <v>-0.63441545092565488</v>
      </c>
    </row>
    <row r="593" spans="1:6" x14ac:dyDescent="0.25">
      <c r="A593" s="2">
        <v>156</v>
      </c>
      <c r="B593">
        <f t="shared" si="29"/>
        <v>0.40673664307580043</v>
      </c>
      <c r="C593">
        <f t="shared" si="27"/>
        <v>-0.91354545764260076</v>
      </c>
      <c r="D593">
        <f t="shared" si="31"/>
        <v>0.7</v>
      </c>
      <c r="E593">
        <f t="shared" si="30"/>
        <v>0.28471565015306027</v>
      </c>
      <c r="F593">
        <f t="shared" si="28"/>
        <v>-0.63948182034982048</v>
      </c>
    </row>
    <row r="594" spans="1:6" x14ac:dyDescent="0.25">
      <c r="A594" s="2">
        <v>157</v>
      </c>
      <c r="B594">
        <f t="shared" si="29"/>
        <v>0.39073112848927377</v>
      </c>
      <c r="C594">
        <f t="shared" si="27"/>
        <v>-0.92050485345244037</v>
      </c>
      <c r="D594">
        <f t="shared" si="31"/>
        <v>0.7</v>
      </c>
      <c r="E594">
        <f t="shared" si="30"/>
        <v>0.27351178994249165</v>
      </c>
      <c r="F594">
        <f t="shared" si="28"/>
        <v>-0.64435339741670827</v>
      </c>
    </row>
    <row r="595" spans="1:6" x14ac:dyDescent="0.25">
      <c r="A595" s="2">
        <v>158</v>
      </c>
      <c r="B595">
        <f t="shared" si="29"/>
        <v>0.37460659341591224</v>
      </c>
      <c r="C595">
        <f t="shared" si="27"/>
        <v>-0.92718385456678731</v>
      </c>
      <c r="D595">
        <f t="shared" si="31"/>
        <v>0.7</v>
      </c>
      <c r="E595">
        <f t="shared" si="30"/>
        <v>0.26222461539113856</v>
      </c>
      <c r="F595">
        <f t="shared" si="28"/>
        <v>-0.64902869819675113</v>
      </c>
    </row>
    <row r="596" spans="1:6" x14ac:dyDescent="0.25">
      <c r="A596" s="2">
        <v>159</v>
      </c>
      <c r="B596">
        <f t="shared" si="29"/>
        <v>0.35836794954530021</v>
      </c>
      <c r="C596">
        <f t="shared" si="27"/>
        <v>-0.93358042649720174</v>
      </c>
      <c r="D596">
        <f t="shared" si="31"/>
        <v>0.7</v>
      </c>
      <c r="E596">
        <f t="shared" si="30"/>
        <v>0.25085756468171011</v>
      </c>
      <c r="F596">
        <f t="shared" si="28"/>
        <v>-0.65350629854804121</v>
      </c>
    </row>
    <row r="597" spans="1:6" x14ac:dyDescent="0.25">
      <c r="A597" s="2">
        <v>160</v>
      </c>
      <c r="B597">
        <f t="shared" si="29"/>
        <v>0.34202014332566888</v>
      </c>
      <c r="C597">
        <f t="shared" si="27"/>
        <v>-0.93969262078590832</v>
      </c>
      <c r="D597">
        <f t="shared" si="31"/>
        <v>0.7</v>
      </c>
      <c r="E597">
        <f t="shared" si="30"/>
        <v>0.2394141003279682</v>
      </c>
      <c r="F597">
        <f t="shared" si="28"/>
        <v>-0.65778483455013581</v>
      </c>
    </row>
    <row r="598" spans="1:6" x14ac:dyDescent="0.25">
      <c r="A598" s="2">
        <v>161</v>
      </c>
      <c r="B598">
        <f t="shared" si="29"/>
        <v>0.32556815445715659</v>
      </c>
      <c r="C598">
        <f t="shared" si="27"/>
        <v>-0.94551857559931685</v>
      </c>
      <c r="D598">
        <f t="shared" si="31"/>
        <v>0.7</v>
      </c>
      <c r="E598">
        <f t="shared" si="30"/>
        <v>0.22789770812000959</v>
      </c>
      <c r="F598">
        <f t="shared" si="28"/>
        <v>-0.66186300291952171</v>
      </c>
    </row>
    <row r="599" spans="1:6" x14ac:dyDescent="0.25">
      <c r="A599" s="2">
        <v>162</v>
      </c>
      <c r="B599">
        <f t="shared" si="29"/>
        <v>0.30901699437494751</v>
      </c>
      <c r="C599">
        <f t="shared" si="27"/>
        <v>-0.95105651629515353</v>
      </c>
      <c r="D599">
        <f t="shared" si="31"/>
        <v>0.7</v>
      </c>
      <c r="E599">
        <f t="shared" si="30"/>
        <v>0.21631189606246323</v>
      </c>
      <c r="F599">
        <f t="shared" si="28"/>
        <v>-0.66573956140660739</v>
      </c>
    </row>
    <row r="600" spans="1:6" x14ac:dyDescent="0.25">
      <c r="A600" s="2">
        <v>163</v>
      </c>
      <c r="B600">
        <f t="shared" si="29"/>
        <v>0.2923717047227366</v>
      </c>
      <c r="C600">
        <f t="shared" si="27"/>
        <v>-0.95630475596303555</v>
      </c>
      <c r="D600">
        <f t="shared" si="31"/>
        <v>0.7</v>
      </c>
      <c r="E600">
        <f t="shared" si="30"/>
        <v>0.20466019330591562</v>
      </c>
      <c r="F600">
        <f t="shared" si="28"/>
        <v>-0.66941332917412488</v>
      </c>
    </row>
    <row r="601" spans="1:6" x14ac:dyDescent="0.25">
      <c r="A601" s="2">
        <v>164</v>
      </c>
      <c r="B601">
        <f t="shared" si="29"/>
        <v>0.27563735581699922</v>
      </c>
      <c r="C601">
        <f t="shared" si="27"/>
        <v>-0.96126169593831889</v>
      </c>
      <c r="D601">
        <f t="shared" si="31"/>
        <v>0.7</v>
      </c>
      <c r="E601">
        <f t="shared" si="30"/>
        <v>0.19294614907189944</v>
      </c>
      <c r="F601">
        <f t="shared" si="28"/>
        <v>-0.67288318715682316</v>
      </c>
    </row>
    <row r="602" spans="1:6" x14ac:dyDescent="0.25">
      <c r="A602" s="2">
        <v>165</v>
      </c>
      <c r="B602">
        <f t="shared" si="29"/>
        <v>0.25881904510252102</v>
      </c>
      <c r="C602">
        <f t="shared" si="27"/>
        <v>-0.9659258262890682</v>
      </c>
      <c r="D602">
        <f t="shared" si="31"/>
        <v>0.7</v>
      </c>
      <c r="E602">
        <f t="shared" si="30"/>
        <v>0.18117333157176471</v>
      </c>
      <c r="F602">
        <f t="shared" si="28"/>
        <v>-0.6761480784023477</v>
      </c>
    </row>
    <row r="603" spans="1:6" x14ac:dyDescent="0.25">
      <c r="A603" s="2">
        <v>166</v>
      </c>
      <c r="B603">
        <f t="shared" si="29"/>
        <v>0.24192189559966773</v>
      </c>
      <c r="C603">
        <f t="shared" si="27"/>
        <v>-0.97029572627599647</v>
      </c>
      <c r="D603">
        <f t="shared" si="31"/>
        <v>0.7</v>
      </c>
      <c r="E603">
        <f t="shared" si="30"/>
        <v>0.16934532691976739</v>
      </c>
      <c r="F603">
        <f t="shared" si="28"/>
        <v>-0.67920700839319748</v>
      </c>
    </row>
    <row r="604" spans="1:6" x14ac:dyDescent="0.25">
      <c r="A604" s="2">
        <v>167</v>
      </c>
      <c r="B604">
        <f t="shared" si="29"/>
        <v>0.2249510543438652</v>
      </c>
      <c r="C604">
        <f t="shared" si="27"/>
        <v>-0.97437006478523513</v>
      </c>
      <c r="D604">
        <f t="shared" si="31"/>
        <v>0.7</v>
      </c>
      <c r="E604">
        <f t="shared" si="30"/>
        <v>0.15746573804070563</v>
      </c>
      <c r="F604">
        <f t="shared" si="28"/>
        <v>-0.68205904534966455</v>
      </c>
    </row>
    <row r="605" spans="1:6" x14ac:dyDescent="0.25">
      <c r="A605" s="2">
        <v>168</v>
      </c>
      <c r="B605">
        <f t="shared" si="29"/>
        <v>0.20791169081775931</v>
      </c>
      <c r="C605">
        <f t="shared" si="27"/>
        <v>-0.97814760073380569</v>
      </c>
      <c r="D605">
        <f t="shared" si="31"/>
        <v>0.7</v>
      </c>
      <c r="E605">
        <f t="shared" si="30"/>
        <v>0.14553818357243151</v>
      </c>
      <c r="F605">
        <f t="shared" si="28"/>
        <v>-0.68470332051366389</v>
      </c>
    </row>
    <row r="606" spans="1:6" x14ac:dyDescent="0.25">
      <c r="A606" s="2">
        <v>169</v>
      </c>
      <c r="B606">
        <f t="shared" si="29"/>
        <v>0.19080899537654497</v>
      </c>
      <c r="C606">
        <f t="shared" si="27"/>
        <v>-0.98162718344766398</v>
      </c>
      <c r="D606">
        <f t="shared" si="31"/>
        <v>0.7</v>
      </c>
      <c r="E606">
        <f t="shared" si="30"/>
        <v>0.13356629676358148</v>
      </c>
      <c r="F606">
        <f t="shared" si="28"/>
        <v>-0.68713902841336472</v>
      </c>
    </row>
    <row r="607" spans="1:6" x14ac:dyDescent="0.25">
      <c r="A607" s="2">
        <v>170</v>
      </c>
      <c r="B607">
        <f t="shared" si="29"/>
        <v>0.17364817766693028</v>
      </c>
      <c r="C607">
        <f t="shared" si="27"/>
        <v>-0.98480775301220802</v>
      </c>
      <c r="D607">
        <f t="shared" si="31"/>
        <v>0.7</v>
      </c>
      <c r="E607">
        <f t="shared" si="30"/>
        <v>0.12155372436685119</v>
      </c>
      <c r="F607">
        <f t="shared" si="28"/>
        <v>-0.68936542710854554</v>
      </c>
    </row>
    <row r="608" spans="1:6" x14ac:dyDescent="0.25">
      <c r="A608" s="2">
        <v>171</v>
      </c>
      <c r="B608">
        <f t="shared" si="29"/>
        <v>0.15643446504023098</v>
      </c>
      <c r="C608">
        <f t="shared" si="27"/>
        <v>-0.98768834059513766</v>
      </c>
      <c r="D608">
        <f t="shared" si="31"/>
        <v>0.7</v>
      </c>
      <c r="E608">
        <f t="shared" si="30"/>
        <v>0.10950412552816167</v>
      </c>
      <c r="F608">
        <f t="shared" si="28"/>
        <v>-0.69138183841659628</v>
      </c>
    </row>
    <row r="609" spans="1:6" x14ac:dyDescent="0.25">
      <c r="A609" s="2">
        <v>172</v>
      </c>
      <c r="B609">
        <f t="shared" si="29"/>
        <v>0.13917310096006533</v>
      </c>
      <c r="C609">
        <f t="shared" si="27"/>
        <v>-0.99026806874157036</v>
      </c>
      <c r="D609">
        <f t="shared" si="31"/>
        <v>0.7</v>
      </c>
      <c r="E609">
        <f t="shared" si="30"/>
        <v>9.7421170672045726E-2</v>
      </c>
      <c r="F609">
        <f t="shared" si="28"/>
        <v>-0.69318764811909916</v>
      </c>
    </row>
    <row r="610" spans="1:6" x14ac:dyDescent="0.25">
      <c r="A610" s="2">
        <v>173</v>
      </c>
      <c r="B610">
        <f t="shared" si="29"/>
        <v>0.12186934340514755</v>
      </c>
      <c r="C610">
        <f t="shared" si="27"/>
        <v>-0.99254615164132198</v>
      </c>
      <c r="D610">
        <f t="shared" si="31"/>
        <v>0.7</v>
      </c>
      <c r="E610">
        <f t="shared" si="30"/>
        <v>8.5308540383603276E-2</v>
      </c>
      <c r="F610">
        <f t="shared" si="28"/>
        <v>-0.69478230614892533</v>
      </c>
    </row>
    <row r="611" spans="1:6" x14ac:dyDescent="0.25">
      <c r="A611" s="2">
        <v>174</v>
      </c>
      <c r="B611">
        <f t="shared" si="29"/>
        <v>0.10452846326765373</v>
      </c>
      <c r="C611">
        <f t="shared" si="27"/>
        <v>-0.99452189536827329</v>
      </c>
      <c r="D611">
        <f t="shared" si="31"/>
        <v>0.7</v>
      </c>
      <c r="E611">
        <f t="shared" si="30"/>
        <v>7.3169924287357607E-2</v>
      </c>
      <c r="F611">
        <f t="shared" si="28"/>
        <v>-0.6961653267577913</v>
      </c>
    </row>
    <row r="612" spans="1:6" x14ac:dyDescent="0.25">
      <c r="A612" s="2">
        <v>175</v>
      </c>
      <c r="B612">
        <f t="shared" si="29"/>
        <v>8.7155742747658194E-2</v>
      </c>
      <c r="C612">
        <f t="shared" si="27"/>
        <v>-0.99619469809174555</v>
      </c>
      <c r="D612">
        <f t="shared" si="31"/>
        <v>0.7</v>
      </c>
      <c r="E612">
        <f t="shared" si="30"/>
        <v>6.1009019923360733E-2</v>
      </c>
      <c r="F612">
        <f t="shared" si="28"/>
        <v>-0.69733628866422182</v>
      </c>
    </row>
    <row r="613" spans="1:6" x14ac:dyDescent="0.25">
      <c r="A613" s="2">
        <v>176</v>
      </c>
      <c r="B613">
        <f t="shared" si="29"/>
        <v>6.9756473744125524E-2</v>
      </c>
      <c r="C613">
        <f t="shared" si="27"/>
        <v>-0.9975640502598242</v>
      </c>
      <c r="D613">
        <f t="shared" si="31"/>
        <v>0.7</v>
      </c>
      <c r="E613">
        <f t="shared" si="30"/>
        <v>4.8829531620887864E-2</v>
      </c>
      <c r="F613">
        <f t="shared" si="28"/>
        <v>-0.69829483518187685</v>
      </c>
    </row>
    <row r="614" spans="1:6" x14ac:dyDescent="0.25">
      <c r="A614" s="2">
        <v>177</v>
      </c>
      <c r="B614">
        <f t="shared" si="29"/>
        <v>5.2335956242943807E-2</v>
      </c>
      <c r="C614">
        <f t="shared" ref="C614:C677" si="32">$B$35+($B$34*COS(RADIANS(A614)))</f>
        <v>-0.99862953475457383</v>
      </c>
      <c r="D614">
        <f t="shared" si="31"/>
        <v>0.7</v>
      </c>
      <c r="E614">
        <f t="shared" si="30"/>
        <v>3.6635169370060665E-2</v>
      </c>
      <c r="F614">
        <f t="shared" ref="F614:F677" si="33">$B$35+(D614*COS(RADIANS(A614)))</f>
        <v>-0.69904067432820161</v>
      </c>
    </row>
    <row r="615" spans="1:6" x14ac:dyDescent="0.25">
      <c r="A615" s="2">
        <v>178</v>
      </c>
      <c r="B615">
        <f t="shared" ref="B615:B678" si="34">$B$34*SIN(RADIANS(A615))</f>
        <v>3.4899496702501143E-2</v>
      </c>
      <c r="C615">
        <f t="shared" si="32"/>
        <v>-0.99939082701909576</v>
      </c>
      <c r="D615">
        <f t="shared" si="31"/>
        <v>0.7</v>
      </c>
      <c r="E615">
        <f t="shared" ref="E615:E678" si="35">D615*SIN(RADIANS(A615))</f>
        <v>2.4429647691750798E-2</v>
      </c>
      <c r="F615">
        <f t="shared" si="33"/>
        <v>-0.69957357891336702</v>
      </c>
    </row>
    <row r="616" spans="1:6" x14ac:dyDescent="0.25">
      <c r="A616" s="2">
        <v>179</v>
      </c>
      <c r="B616">
        <f t="shared" si="34"/>
        <v>1.7452406437283439E-2</v>
      </c>
      <c r="C616">
        <f t="shared" si="32"/>
        <v>-0.99984769515639127</v>
      </c>
      <c r="D616">
        <f t="shared" si="31"/>
        <v>0.7</v>
      </c>
      <c r="E616">
        <f t="shared" si="35"/>
        <v>1.2216684506098406E-2</v>
      </c>
      <c r="F616">
        <f t="shared" si="33"/>
        <v>-0.69989338660947387</v>
      </c>
    </row>
    <row r="617" spans="1:6" x14ac:dyDescent="0.25">
      <c r="A617" s="2">
        <v>180</v>
      </c>
      <c r="B617">
        <f t="shared" si="34"/>
        <v>1.22514845490862E-16</v>
      </c>
      <c r="C617">
        <f t="shared" si="32"/>
        <v>-1</v>
      </c>
      <c r="D617">
        <f t="shared" si="31"/>
        <v>0.7</v>
      </c>
      <c r="E617">
        <f t="shared" si="35"/>
        <v>8.5760391843603401E-17</v>
      </c>
      <c r="F617">
        <f t="shared" si="33"/>
        <v>-0.7</v>
      </c>
    </row>
    <row r="618" spans="1:6" x14ac:dyDescent="0.25">
      <c r="A618" s="2">
        <v>181</v>
      </c>
      <c r="B618">
        <f t="shared" si="34"/>
        <v>-1.7452406437283637E-2</v>
      </c>
      <c r="C618">
        <f t="shared" si="32"/>
        <v>-0.99984769515639127</v>
      </c>
      <c r="D618">
        <f t="shared" si="31"/>
        <v>1</v>
      </c>
      <c r="E618">
        <f t="shared" si="35"/>
        <v>-1.7452406437283637E-2</v>
      </c>
      <c r="F618">
        <f t="shared" si="33"/>
        <v>-0.99984769515639127</v>
      </c>
    </row>
    <row r="619" spans="1:6" x14ac:dyDescent="0.25">
      <c r="A619" s="2">
        <v>182</v>
      </c>
      <c r="B619">
        <f t="shared" si="34"/>
        <v>-3.48994967025009E-2</v>
      </c>
      <c r="C619">
        <f t="shared" si="32"/>
        <v>-0.99939082701909576</v>
      </c>
      <c r="D619">
        <f t="shared" si="31"/>
        <v>1</v>
      </c>
      <c r="E619">
        <f t="shared" si="35"/>
        <v>-3.48994967025009E-2</v>
      </c>
      <c r="F619">
        <f t="shared" si="33"/>
        <v>-0.99939082701909576</v>
      </c>
    </row>
    <row r="620" spans="1:6" x14ac:dyDescent="0.25">
      <c r="A620" s="2">
        <v>183</v>
      </c>
      <c r="B620">
        <f t="shared" si="34"/>
        <v>-5.2335956242943557E-2</v>
      </c>
      <c r="C620">
        <f t="shared" si="32"/>
        <v>-0.99862953475457383</v>
      </c>
      <c r="D620">
        <f t="shared" si="31"/>
        <v>1</v>
      </c>
      <c r="E620">
        <f t="shared" si="35"/>
        <v>-5.2335956242943557E-2</v>
      </c>
      <c r="F620">
        <f t="shared" si="33"/>
        <v>-0.99862953475457383</v>
      </c>
    </row>
    <row r="621" spans="1:6" x14ac:dyDescent="0.25">
      <c r="A621" s="2">
        <v>184</v>
      </c>
      <c r="B621">
        <f t="shared" si="34"/>
        <v>-6.9756473744125275E-2</v>
      </c>
      <c r="C621">
        <f t="shared" si="32"/>
        <v>-0.9975640502598242</v>
      </c>
      <c r="D621">
        <f t="shared" si="31"/>
        <v>1</v>
      </c>
      <c r="E621">
        <f t="shared" si="35"/>
        <v>-6.9756473744125275E-2</v>
      </c>
      <c r="F621">
        <f t="shared" si="33"/>
        <v>-0.9975640502598242</v>
      </c>
    </row>
    <row r="622" spans="1:6" x14ac:dyDescent="0.25">
      <c r="A622" s="2">
        <v>185</v>
      </c>
      <c r="B622">
        <f t="shared" si="34"/>
        <v>-8.7155742747657944E-2</v>
      </c>
      <c r="C622">
        <f t="shared" si="32"/>
        <v>-0.99619469809174555</v>
      </c>
      <c r="D622">
        <f t="shared" si="31"/>
        <v>1</v>
      </c>
      <c r="E622">
        <f t="shared" si="35"/>
        <v>-8.7155742747657944E-2</v>
      </c>
      <c r="F622">
        <f t="shared" si="33"/>
        <v>-0.99619469809174555</v>
      </c>
    </row>
    <row r="623" spans="1:6" x14ac:dyDescent="0.25">
      <c r="A623" s="2">
        <v>186</v>
      </c>
      <c r="B623">
        <f t="shared" si="34"/>
        <v>-0.1045284632676535</v>
      </c>
      <c r="C623">
        <f t="shared" si="32"/>
        <v>-0.99452189536827329</v>
      </c>
      <c r="D623">
        <f t="shared" si="31"/>
        <v>1</v>
      </c>
      <c r="E623">
        <f t="shared" si="35"/>
        <v>-0.1045284632676535</v>
      </c>
      <c r="F623">
        <f t="shared" si="33"/>
        <v>-0.99452189536827329</v>
      </c>
    </row>
    <row r="624" spans="1:6" x14ac:dyDescent="0.25">
      <c r="A624" s="2">
        <v>187</v>
      </c>
      <c r="B624">
        <f t="shared" si="34"/>
        <v>-0.12186934340514731</v>
      </c>
      <c r="C624">
        <f t="shared" si="32"/>
        <v>-0.99254615164132209</v>
      </c>
      <c r="D624">
        <f t="shared" si="31"/>
        <v>1</v>
      </c>
      <c r="E624">
        <f t="shared" si="35"/>
        <v>-0.12186934340514731</v>
      </c>
      <c r="F624">
        <f t="shared" si="33"/>
        <v>-0.99254615164132209</v>
      </c>
    </row>
    <row r="625" spans="1:6" x14ac:dyDescent="0.25">
      <c r="A625" s="2">
        <v>188</v>
      </c>
      <c r="B625">
        <f t="shared" si="34"/>
        <v>-0.13917310096006552</v>
      </c>
      <c r="C625">
        <f t="shared" si="32"/>
        <v>-0.99026806874157025</v>
      </c>
      <c r="D625">
        <f t="shared" si="31"/>
        <v>1</v>
      </c>
      <c r="E625">
        <f t="shared" si="35"/>
        <v>-0.13917310096006552</v>
      </c>
      <c r="F625">
        <f t="shared" si="33"/>
        <v>-0.99026806874157025</v>
      </c>
    </row>
    <row r="626" spans="1:6" x14ac:dyDescent="0.25">
      <c r="A626" s="2">
        <v>189</v>
      </c>
      <c r="B626">
        <f t="shared" si="34"/>
        <v>-0.15643446504023073</v>
      </c>
      <c r="C626">
        <f t="shared" si="32"/>
        <v>-0.98768834059513777</v>
      </c>
      <c r="D626">
        <f t="shared" si="31"/>
        <v>1</v>
      </c>
      <c r="E626">
        <f t="shared" si="35"/>
        <v>-0.15643446504023073</v>
      </c>
      <c r="F626">
        <f t="shared" si="33"/>
        <v>-0.98768834059513777</v>
      </c>
    </row>
    <row r="627" spans="1:6" x14ac:dyDescent="0.25">
      <c r="A627" s="2">
        <v>190</v>
      </c>
      <c r="B627">
        <f t="shared" si="34"/>
        <v>-0.17364817766693047</v>
      </c>
      <c r="C627">
        <f t="shared" si="32"/>
        <v>-0.98480775301220802</v>
      </c>
      <c r="D627">
        <f t="shared" si="31"/>
        <v>1</v>
      </c>
      <c r="E627">
        <f t="shared" si="35"/>
        <v>-0.17364817766693047</v>
      </c>
      <c r="F627">
        <f t="shared" si="33"/>
        <v>-0.98480775301220802</v>
      </c>
    </row>
    <row r="628" spans="1:6" x14ac:dyDescent="0.25">
      <c r="A628" s="2">
        <v>191</v>
      </c>
      <c r="B628">
        <f t="shared" si="34"/>
        <v>-0.19080899537654472</v>
      </c>
      <c r="C628">
        <f t="shared" si="32"/>
        <v>-0.98162718344766398</v>
      </c>
      <c r="D628">
        <f t="shared" si="31"/>
        <v>1</v>
      </c>
      <c r="E628">
        <f t="shared" si="35"/>
        <v>-0.19080899537654472</v>
      </c>
      <c r="F628">
        <f t="shared" si="33"/>
        <v>-0.98162718344766398</v>
      </c>
    </row>
    <row r="629" spans="1:6" x14ac:dyDescent="0.25">
      <c r="A629" s="2">
        <v>192</v>
      </c>
      <c r="B629">
        <f t="shared" si="34"/>
        <v>-0.20791169081775951</v>
      </c>
      <c r="C629">
        <f t="shared" si="32"/>
        <v>-0.97814760073380558</v>
      </c>
      <c r="D629">
        <f t="shared" si="31"/>
        <v>1</v>
      </c>
      <c r="E629">
        <f t="shared" si="35"/>
        <v>-0.20791169081775951</v>
      </c>
      <c r="F629">
        <f t="shared" si="33"/>
        <v>-0.97814760073380558</v>
      </c>
    </row>
    <row r="630" spans="1:6" x14ac:dyDescent="0.25">
      <c r="A630" s="2">
        <v>193</v>
      </c>
      <c r="B630">
        <f t="shared" si="34"/>
        <v>-0.22495105434386498</v>
      </c>
      <c r="C630">
        <f t="shared" si="32"/>
        <v>-0.97437006478523525</v>
      </c>
      <c r="D630">
        <f t="shared" ref="D630:D693" si="36">$B$34+(D249/$B$33)</f>
        <v>1</v>
      </c>
      <c r="E630">
        <f t="shared" si="35"/>
        <v>-0.22495105434386498</v>
      </c>
      <c r="F630">
        <f t="shared" si="33"/>
        <v>-0.97437006478523525</v>
      </c>
    </row>
    <row r="631" spans="1:6" x14ac:dyDescent="0.25">
      <c r="A631" s="2">
        <v>194</v>
      </c>
      <c r="B631">
        <f t="shared" si="34"/>
        <v>-0.24192189559966751</v>
      </c>
      <c r="C631">
        <f t="shared" si="32"/>
        <v>-0.97029572627599647</v>
      </c>
      <c r="D631">
        <f t="shared" si="36"/>
        <v>1</v>
      </c>
      <c r="E631">
        <f t="shared" si="35"/>
        <v>-0.24192189559966751</v>
      </c>
      <c r="F631">
        <f t="shared" si="33"/>
        <v>-0.97029572627599647</v>
      </c>
    </row>
    <row r="632" spans="1:6" x14ac:dyDescent="0.25">
      <c r="A632" s="2">
        <v>195</v>
      </c>
      <c r="B632">
        <f t="shared" si="34"/>
        <v>-0.25881904510252079</v>
      </c>
      <c r="C632">
        <f t="shared" si="32"/>
        <v>-0.96592582628906831</v>
      </c>
      <c r="D632">
        <f t="shared" si="36"/>
        <v>1</v>
      </c>
      <c r="E632">
        <f t="shared" si="35"/>
        <v>-0.25881904510252079</v>
      </c>
      <c r="F632">
        <f t="shared" si="33"/>
        <v>-0.96592582628906831</v>
      </c>
    </row>
    <row r="633" spans="1:6" x14ac:dyDescent="0.25">
      <c r="A633" s="2">
        <v>196</v>
      </c>
      <c r="B633">
        <f t="shared" si="34"/>
        <v>-0.275637355816999</v>
      </c>
      <c r="C633">
        <f t="shared" si="32"/>
        <v>-0.96126169593831889</v>
      </c>
      <c r="D633">
        <f t="shared" si="36"/>
        <v>1</v>
      </c>
      <c r="E633">
        <f t="shared" si="35"/>
        <v>-0.275637355816999</v>
      </c>
      <c r="F633">
        <f t="shared" si="33"/>
        <v>-0.96126169593831889</v>
      </c>
    </row>
    <row r="634" spans="1:6" x14ac:dyDescent="0.25">
      <c r="A634" s="2">
        <v>197</v>
      </c>
      <c r="B634">
        <f t="shared" si="34"/>
        <v>-0.29237170472273677</v>
      </c>
      <c r="C634">
        <f t="shared" si="32"/>
        <v>-0.95630475596303544</v>
      </c>
      <c r="D634">
        <f t="shared" si="36"/>
        <v>1</v>
      </c>
      <c r="E634">
        <f t="shared" si="35"/>
        <v>-0.29237170472273677</v>
      </c>
      <c r="F634">
        <f t="shared" si="33"/>
        <v>-0.95630475596303544</v>
      </c>
    </row>
    <row r="635" spans="1:6" x14ac:dyDescent="0.25">
      <c r="A635" s="2">
        <v>198</v>
      </c>
      <c r="B635">
        <f t="shared" si="34"/>
        <v>-0.30901699437494728</v>
      </c>
      <c r="C635">
        <f t="shared" si="32"/>
        <v>-0.95105651629515364</v>
      </c>
      <c r="D635">
        <f t="shared" si="36"/>
        <v>1</v>
      </c>
      <c r="E635">
        <f t="shared" si="35"/>
        <v>-0.30901699437494728</v>
      </c>
      <c r="F635">
        <f t="shared" si="33"/>
        <v>-0.95105651629515364</v>
      </c>
    </row>
    <row r="636" spans="1:6" x14ac:dyDescent="0.25">
      <c r="A636" s="2">
        <v>199</v>
      </c>
      <c r="B636">
        <f t="shared" si="34"/>
        <v>-0.32556815445715676</v>
      </c>
      <c r="C636">
        <f t="shared" si="32"/>
        <v>-0.94551857559931674</v>
      </c>
      <c r="D636">
        <f t="shared" si="36"/>
        <v>1</v>
      </c>
      <c r="E636">
        <f t="shared" si="35"/>
        <v>-0.32556815445715676</v>
      </c>
      <c r="F636">
        <f t="shared" si="33"/>
        <v>-0.94551857559931674</v>
      </c>
    </row>
    <row r="637" spans="1:6" x14ac:dyDescent="0.25">
      <c r="A637" s="2">
        <v>200</v>
      </c>
      <c r="B637">
        <f t="shared" si="34"/>
        <v>-0.34202014332566866</v>
      </c>
      <c r="C637">
        <f t="shared" si="32"/>
        <v>-0.93969262078590843</v>
      </c>
      <c r="D637">
        <f t="shared" si="36"/>
        <v>1</v>
      </c>
      <c r="E637">
        <f t="shared" si="35"/>
        <v>-0.34202014332566866</v>
      </c>
      <c r="F637">
        <f t="shared" si="33"/>
        <v>-0.93969262078590843</v>
      </c>
    </row>
    <row r="638" spans="1:6" x14ac:dyDescent="0.25">
      <c r="A638" s="2">
        <v>201</v>
      </c>
      <c r="B638">
        <f t="shared" si="34"/>
        <v>-0.35836794954530043</v>
      </c>
      <c r="C638">
        <f t="shared" si="32"/>
        <v>-0.93358042649720174</v>
      </c>
      <c r="D638">
        <f t="shared" si="36"/>
        <v>1</v>
      </c>
      <c r="E638">
        <f t="shared" si="35"/>
        <v>-0.35836794954530043</v>
      </c>
      <c r="F638">
        <f t="shared" si="33"/>
        <v>-0.93358042649720174</v>
      </c>
    </row>
    <row r="639" spans="1:6" x14ac:dyDescent="0.25">
      <c r="A639" s="2">
        <v>202</v>
      </c>
      <c r="B639">
        <f t="shared" si="34"/>
        <v>-0.37460659341591201</v>
      </c>
      <c r="C639">
        <f t="shared" si="32"/>
        <v>-0.92718385456678742</v>
      </c>
      <c r="D639">
        <f t="shared" si="36"/>
        <v>1</v>
      </c>
      <c r="E639">
        <f t="shared" si="35"/>
        <v>-0.37460659341591201</v>
      </c>
      <c r="F639">
        <f t="shared" si="33"/>
        <v>-0.92718385456678742</v>
      </c>
    </row>
    <row r="640" spans="1:6" x14ac:dyDescent="0.25">
      <c r="A640" s="2">
        <v>203</v>
      </c>
      <c r="B640">
        <f t="shared" si="34"/>
        <v>-0.39073112848927355</v>
      </c>
      <c r="C640">
        <f t="shared" si="32"/>
        <v>-0.92050485345244037</v>
      </c>
      <c r="D640">
        <f t="shared" si="36"/>
        <v>1</v>
      </c>
      <c r="E640">
        <f t="shared" si="35"/>
        <v>-0.39073112848927355</v>
      </c>
      <c r="F640">
        <f t="shared" si="33"/>
        <v>-0.92050485345244037</v>
      </c>
    </row>
    <row r="641" spans="1:6" x14ac:dyDescent="0.25">
      <c r="A641" s="2">
        <v>204</v>
      </c>
      <c r="B641">
        <f t="shared" si="34"/>
        <v>-0.40673664307580021</v>
      </c>
      <c r="C641">
        <f t="shared" si="32"/>
        <v>-0.91354545764260087</v>
      </c>
      <c r="D641">
        <f t="shared" si="36"/>
        <v>1</v>
      </c>
      <c r="E641">
        <f t="shared" si="35"/>
        <v>-0.40673664307580021</v>
      </c>
      <c r="F641">
        <f t="shared" si="33"/>
        <v>-0.91354545764260087</v>
      </c>
    </row>
    <row r="642" spans="1:6" x14ac:dyDescent="0.25">
      <c r="A642" s="2">
        <v>205</v>
      </c>
      <c r="B642">
        <f t="shared" si="34"/>
        <v>-0.42261826174069927</v>
      </c>
      <c r="C642">
        <f t="shared" si="32"/>
        <v>-0.90630778703665005</v>
      </c>
      <c r="D642">
        <f t="shared" si="36"/>
        <v>1</v>
      </c>
      <c r="E642">
        <f t="shared" si="35"/>
        <v>-0.42261826174069927</v>
      </c>
      <c r="F642">
        <f t="shared" si="33"/>
        <v>-0.90630778703665005</v>
      </c>
    </row>
    <row r="643" spans="1:6" x14ac:dyDescent="0.25">
      <c r="A643" s="2">
        <v>206</v>
      </c>
      <c r="B643">
        <f t="shared" si="34"/>
        <v>-0.43837114678907746</v>
      </c>
      <c r="C643">
        <f t="shared" si="32"/>
        <v>-0.89879404629916693</v>
      </c>
      <c r="D643">
        <f t="shared" si="36"/>
        <v>1</v>
      </c>
      <c r="E643">
        <f t="shared" si="35"/>
        <v>-0.43837114678907746</v>
      </c>
      <c r="F643">
        <f t="shared" si="33"/>
        <v>-0.89879404629916693</v>
      </c>
    </row>
    <row r="644" spans="1:6" x14ac:dyDescent="0.25">
      <c r="A644" s="2">
        <v>207</v>
      </c>
      <c r="B644">
        <f t="shared" si="34"/>
        <v>-0.45399049973954669</v>
      </c>
      <c r="C644">
        <f t="shared" si="32"/>
        <v>-0.8910065241883679</v>
      </c>
      <c r="D644">
        <f t="shared" si="36"/>
        <v>1</v>
      </c>
      <c r="E644">
        <f t="shared" si="35"/>
        <v>-0.45399049973954669</v>
      </c>
      <c r="F644">
        <f t="shared" si="33"/>
        <v>-0.8910065241883679</v>
      </c>
    </row>
    <row r="645" spans="1:6" x14ac:dyDescent="0.25">
      <c r="A645" s="2">
        <v>208</v>
      </c>
      <c r="B645">
        <f t="shared" si="34"/>
        <v>-0.46947156278589086</v>
      </c>
      <c r="C645">
        <f t="shared" si="32"/>
        <v>-0.88294759285892688</v>
      </c>
      <c r="D645">
        <f t="shared" si="36"/>
        <v>1</v>
      </c>
      <c r="E645">
        <f t="shared" si="35"/>
        <v>-0.46947156278589086</v>
      </c>
      <c r="F645">
        <f t="shared" si="33"/>
        <v>-0.88294759285892688</v>
      </c>
    </row>
    <row r="646" spans="1:6" x14ac:dyDescent="0.25">
      <c r="A646" s="2">
        <v>209</v>
      </c>
      <c r="B646">
        <f t="shared" si="34"/>
        <v>-0.48480962024633695</v>
      </c>
      <c r="C646">
        <f t="shared" si="32"/>
        <v>-0.87461970713939585</v>
      </c>
      <c r="D646">
        <f t="shared" si="36"/>
        <v>1</v>
      </c>
      <c r="E646">
        <f t="shared" si="35"/>
        <v>-0.48480962024633695</v>
      </c>
      <c r="F646">
        <f t="shared" si="33"/>
        <v>-0.87461970713939585</v>
      </c>
    </row>
    <row r="647" spans="1:6" x14ac:dyDescent="0.25">
      <c r="A647" s="2">
        <v>210</v>
      </c>
      <c r="B647">
        <f t="shared" si="34"/>
        <v>-0.50000000000000011</v>
      </c>
      <c r="C647">
        <f t="shared" si="32"/>
        <v>-0.8660254037844386</v>
      </c>
      <c r="D647">
        <f t="shared" si="36"/>
        <v>1</v>
      </c>
      <c r="E647">
        <f t="shared" si="35"/>
        <v>-0.50000000000000011</v>
      </c>
      <c r="F647">
        <f t="shared" si="33"/>
        <v>-0.8660254037844386</v>
      </c>
    </row>
    <row r="648" spans="1:6" x14ac:dyDescent="0.25">
      <c r="A648" s="2">
        <v>211</v>
      </c>
      <c r="B648">
        <f t="shared" si="34"/>
        <v>-0.51503807491005416</v>
      </c>
      <c r="C648">
        <f t="shared" si="32"/>
        <v>-0.85716730070211233</v>
      </c>
      <c r="D648">
        <f t="shared" si="36"/>
        <v>1</v>
      </c>
      <c r="E648">
        <f t="shared" si="35"/>
        <v>-0.51503807491005416</v>
      </c>
      <c r="F648">
        <f t="shared" si="33"/>
        <v>-0.85716730070211233</v>
      </c>
    </row>
    <row r="649" spans="1:6" x14ac:dyDescent="0.25">
      <c r="A649" s="2">
        <v>212</v>
      </c>
      <c r="B649">
        <f t="shared" si="34"/>
        <v>-0.52991926423320479</v>
      </c>
      <c r="C649">
        <f t="shared" si="32"/>
        <v>-0.84804809615642607</v>
      </c>
      <c r="D649">
        <f t="shared" si="36"/>
        <v>1</v>
      </c>
      <c r="E649">
        <f t="shared" si="35"/>
        <v>-0.52991926423320479</v>
      </c>
      <c r="F649">
        <f t="shared" si="33"/>
        <v>-0.84804809615642607</v>
      </c>
    </row>
    <row r="650" spans="1:6" x14ac:dyDescent="0.25">
      <c r="A650" s="2">
        <v>213</v>
      </c>
      <c r="B650">
        <f t="shared" si="34"/>
        <v>-0.54463903501502708</v>
      </c>
      <c r="C650">
        <f t="shared" si="32"/>
        <v>-0.83867056794542405</v>
      </c>
      <c r="D650">
        <f t="shared" si="36"/>
        <v>1</v>
      </c>
      <c r="E650">
        <f t="shared" si="35"/>
        <v>-0.54463903501502708</v>
      </c>
      <c r="F650">
        <f t="shared" si="33"/>
        <v>-0.83867056794542405</v>
      </c>
    </row>
    <row r="651" spans="1:6" x14ac:dyDescent="0.25">
      <c r="A651" s="2">
        <v>214</v>
      </c>
      <c r="B651">
        <f t="shared" si="34"/>
        <v>-0.55919290347074668</v>
      </c>
      <c r="C651">
        <f t="shared" si="32"/>
        <v>-0.82903757255504185</v>
      </c>
      <c r="D651">
        <f t="shared" si="36"/>
        <v>1</v>
      </c>
      <c r="E651">
        <f t="shared" si="35"/>
        <v>-0.55919290347074668</v>
      </c>
      <c r="F651">
        <f t="shared" si="33"/>
        <v>-0.82903757255504185</v>
      </c>
    </row>
    <row r="652" spans="1:6" x14ac:dyDescent="0.25">
      <c r="A652" s="2">
        <v>215</v>
      </c>
      <c r="B652">
        <f t="shared" si="34"/>
        <v>-0.57357643635104616</v>
      </c>
      <c r="C652">
        <f t="shared" si="32"/>
        <v>-0.8191520442889918</v>
      </c>
      <c r="D652">
        <f t="shared" si="36"/>
        <v>1</v>
      </c>
      <c r="E652">
        <f t="shared" si="35"/>
        <v>-0.57357643635104616</v>
      </c>
      <c r="F652">
        <f t="shared" si="33"/>
        <v>-0.8191520442889918</v>
      </c>
    </row>
    <row r="653" spans="1:6" x14ac:dyDescent="0.25">
      <c r="A653" s="2">
        <v>216</v>
      </c>
      <c r="B653">
        <f t="shared" si="34"/>
        <v>-0.58778525229247303</v>
      </c>
      <c r="C653">
        <f t="shared" si="32"/>
        <v>-0.80901699437494756</v>
      </c>
      <c r="D653">
        <f t="shared" si="36"/>
        <v>1</v>
      </c>
      <c r="E653">
        <f t="shared" si="35"/>
        <v>-0.58778525229247303</v>
      </c>
      <c r="F653">
        <f t="shared" si="33"/>
        <v>-0.80901699437494756</v>
      </c>
    </row>
    <row r="654" spans="1:6" x14ac:dyDescent="0.25">
      <c r="A654" s="2">
        <v>217</v>
      </c>
      <c r="B654">
        <f t="shared" si="34"/>
        <v>-0.60181502315204838</v>
      </c>
      <c r="C654">
        <f t="shared" si="32"/>
        <v>-0.79863551004729283</v>
      </c>
      <c r="D654">
        <f t="shared" si="36"/>
        <v>1</v>
      </c>
      <c r="E654">
        <f t="shared" si="35"/>
        <v>-0.60181502315204838</v>
      </c>
      <c r="F654">
        <f t="shared" si="33"/>
        <v>-0.79863551004729283</v>
      </c>
    </row>
    <row r="655" spans="1:6" x14ac:dyDescent="0.25">
      <c r="A655" s="2">
        <v>218</v>
      </c>
      <c r="B655">
        <f t="shared" si="34"/>
        <v>-0.61566147532565818</v>
      </c>
      <c r="C655">
        <f t="shared" si="32"/>
        <v>-0.78801075360672201</v>
      </c>
      <c r="D655">
        <f t="shared" si="36"/>
        <v>1</v>
      </c>
      <c r="E655">
        <f t="shared" si="35"/>
        <v>-0.61566147532565818</v>
      </c>
      <c r="F655">
        <f t="shared" si="33"/>
        <v>-0.78801075360672201</v>
      </c>
    </row>
    <row r="656" spans="1:6" x14ac:dyDescent="0.25">
      <c r="A656" s="2">
        <v>219</v>
      </c>
      <c r="B656">
        <f t="shared" si="34"/>
        <v>-0.62932039104983761</v>
      </c>
      <c r="C656">
        <f t="shared" si="32"/>
        <v>-0.77714596145697079</v>
      </c>
      <c r="D656">
        <f t="shared" si="36"/>
        <v>1</v>
      </c>
      <c r="E656">
        <f t="shared" si="35"/>
        <v>-0.62932039104983761</v>
      </c>
      <c r="F656">
        <f t="shared" si="33"/>
        <v>-0.77714596145697079</v>
      </c>
    </row>
    <row r="657" spans="1:6" x14ac:dyDescent="0.25">
      <c r="A657" s="2">
        <v>220</v>
      </c>
      <c r="B657">
        <f t="shared" si="34"/>
        <v>-0.64278760968653925</v>
      </c>
      <c r="C657">
        <f t="shared" si="32"/>
        <v>-0.76604444311897801</v>
      </c>
      <c r="D657">
        <f t="shared" si="36"/>
        <v>1</v>
      </c>
      <c r="E657">
        <f t="shared" si="35"/>
        <v>-0.64278760968653925</v>
      </c>
      <c r="F657">
        <f t="shared" si="33"/>
        <v>-0.76604444311897801</v>
      </c>
    </row>
    <row r="658" spans="1:6" x14ac:dyDescent="0.25">
      <c r="A658" s="2">
        <v>221</v>
      </c>
      <c r="B658">
        <f t="shared" si="34"/>
        <v>-0.65605902899050705</v>
      </c>
      <c r="C658">
        <f t="shared" si="32"/>
        <v>-0.75470958022277213</v>
      </c>
      <c r="D658">
        <f t="shared" si="36"/>
        <v>1</v>
      </c>
      <c r="E658">
        <f t="shared" si="35"/>
        <v>-0.65605902899050705</v>
      </c>
      <c r="F658">
        <f t="shared" si="33"/>
        <v>-0.75470958022277213</v>
      </c>
    </row>
    <row r="659" spans="1:6" x14ac:dyDescent="0.25">
      <c r="A659" s="2">
        <v>222</v>
      </c>
      <c r="B659">
        <f t="shared" si="34"/>
        <v>-0.66913060635885824</v>
      </c>
      <c r="C659">
        <f t="shared" si="32"/>
        <v>-0.74314482547739424</v>
      </c>
      <c r="D659">
        <f t="shared" si="36"/>
        <v>1</v>
      </c>
      <c r="E659">
        <f t="shared" si="35"/>
        <v>-0.66913060635885824</v>
      </c>
      <c r="F659">
        <f t="shared" si="33"/>
        <v>-0.74314482547739424</v>
      </c>
    </row>
    <row r="660" spans="1:6" x14ac:dyDescent="0.25">
      <c r="A660" s="2">
        <v>223</v>
      </c>
      <c r="B660">
        <f t="shared" si="34"/>
        <v>-0.68199836006249837</v>
      </c>
      <c r="C660">
        <f t="shared" si="32"/>
        <v>-0.73135370161917057</v>
      </c>
      <c r="D660">
        <f t="shared" si="36"/>
        <v>1</v>
      </c>
      <c r="E660">
        <f t="shared" si="35"/>
        <v>-0.68199836006249837</v>
      </c>
      <c r="F660">
        <f t="shared" si="33"/>
        <v>-0.73135370161917057</v>
      </c>
    </row>
    <row r="661" spans="1:6" x14ac:dyDescent="0.25">
      <c r="A661" s="2">
        <v>224</v>
      </c>
      <c r="B661">
        <f t="shared" si="34"/>
        <v>-0.69465837045899737</v>
      </c>
      <c r="C661">
        <f t="shared" si="32"/>
        <v>-0.71933980033865108</v>
      </c>
      <c r="D661">
        <f t="shared" si="36"/>
        <v>1</v>
      </c>
      <c r="E661">
        <f t="shared" si="35"/>
        <v>-0.69465837045899737</v>
      </c>
      <c r="F661">
        <f t="shared" si="33"/>
        <v>-0.71933980033865108</v>
      </c>
    </row>
    <row r="662" spans="1:6" x14ac:dyDescent="0.25">
      <c r="A662" s="2">
        <v>225</v>
      </c>
      <c r="B662">
        <f t="shared" si="34"/>
        <v>-0.70710678118654746</v>
      </c>
      <c r="C662">
        <f t="shared" si="32"/>
        <v>-0.70710678118654768</v>
      </c>
      <c r="D662">
        <f t="shared" si="36"/>
        <v>1</v>
      </c>
      <c r="E662">
        <f t="shared" si="35"/>
        <v>-0.70710678118654746</v>
      </c>
      <c r="F662">
        <f t="shared" si="33"/>
        <v>-0.70710678118654768</v>
      </c>
    </row>
    <row r="663" spans="1:6" x14ac:dyDescent="0.25">
      <c r="A663" s="2">
        <v>226</v>
      </c>
      <c r="B663">
        <f t="shared" si="34"/>
        <v>-0.71933980033865119</v>
      </c>
      <c r="C663">
        <f t="shared" si="32"/>
        <v>-0.69465837045899725</v>
      </c>
      <c r="D663">
        <f t="shared" si="36"/>
        <v>1</v>
      </c>
      <c r="E663">
        <f t="shared" si="35"/>
        <v>-0.71933980033865119</v>
      </c>
      <c r="F663">
        <f t="shared" si="33"/>
        <v>-0.69465837045899725</v>
      </c>
    </row>
    <row r="664" spans="1:6" x14ac:dyDescent="0.25">
      <c r="A664" s="2">
        <v>227</v>
      </c>
      <c r="B664">
        <f t="shared" si="34"/>
        <v>-0.73135370161917046</v>
      </c>
      <c r="C664">
        <f t="shared" si="32"/>
        <v>-0.68199836006249859</v>
      </c>
      <c r="D664">
        <f t="shared" si="36"/>
        <v>1</v>
      </c>
      <c r="E664">
        <f t="shared" si="35"/>
        <v>-0.73135370161917046</v>
      </c>
      <c r="F664">
        <f t="shared" si="33"/>
        <v>-0.68199836006249859</v>
      </c>
    </row>
    <row r="665" spans="1:6" x14ac:dyDescent="0.25">
      <c r="A665" s="2">
        <v>228</v>
      </c>
      <c r="B665">
        <f t="shared" si="34"/>
        <v>-0.74314482547739436</v>
      </c>
      <c r="C665">
        <f t="shared" si="32"/>
        <v>-0.66913060635885813</v>
      </c>
      <c r="D665">
        <f t="shared" si="36"/>
        <v>1</v>
      </c>
      <c r="E665">
        <f t="shared" si="35"/>
        <v>-0.74314482547739436</v>
      </c>
      <c r="F665">
        <f t="shared" si="33"/>
        <v>-0.66913060635885813</v>
      </c>
    </row>
    <row r="666" spans="1:6" x14ac:dyDescent="0.25">
      <c r="A666" s="2">
        <v>229</v>
      </c>
      <c r="B666">
        <f t="shared" si="34"/>
        <v>-0.75470958022277201</v>
      </c>
      <c r="C666">
        <f t="shared" si="32"/>
        <v>-0.65605902899050728</v>
      </c>
      <c r="D666">
        <f t="shared" si="36"/>
        <v>1</v>
      </c>
      <c r="E666">
        <f t="shared" si="35"/>
        <v>-0.75470958022277201</v>
      </c>
      <c r="F666">
        <f t="shared" si="33"/>
        <v>-0.65605902899050728</v>
      </c>
    </row>
    <row r="667" spans="1:6" x14ac:dyDescent="0.25">
      <c r="A667" s="2">
        <v>230</v>
      </c>
      <c r="B667">
        <f t="shared" si="34"/>
        <v>-0.7660444431189779</v>
      </c>
      <c r="C667">
        <f t="shared" si="32"/>
        <v>-0.64278760968653947</v>
      </c>
      <c r="D667">
        <f t="shared" si="36"/>
        <v>1</v>
      </c>
      <c r="E667">
        <f t="shared" si="35"/>
        <v>-0.7660444431189779</v>
      </c>
      <c r="F667">
        <f t="shared" si="33"/>
        <v>-0.64278760968653947</v>
      </c>
    </row>
    <row r="668" spans="1:6" x14ac:dyDescent="0.25">
      <c r="A668" s="2">
        <v>231</v>
      </c>
      <c r="B668">
        <f t="shared" si="34"/>
        <v>-0.77714596145697057</v>
      </c>
      <c r="C668">
        <f t="shared" si="32"/>
        <v>-0.62932039104983784</v>
      </c>
      <c r="D668">
        <f t="shared" si="36"/>
        <v>1</v>
      </c>
      <c r="E668">
        <f t="shared" si="35"/>
        <v>-0.77714596145697057</v>
      </c>
      <c r="F668">
        <f t="shared" si="33"/>
        <v>-0.62932039104983784</v>
      </c>
    </row>
    <row r="669" spans="1:6" x14ac:dyDescent="0.25">
      <c r="A669" s="2">
        <v>232</v>
      </c>
      <c r="B669">
        <f t="shared" si="34"/>
        <v>-0.78801075360672213</v>
      </c>
      <c r="C669">
        <f t="shared" si="32"/>
        <v>-0.61566147532565807</v>
      </c>
      <c r="D669">
        <f t="shared" si="36"/>
        <v>1</v>
      </c>
      <c r="E669">
        <f t="shared" si="35"/>
        <v>-0.78801075360672213</v>
      </c>
      <c r="F669">
        <f t="shared" si="33"/>
        <v>-0.61566147532565807</v>
      </c>
    </row>
    <row r="670" spans="1:6" x14ac:dyDescent="0.25">
      <c r="A670" s="2">
        <v>233</v>
      </c>
      <c r="B670">
        <f t="shared" si="34"/>
        <v>-0.79863551004729283</v>
      </c>
      <c r="C670">
        <f t="shared" si="32"/>
        <v>-0.60181502315204827</v>
      </c>
      <c r="D670">
        <f t="shared" si="36"/>
        <v>1</v>
      </c>
      <c r="E670">
        <f t="shared" si="35"/>
        <v>-0.79863551004729283</v>
      </c>
      <c r="F670">
        <f t="shared" si="33"/>
        <v>-0.60181502315204827</v>
      </c>
    </row>
    <row r="671" spans="1:6" x14ac:dyDescent="0.25">
      <c r="A671" s="2">
        <v>234</v>
      </c>
      <c r="B671">
        <f t="shared" si="34"/>
        <v>-0.80901699437494734</v>
      </c>
      <c r="C671">
        <f t="shared" si="32"/>
        <v>-0.58778525229247325</v>
      </c>
      <c r="D671">
        <f t="shared" si="36"/>
        <v>1</v>
      </c>
      <c r="E671">
        <f t="shared" si="35"/>
        <v>-0.80901699437494734</v>
      </c>
      <c r="F671">
        <f t="shared" si="33"/>
        <v>-0.58778525229247325</v>
      </c>
    </row>
    <row r="672" spans="1:6" x14ac:dyDescent="0.25">
      <c r="A672" s="2">
        <v>235</v>
      </c>
      <c r="B672">
        <f t="shared" si="34"/>
        <v>-0.81915204428899158</v>
      </c>
      <c r="C672">
        <f t="shared" si="32"/>
        <v>-0.57357643635104638</v>
      </c>
      <c r="D672">
        <f t="shared" si="36"/>
        <v>1</v>
      </c>
      <c r="E672">
        <f t="shared" si="35"/>
        <v>-0.81915204428899158</v>
      </c>
      <c r="F672">
        <f t="shared" si="33"/>
        <v>-0.57357643635104638</v>
      </c>
    </row>
    <row r="673" spans="1:6" x14ac:dyDescent="0.25">
      <c r="A673" s="2">
        <v>236</v>
      </c>
      <c r="B673">
        <f t="shared" si="34"/>
        <v>-0.82903757255504185</v>
      </c>
      <c r="C673">
        <f t="shared" si="32"/>
        <v>-0.55919290347074657</v>
      </c>
      <c r="D673">
        <f t="shared" si="36"/>
        <v>1</v>
      </c>
      <c r="E673">
        <f t="shared" si="35"/>
        <v>-0.82903757255504185</v>
      </c>
      <c r="F673">
        <f t="shared" si="33"/>
        <v>-0.55919290347074657</v>
      </c>
    </row>
    <row r="674" spans="1:6" x14ac:dyDescent="0.25">
      <c r="A674" s="2">
        <v>237</v>
      </c>
      <c r="B674">
        <f t="shared" si="34"/>
        <v>-0.83867056794542405</v>
      </c>
      <c r="C674">
        <f t="shared" si="32"/>
        <v>-0.54463903501502697</v>
      </c>
      <c r="D674">
        <f t="shared" si="36"/>
        <v>1</v>
      </c>
      <c r="E674">
        <f t="shared" si="35"/>
        <v>-0.83867056794542405</v>
      </c>
      <c r="F674">
        <f t="shared" si="33"/>
        <v>-0.54463903501502697</v>
      </c>
    </row>
    <row r="675" spans="1:6" x14ac:dyDescent="0.25">
      <c r="A675" s="2">
        <v>238</v>
      </c>
      <c r="B675">
        <f t="shared" si="34"/>
        <v>-0.84804809615642596</v>
      </c>
      <c r="C675">
        <f t="shared" si="32"/>
        <v>-0.52991926423320501</v>
      </c>
      <c r="D675">
        <f t="shared" si="36"/>
        <v>1</v>
      </c>
      <c r="E675">
        <f t="shared" si="35"/>
        <v>-0.84804809615642596</v>
      </c>
      <c r="F675">
        <f t="shared" si="33"/>
        <v>-0.52991926423320501</v>
      </c>
    </row>
    <row r="676" spans="1:6" x14ac:dyDescent="0.25">
      <c r="A676" s="2">
        <v>239</v>
      </c>
      <c r="B676">
        <f t="shared" si="34"/>
        <v>-0.85716730070211211</v>
      </c>
      <c r="C676">
        <f t="shared" si="32"/>
        <v>-0.51503807491005449</v>
      </c>
      <c r="D676">
        <f t="shared" si="36"/>
        <v>1</v>
      </c>
      <c r="E676">
        <f t="shared" si="35"/>
        <v>-0.85716730070211211</v>
      </c>
      <c r="F676">
        <f t="shared" si="33"/>
        <v>-0.51503807491005449</v>
      </c>
    </row>
    <row r="677" spans="1:6" x14ac:dyDescent="0.25">
      <c r="A677" s="2">
        <v>240</v>
      </c>
      <c r="B677">
        <f t="shared" si="34"/>
        <v>-0.86602540378443837</v>
      </c>
      <c r="C677">
        <f t="shared" si="32"/>
        <v>-0.50000000000000044</v>
      </c>
      <c r="D677">
        <f t="shared" si="36"/>
        <v>1</v>
      </c>
      <c r="E677">
        <f t="shared" si="35"/>
        <v>-0.86602540378443837</v>
      </c>
      <c r="F677">
        <f t="shared" si="33"/>
        <v>-0.50000000000000044</v>
      </c>
    </row>
    <row r="678" spans="1:6" x14ac:dyDescent="0.25">
      <c r="A678" s="2">
        <v>241</v>
      </c>
      <c r="B678">
        <f t="shared" si="34"/>
        <v>-0.87461970713939596</v>
      </c>
      <c r="C678">
        <f t="shared" ref="C678:C741" si="37">$B$35+($B$34*COS(RADIANS(A678)))</f>
        <v>-0.48480962024633684</v>
      </c>
      <c r="D678">
        <f t="shared" si="36"/>
        <v>1</v>
      </c>
      <c r="E678">
        <f t="shared" si="35"/>
        <v>-0.87461970713939596</v>
      </c>
      <c r="F678">
        <f t="shared" ref="F678:F741" si="38">$B$35+(D678*COS(RADIANS(A678)))</f>
        <v>-0.48480962024633684</v>
      </c>
    </row>
    <row r="679" spans="1:6" x14ac:dyDescent="0.25">
      <c r="A679" s="2">
        <v>242</v>
      </c>
      <c r="B679">
        <f t="shared" ref="B679:B742" si="39">$B$34*SIN(RADIANS(A679))</f>
        <v>-0.88294759285892699</v>
      </c>
      <c r="C679">
        <f t="shared" si="37"/>
        <v>-0.46947156278589075</v>
      </c>
      <c r="D679">
        <f t="shared" si="36"/>
        <v>1</v>
      </c>
      <c r="E679">
        <f t="shared" ref="E679:E742" si="40">D679*SIN(RADIANS(A679))</f>
        <v>-0.88294759285892699</v>
      </c>
      <c r="F679">
        <f t="shared" si="38"/>
        <v>-0.46947156278589075</v>
      </c>
    </row>
    <row r="680" spans="1:6" x14ac:dyDescent="0.25">
      <c r="A680" s="2">
        <v>243</v>
      </c>
      <c r="B680">
        <f t="shared" si="39"/>
        <v>-0.89100652418836779</v>
      </c>
      <c r="C680">
        <f t="shared" si="37"/>
        <v>-0.45399049973954692</v>
      </c>
      <c r="D680">
        <f t="shared" si="36"/>
        <v>1</v>
      </c>
      <c r="E680">
        <f t="shared" si="40"/>
        <v>-0.89100652418836779</v>
      </c>
      <c r="F680">
        <f t="shared" si="38"/>
        <v>-0.45399049973954692</v>
      </c>
    </row>
    <row r="681" spans="1:6" x14ac:dyDescent="0.25">
      <c r="A681" s="2">
        <v>244</v>
      </c>
      <c r="B681">
        <f t="shared" si="39"/>
        <v>-0.89879404629916682</v>
      </c>
      <c r="C681">
        <f t="shared" si="37"/>
        <v>-0.43837114678907774</v>
      </c>
      <c r="D681">
        <f t="shared" si="36"/>
        <v>1</v>
      </c>
      <c r="E681">
        <f t="shared" si="40"/>
        <v>-0.89879404629916682</v>
      </c>
      <c r="F681">
        <f t="shared" si="38"/>
        <v>-0.43837114678907774</v>
      </c>
    </row>
    <row r="682" spans="1:6" x14ac:dyDescent="0.25">
      <c r="A682" s="2">
        <v>245</v>
      </c>
      <c r="B682">
        <f t="shared" si="39"/>
        <v>-0.90630778703665005</v>
      </c>
      <c r="C682">
        <f t="shared" si="37"/>
        <v>-0.42261826174069916</v>
      </c>
      <c r="D682">
        <f t="shared" si="36"/>
        <v>1</v>
      </c>
      <c r="E682">
        <f t="shared" si="40"/>
        <v>-0.90630778703665005</v>
      </c>
      <c r="F682">
        <f t="shared" si="38"/>
        <v>-0.42261826174069916</v>
      </c>
    </row>
    <row r="683" spans="1:6" x14ac:dyDescent="0.25">
      <c r="A683" s="2">
        <v>246</v>
      </c>
      <c r="B683">
        <f t="shared" si="39"/>
        <v>-0.91354545764260098</v>
      </c>
      <c r="C683">
        <f t="shared" si="37"/>
        <v>-0.4067366430758001</v>
      </c>
      <c r="D683">
        <f t="shared" si="36"/>
        <v>1</v>
      </c>
      <c r="E683">
        <f t="shared" si="40"/>
        <v>-0.91354545764260098</v>
      </c>
      <c r="F683">
        <f t="shared" si="38"/>
        <v>-0.4067366430758001</v>
      </c>
    </row>
    <row r="684" spans="1:6" x14ac:dyDescent="0.25">
      <c r="A684" s="2">
        <v>247</v>
      </c>
      <c r="B684">
        <f t="shared" si="39"/>
        <v>-0.92050485345244026</v>
      </c>
      <c r="C684">
        <f t="shared" si="37"/>
        <v>-0.39073112848927383</v>
      </c>
      <c r="D684">
        <f t="shared" si="36"/>
        <v>1</v>
      </c>
      <c r="E684">
        <f t="shared" si="40"/>
        <v>-0.92050485345244026</v>
      </c>
      <c r="F684">
        <f t="shared" si="38"/>
        <v>-0.39073112848927383</v>
      </c>
    </row>
    <row r="685" spans="1:6" x14ac:dyDescent="0.25">
      <c r="A685" s="2">
        <v>248</v>
      </c>
      <c r="B685">
        <f t="shared" si="39"/>
        <v>-0.92718385456678731</v>
      </c>
      <c r="C685">
        <f t="shared" si="37"/>
        <v>-0.37460659341591229</v>
      </c>
      <c r="D685">
        <f t="shared" si="36"/>
        <v>1</v>
      </c>
      <c r="E685">
        <f t="shared" si="40"/>
        <v>-0.92718385456678731</v>
      </c>
      <c r="F685">
        <f t="shared" si="38"/>
        <v>-0.37460659341591229</v>
      </c>
    </row>
    <row r="686" spans="1:6" x14ac:dyDescent="0.25">
      <c r="A686" s="2">
        <v>249</v>
      </c>
      <c r="B686">
        <f t="shared" si="39"/>
        <v>-0.93358042649720163</v>
      </c>
      <c r="C686">
        <f t="shared" si="37"/>
        <v>-0.35836794954530071</v>
      </c>
      <c r="D686">
        <f t="shared" si="36"/>
        <v>1</v>
      </c>
      <c r="E686">
        <f t="shared" si="40"/>
        <v>-0.93358042649720163</v>
      </c>
      <c r="F686">
        <f t="shared" si="38"/>
        <v>-0.35836794954530071</v>
      </c>
    </row>
    <row r="687" spans="1:6" x14ac:dyDescent="0.25">
      <c r="A687" s="2">
        <v>250</v>
      </c>
      <c r="B687">
        <f t="shared" si="39"/>
        <v>-0.93969262078590843</v>
      </c>
      <c r="C687">
        <f t="shared" si="37"/>
        <v>-0.34202014332566855</v>
      </c>
      <c r="D687">
        <f t="shared" si="36"/>
        <v>1</v>
      </c>
      <c r="E687">
        <f t="shared" si="40"/>
        <v>-0.93969262078590843</v>
      </c>
      <c r="F687">
        <f t="shared" si="38"/>
        <v>-0.34202014332566855</v>
      </c>
    </row>
    <row r="688" spans="1:6" x14ac:dyDescent="0.25">
      <c r="A688" s="2">
        <v>251</v>
      </c>
      <c r="B688">
        <f t="shared" si="39"/>
        <v>-0.94551857559931685</v>
      </c>
      <c r="C688">
        <f t="shared" si="37"/>
        <v>-0.32556815445715664</v>
      </c>
      <c r="D688">
        <f t="shared" si="36"/>
        <v>1</v>
      </c>
      <c r="E688">
        <f t="shared" si="40"/>
        <v>-0.94551857559931685</v>
      </c>
      <c r="F688">
        <f t="shared" si="38"/>
        <v>-0.32556815445715664</v>
      </c>
    </row>
    <row r="689" spans="1:6" x14ac:dyDescent="0.25">
      <c r="A689" s="2">
        <v>252</v>
      </c>
      <c r="B689">
        <f t="shared" si="39"/>
        <v>-0.95105651629515353</v>
      </c>
      <c r="C689">
        <f t="shared" si="37"/>
        <v>-0.30901699437494756</v>
      </c>
      <c r="D689">
        <f t="shared" si="36"/>
        <v>1</v>
      </c>
      <c r="E689">
        <f t="shared" si="40"/>
        <v>-0.95105651629515353</v>
      </c>
      <c r="F689">
        <f t="shared" si="38"/>
        <v>-0.30901699437494756</v>
      </c>
    </row>
    <row r="690" spans="1:6" x14ac:dyDescent="0.25">
      <c r="A690" s="2">
        <v>253</v>
      </c>
      <c r="B690">
        <f t="shared" si="39"/>
        <v>-0.95630475596303532</v>
      </c>
      <c r="C690">
        <f t="shared" si="37"/>
        <v>-0.2923717047227371</v>
      </c>
      <c r="D690">
        <f t="shared" si="36"/>
        <v>1</v>
      </c>
      <c r="E690">
        <f t="shared" si="40"/>
        <v>-0.95630475596303532</v>
      </c>
      <c r="F690">
        <f t="shared" si="38"/>
        <v>-0.2923717047227371</v>
      </c>
    </row>
    <row r="691" spans="1:6" x14ac:dyDescent="0.25">
      <c r="A691" s="2">
        <v>254</v>
      </c>
      <c r="B691">
        <f t="shared" si="39"/>
        <v>-0.96126169593831901</v>
      </c>
      <c r="C691">
        <f t="shared" si="37"/>
        <v>-0.27563735581699889</v>
      </c>
      <c r="D691">
        <f t="shared" si="36"/>
        <v>1</v>
      </c>
      <c r="E691">
        <f t="shared" si="40"/>
        <v>-0.96126169593831901</v>
      </c>
      <c r="F691">
        <f t="shared" si="38"/>
        <v>-0.27563735581699889</v>
      </c>
    </row>
    <row r="692" spans="1:6" x14ac:dyDescent="0.25">
      <c r="A692" s="2">
        <v>255</v>
      </c>
      <c r="B692">
        <f t="shared" si="39"/>
        <v>-0.96592582628906831</v>
      </c>
      <c r="C692">
        <f t="shared" si="37"/>
        <v>-0.25881904510252063</v>
      </c>
      <c r="D692">
        <f t="shared" si="36"/>
        <v>1</v>
      </c>
      <c r="E692">
        <f t="shared" si="40"/>
        <v>-0.96592582628906831</v>
      </c>
      <c r="F692">
        <f t="shared" si="38"/>
        <v>-0.25881904510252063</v>
      </c>
    </row>
    <row r="693" spans="1:6" x14ac:dyDescent="0.25">
      <c r="A693" s="2">
        <v>256</v>
      </c>
      <c r="B693">
        <f t="shared" si="39"/>
        <v>-0.97029572627599647</v>
      </c>
      <c r="C693">
        <f t="shared" si="37"/>
        <v>-0.24192189559966779</v>
      </c>
      <c r="D693">
        <f t="shared" si="36"/>
        <v>1</v>
      </c>
      <c r="E693">
        <f t="shared" si="40"/>
        <v>-0.97029572627599647</v>
      </c>
      <c r="F693">
        <f t="shared" si="38"/>
        <v>-0.24192189559966779</v>
      </c>
    </row>
    <row r="694" spans="1:6" x14ac:dyDescent="0.25">
      <c r="A694" s="2">
        <v>257</v>
      </c>
      <c r="B694">
        <f t="shared" si="39"/>
        <v>-0.97437006478523513</v>
      </c>
      <c r="C694">
        <f t="shared" si="37"/>
        <v>-0.22495105434386525</v>
      </c>
      <c r="D694">
        <f t="shared" ref="D694:D757" si="41">$B$34+(D313/$B$33)</f>
        <v>1</v>
      </c>
      <c r="E694">
        <f t="shared" si="40"/>
        <v>-0.97437006478523513</v>
      </c>
      <c r="F694">
        <f t="shared" si="38"/>
        <v>-0.22495105434386525</v>
      </c>
    </row>
    <row r="695" spans="1:6" x14ac:dyDescent="0.25">
      <c r="A695" s="2">
        <v>258</v>
      </c>
      <c r="B695">
        <f t="shared" si="39"/>
        <v>-0.97814760073380558</v>
      </c>
      <c r="C695">
        <f t="shared" si="37"/>
        <v>-0.20791169081775979</v>
      </c>
      <c r="D695">
        <f t="shared" si="41"/>
        <v>1</v>
      </c>
      <c r="E695">
        <f t="shared" si="40"/>
        <v>-0.97814760073380558</v>
      </c>
      <c r="F695">
        <f t="shared" si="38"/>
        <v>-0.20791169081775979</v>
      </c>
    </row>
    <row r="696" spans="1:6" x14ac:dyDescent="0.25">
      <c r="A696" s="2">
        <v>259</v>
      </c>
      <c r="B696">
        <f t="shared" si="39"/>
        <v>-0.98162718344766398</v>
      </c>
      <c r="C696">
        <f t="shared" si="37"/>
        <v>-0.19080899537654461</v>
      </c>
      <c r="D696">
        <f t="shared" si="41"/>
        <v>1</v>
      </c>
      <c r="E696">
        <f t="shared" si="40"/>
        <v>-0.98162718344766398</v>
      </c>
      <c r="F696">
        <f t="shared" si="38"/>
        <v>-0.19080899537654461</v>
      </c>
    </row>
    <row r="697" spans="1:6" x14ac:dyDescent="0.25">
      <c r="A697" s="2">
        <v>260</v>
      </c>
      <c r="B697">
        <f t="shared" si="39"/>
        <v>-0.98480775301220802</v>
      </c>
      <c r="C697">
        <f t="shared" si="37"/>
        <v>-0.17364817766693033</v>
      </c>
      <c r="D697">
        <f t="shared" si="41"/>
        <v>1</v>
      </c>
      <c r="E697">
        <f t="shared" si="40"/>
        <v>-0.98480775301220802</v>
      </c>
      <c r="F697">
        <f t="shared" si="38"/>
        <v>-0.17364817766693033</v>
      </c>
    </row>
    <row r="698" spans="1:6" x14ac:dyDescent="0.25">
      <c r="A698" s="2">
        <v>261</v>
      </c>
      <c r="B698">
        <f t="shared" si="39"/>
        <v>-0.98768834059513766</v>
      </c>
      <c r="C698">
        <f t="shared" si="37"/>
        <v>-0.15643446504023104</v>
      </c>
      <c r="D698">
        <f t="shared" si="41"/>
        <v>1</v>
      </c>
      <c r="E698">
        <f t="shared" si="40"/>
        <v>-0.98768834059513766</v>
      </c>
      <c r="F698">
        <f t="shared" si="38"/>
        <v>-0.15643446504023104</v>
      </c>
    </row>
    <row r="699" spans="1:6" x14ac:dyDescent="0.25">
      <c r="A699" s="2">
        <v>262</v>
      </c>
      <c r="B699">
        <f t="shared" si="39"/>
        <v>-0.99026806874157025</v>
      </c>
      <c r="C699">
        <f t="shared" si="37"/>
        <v>-0.13917310096006583</v>
      </c>
      <c r="D699">
        <f t="shared" si="41"/>
        <v>1</v>
      </c>
      <c r="E699">
        <f t="shared" si="40"/>
        <v>-0.99026806874157025</v>
      </c>
      <c r="F699">
        <f t="shared" si="38"/>
        <v>-0.13917310096006583</v>
      </c>
    </row>
    <row r="700" spans="1:6" x14ac:dyDescent="0.25">
      <c r="A700" s="2">
        <v>263</v>
      </c>
      <c r="B700">
        <f t="shared" si="39"/>
        <v>-0.99254615164132209</v>
      </c>
      <c r="C700">
        <f t="shared" si="37"/>
        <v>-0.12186934340514717</v>
      </c>
      <c r="D700">
        <f t="shared" si="41"/>
        <v>1</v>
      </c>
      <c r="E700">
        <f t="shared" si="40"/>
        <v>-0.99254615164132209</v>
      </c>
      <c r="F700">
        <f t="shared" si="38"/>
        <v>-0.12186934340514717</v>
      </c>
    </row>
    <row r="701" spans="1:6" x14ac:dyDescent="0.25">
      <c r="A701" s="2">
        <v>264</v>
      </c>
      <c r="B701">
        <f t="shared" si="39"/>
        <v>-0.9945218953682734</v>
      </c>
      <c r="C701">
        <f t="shared" si="37"/>
        <v>-0.10452846326765336</v>
      </c>
      <c r="D701">
        <f t="shared" si="41"/>
        <v>1</v>
      </c>
      <c r="E701">
        <f t="shared" si="40"/>
        <v>-0.9945218953682734</v>
      </c>
      <c r="F701">
        <f t="shared" si="38"/>
        <v>-0.10452846326765336</v>
      </c>
    </row>
    <row r="702" spans="1:6" x14ac:dyDescent="0.25">
      <c r="A702" s="2">
        <v>265</v>
      </c>
      <c r="B702">
        <f t="shared" si="39"/>
        <v>-0.99619469809174555</v>
      </c>
      <c r="C702">
        <f t="shared" si="37"/>
        <v>-8.7155742747658249E-2</v>
      </c>
      <c r="D702">
        <f t="shared" si="41"/>
        <v>1</v>
      </c>
      <c r="E702">
        <f t="shared" si="40"/>
        <v>-0.99619469809174555</v>
      </c>
      <c r="F702">
        <f t="shared" si="38"/>
        <v>-8.7155742747658249E-2</v>
      </c>
    </row>
    <row r="703" spans="1:6" x14ac:dyDescent="0.25">
      <c r="A703" s="2">
        <v>266</v>
      </c>
      <c r="B703">
        <f t="shared" si="39"/>
        <v>-0.9975640502598242</v>
      </c>
      <c r="C703">
        <f t="shared" si="37"/>
        <v>-6.975647374412558E-2</v>
      </c>
      <c r="D703">
        <f t="shared" si="41"/>
        <v>1</v>
      </c>
      <c r="E703">
        <f t="shared" si="40"/>
        <v>-0.9975640502598242</v>
      </c>
      <c r="F703">
        <f t="shared" si="38"/>
        <v>-6.975647374412558E-2</v>
      </c>
    </row>
    <row r="704" spans="1:6" x14ac:dyDescent="0.25">
      <c r="A704" s="2">
        <v>267</v>
      </c>
      <c r="B704">
        <f t="shared" si="39"/>
        <v>-0.99862953475457383</v>
      </c>
      <c r="C704">
        <f t="shared" si="37"/>
        <v>-5.2335956242944306E-2</v>
      </c>
      <c r="D704">
        <f t="shared" si="41"/>
        <v>1</v>
      </c>
      <c r="E704">
        <f t="shared" si="40"/>
        <v>-0.99862953475457383</v>
      </c>
      <c r="F704">
        <f t="shared" si="38"/>
        <v>-5.2335956242944306E-2</v>
      </c>
    </row>
    <row r="705" spans="1:6" x14ac:dyDescent="0.25">
      <c r="A705" s="2">
        <v>268</v>
      </c>
      <c r="B705">
        <f t="shared" si="39"/>
        <v>-0.99939082701909576</v>
      </c>
      <c r="C705">
        <f t="shared" si="37"/>
        <v>-3.4899496702500761E-2</v>
      </c>
      <c r="D705">
        <f t="shared" si="41"/>
        <v>1</v>
      </c>
      <c r="E705">
        <f t="shared" si="40"/>
        <v>-0.99939082701909576</v>
      </c>
      <c r="F705">
        <f t="shared" si="38"/>
        <v>-3.4899496702500761E-2</v>
      </c>
    </row>
    <row r="706" spans="1:6" x14ac:dyDescent="0.25">
      <c r="A706" s="2">
        <v>269</v>
      </c>
      <c r="B706">
        <f t="shared" si="39"/>
        <v>-0.99984769515639127</v>
      </c>
      <c r="C706">
        <f t="shared" si="37"/>
        <v>-1.7452406437283498E-2</v>
      </c>
      <c r="D706">
        <f t="shared" si="41"/>
        <v>1</v>
      </c>
      <c r="E706">
        <f t="shared" si="40"/>
        <v>-0.99984769515639127</v>
      </c>
      <c r="F706">
        <f t="shared" si="38"/>
        <v>-1.7452406437283498E-2</v>
      </c>
    </row>
    <row r="707" spans="1:6" x14ac:dyDescent="0.25">
      <c r="A707" s="2">
        <v>270</v>
      </c>
      <c r="B707">
        <f t="shared" si="39"/>
        <v>-1</v>
      </c>
      <c r="C707">
        <f t="shared" si="37"/>
        <v>-1.83772268236293E-16</v>
      </c>
      <c r="D707">
        <f t="shared" si="41"/>
        <v>1</v>
      </c>
      <c r="E707">
        <f t="shared" si="40"/>
        <v>-1</v>
      </c>
      <c r="F707">
        <f t="shared" si="38"/>
        <v>-1.83772268236293E-16</v>
      </c>
    </row>
    <row r="708" spans="1:6" x14ac:dyDescent="0.25">
      <c r="A708" s="2">
        <v>271</v>
      </c>
      <c r="B708">
        <f t="shared" si="39"/>
        <v>-0.99984769515639127</v>
      </c>
      <c r="C708">
        <f t="shared" si="37"/>
        <v>1.745240643728313E-2</v>
      </c>
      <c r="D708">
        <f t="shared" si="41"/>
        <v>1</v>
      </c>
      <c r="E708">
        <f t="shared" si="40"/>
        <v>-0.99984769515639127</v>
      </c>
      <c r="F708">
        <f t="shared" si="38"/>
        <v>1.745240643728313E-2</v>
      </c>
    </row>
    <row r="709" spans="1:6" x14ac:dyDescent="0.25">
      <c r="A709" s="2">
        <v>272</v>
      </c>
      <c r="B709">
        <f t="shared" si="39"/>
        <v>-0.99939082701909576</v>
      </c>
      <c r="C709">
        <f t="shared" si="37"/>
        <v>3.4899496702501281E-2</v>
      </c>
      <c r="D709">
        <f t="shared" si="41"/>
        <v>1</v>
      </c>
      <c r="E709">
        <f t="shared" si="40"/>
        <v>-0.99939082701909576</v>
      </c>
      <c r="F709">
        <f t="shared" si="38"/>
        <v>3.4899496702501281E-2</v>
      </c>
    </row>
    <row r="710" spans="1:6" x14ac:dyDescent="0.25">
      <c r="A710" s="2">
        <v>273</v>
      </c>
      <c r="B710">
        <f t="shared" si="39"/>
        <v>-0.99862953475457383</v>
      </c>
      <c r="C710">
        <f t="shared" si="37"/>
        <v>5.2335956242943946E-2</v>
      </c>
      <c r="D710">
        <f t="shared" si="41"/>
        <v>1</v>
      </c>
      <c r="E710">
        <f t="shared" si="40"/>
        <v>-0.99862953475457383</v>
      </c>
      <c r="F710">
        <f t="shared" si="38"/>
        <v>5.2335956242943946E-2</v>
      </c>
    </row>
    <row r="711" spans="1:6" x14ac:dyDescent="0.25">
      <c r="A711" s="2">
        <v>274</v>
      </c>
      <c r="B711">
        <f t="shared" si="39"/>
        <v>-0.99756405025982431</v>
      </c>
      <c r="C711">
        <f t="shared" si="37"/>
        <v>6.9756473744125219E-2</v>
      </c>
      <c r="D711">
        <f t="shared" si="41"/>
        <v>1</v>
      </c>
      <c r="E711">
        <f t="shared" si="40"/>
        <v>-0.99756405025982431</v>
      </c>
      <c r="F711">
        <f t="shared" si="38"/>
        <v>6.9756473744125219E-2</v>
      </c>
    </row>
    <row r="712" spans="1:6" x14ac:dyDescent="0.25">
      <c r="A712" s="2">
        <v>275</v>
      </c>
      <c r="B712">
        <f t="shared" si="39"/>
        <v>-0.99619469809174555</v>
      </c>
      <c r="C712">
        <f t="shared" si="37"/>
        <v>8.7155742747657888E-2</v>
      </c>
      <c r="D712">
        <f t="shared" si="41"/>
        <v>1</v>
      </c>
      <c r="E712">
        <f t="shared" si="40"/>
        <v>-0.99619469809174555</v>
      </c>
      <c r="F712">
        <f t="shared" si="38"/>
        <v>8.7155742747657888E-2</v>
      </c>
    </row>
    <row r="713" spans="1:6" x14ac:dyDescent="0.25">
      <c r="A713" s="2">
        <v>276</v>
      </c>
      <c r="B713">
        <f t="shared" si="39"/>
        <v>-0.9945218953682734</v>
      </c>
      <c r="C713">
        <f t="shared" si="37"/>
        <v>0.10452846326765299</v>
      </c>
      <c r="D713">
        <f t="shared" si="41"/>
        <v>1</v>
      </c>
      <c r="E713">
        <f t="shared" si="40"/>
        <v>-0.9945218953682734</v>
      </c>
      <c r="F713">
        <f t="shared" si="38"/>
        <v>0.10452846326765299</v>
      </c>
    </row>
    <row r="714" spans="1:6" x14ac:dyDescent="0.25">
      <c r="A714" s="2">
        <v>277</v>
      </c>
      <c r="B714">
        <f t="shared" si="39"/>
        <v>-0.99254615164132198</v>
      </c>
      <c r="C714">
        <f t="shared" si="37"/>
        <v>0.12186934340514768</v>
      </c>
      <c r="D714">
        <f t="shared" si="41"/>
        <v>1</v>
      </c>
      <c r="E714">
        <f t="shared" si="40"/>
        <v>-0.99254615164132198</v>
      </c>
      <c r="F714">
        <f t="shared" si="38"/>
        <v>0.12186934340514768</v>
      </c>
    </row>
    <row r="715" spans="1:6" x14ac:dyDescent="0.25">
      <c r="A715" s="2">
        <v>278</v>
      </c>
      <c r="B715">
        <f t="shared" si="39"/>
        <v>-0.99026806874157036</v>
      </c>
      <c r="C715">
        <f t="shared" si="37"/>
        <v>0.13917310096006547</v>
      </c>
      <c r="D715">
        <f t="shared" si="41"/>
        <v>1</v>
      </c>
      <c r="E715">
        <f t="shared" si="40"/>
        <v>-0.99026806874157036</v>
      </c>
      <c r="F715">
        <f t="shared" si="38"/>
        <v>0.13917310096006547</v>
      </c>
    </row>
    <row r="716" spans="1:6" x14ac:dyDescent="0.25">
      <c r="A716" s="2">
        <v>279</v>
      </c>
      <c r="B716">
        <f t="shared" si="39"/>
        <v>-0.98768834059513777</v>
      </c>
      <c r="C716">
        <f t="shared" si="37"/>
        <v>0.15643446504023067</v>
      </c>
      <c r="D716">
        <f t="shared" si="41"/>
        <v>1</v>
      </c>
      <c r="E716">
        <f t="shared" si="40"/>
        <v>-0.98768834059513777</v>
      </c>
      <c r="F716">
        <f t="shared" si="38"/>
        <v>0.15643446504023067</v>
      </c>
    </row>
    <row r="717" spans="1:6" x14ac:dyDescent="0.25">
      <c r="A717" s="2">
        <v>280</v>
      </c>
      <c r="B717">
        <f t="shared" si="39"/>
        <v>-0.98480775301220813</v>
      </c>
      <c r="C717">
        <f t="shared" si="37"/>
        <v>0.17364817766692997</v>
      </c>
      <c r="D717">
        <f t="shared" si="41"/>
        <v>1</v>
      </c>
      <c r="E717">
        <f t="shared" si="40"/>
        <v>-0.98480775301220813</v>
      </c>
      <c r="F717">
        <f t="shared" si="38"/>
        <v>0.17364817766692997</v>
      </c>
    </row>
    <row r="718" spans="1:6" x14ac:dyDescent="0.25">
      <c r="A718" s="2">
        <v>281</v>
      </c>
      <c r="B718">
        <f t="shared" si="39"/>
        <v>-0.98162718344766386</v>
      </c>
      <c r="C718">
        <f t="shared" si="37"/>
        <v>0.19080899537654511</v>
      </c>
      <c r="D718">
        <f t="shared" si="41"/>
        <v>1</v>
      </c>
      <c r="E718">
        <f t="shared" si="40"/>
        <v>-0.98162718344766386</v>
      </c>
      <c r="F718">
        <f t="shared" si="38"/>
        <v>0.19080899537654511</v>
      </c>
    </row>
    <row r="719" spans="1:6" x14ac:dyDescent="0.25">
      <c r="A719" s="2">
        <v>282</v>
      </c>
      <c r="B719">
        <f t="shared" si="39"/>
        <v>-0.97814760073380558</v>
      </c>
      <c r="C719">
        <f t="shared" si="37"/>
        <v>0.20791169081775943</v>
      </c>
      <c r="D719">
        <f t="shared" si="41"/>
        <v>1</v>
      </c>
      <c r="E719">
        <f t="shared" si="40"/>
        <v>-0.97814760073380558</v>
      </c>
      <c r="F719">
        <f t="shared" si="38"/>
        <v>0.20791169081775943</v>
      </c>
    </row>
    <row r="720" spans="1:6" x14ac:dyDescent="0.25">
      <c r="A720" s="2">
        <v>283</v>
      </c>
      <c r="B720">
        <f t="shared" si="39"/>
        <v>-0.97437006478523525</v>
      </c>
      <c r="C720">
        <f t="shared" si="37"/>
        <v>0.22495105434386492</v>
      </c>
      <c r="D720">
        <f t="shared" si="41"/>
        <v>1</v>
      </c>
      <c r="E720">
        <f t="shared" si="40"/>
        <v>-0.97437006478523525</v>
      </c>
      <c r="F720">
        <f t="shared" si="38"/>
        <v>0.22495105434386492</v>
      </c>
    </row>
    <row r="721" spans="1:6" x14ac:dyDescent="0.25">
      <c r="A721" s="2">
        <v>284</v>
      </c>
      <c r="B721">
        <f t="shared" si="39"/>
        <v>-0.97029572627599658</v>
      </c>
      <c r="C721">
        <f t="shared" si="37"/>
        <v>0.24192189559966745</v>
      </c>
      <c r="D721">
        <f t="shared" si="41"/>
        <v>1</v>
      </c>
      <c r="E721">
        <f t="shared" si="40"/>
        <v>-0.97029572627599658</v>
      </c>
      <c r="F721">
        <f t="shared" si="38"/>
        <v>0.24192189559966745</v>
      </c>
    </row>
    <row r="722" spans="1:6" x14ac:dyDescent="0.25">
      <c r="A722" s="2">
        <v>285</v>
      </c>
      <c r="B722">
        <f t="shared" si="39"/>
        <v>-0.96592582628906842</v>
      </c>
      <c r="C722">
        <f t="shared" si="37"/>
        <v>0.2588190451025203</v>
      </c>
      <c r="D722">
        <f t="shared" si="41"/>
        <v>1</v>
      </c>
      <c r="E722">
        <f t="shared" si="40"/>
        <v>-0.96592582628906842</v>
      </c>
      <c r="F722">
        <f t="shared" si="38"/>
        <v>0.2588190451025203</v>
      </c>
    </row>
    <row r="723" spans="1:6" x14ac:dyDescent="0.25">
      <c r="A723" s="2">
        <v>286</v>
      </c>
      <c r="B723">
        <f t="shared" si="39"/>
        <v>-0.96126169593831878</v>
      </c>
      <c r="C723">
        <f t="shared" si="37"/>
        <v>0.27563735581699939</v>
      </c>
      <c r="D723">
        <f t="shared" si="41"/>
        <v>1</v>
      </c>
      <c r="E723">
        <f t="shared" si="40"/>
        <v>-0.96126169593831878</v>
      </c>
      <c r="F723">
        <f t="shared" si="38"/>
        <v>0.27563735581699939</v>
      </c>
    </row>
    <row r="724" spans="1:6" x14ac:dyDescent="0.25">
      <c r="A724" s="2">
        <v>287</v>
      </c>
      <c r="B724">
        <f t="shared" si="39"/>
        <v>-0.95630475596303544</v>
      </c>
      <c r="C724">
        <f t="shared" si="37"/>
        <v>0.29237170472273671</v>
      </c>
      <c r="D724">
        <f t="shared" si="41"/>
        <v>1</v>
      </c>
      <c r="E724">
        <f t="shared" si="40"/>
        <v>-0.95630475596303544</v>
      </c>
      <c r="F724">
        <f t="shared" si="38"/>
        <v>0.29237170472273671</v>
      </c>
    </row>
    <row r="725" spans="1:6" x14ac:dyDescent="0.25">
      <c r="A725" s="2">
        <v>288</v>
      </c>
      <c r="B725">
        <f t="shared" si="39"/>
        <v>-0.95105651629515364</v>
      </c>
      <c r="C725">
        <f t="shared" si="37"/>
        <v>0.30901699437494723</v>
      </c>
      <c r="D725">
        <f t="shared" si="41"/>
        <v>1</v>
      </c>
      <c r="E725">
        <f t="shared" si="40"/>
        <v>-0.95105651629515364</v>
      </c>
      <c r="F725">
        <f t="shared" si="38"/>
        <v>0.30901699437494723</v>
      </c>
    </row>
    <row r="726" spans="1:6" x14ac:dyDescent="0.25">
      <c r="A726" s="2">
        <v>289</v>
      </c>
      <c r="B726">
        <f t="shared" si="39"/>
        <v>-0.94551857559931696</v>
      </c>
      <c r="C726">
        <f t="shared" si="37"/>
        <v>0.32556815445715631</v>
      </c>
      <c r="D726">
        <f t="shared" si="41"/>
        <v>1</v>
      </c>
      <c r="E726">
        <f t="shared" si="40"/>
        <v>-0.94551857559931696</v>
      </c>
      <c r="F726">
        <f t="shared" si="38"/>
        <v>0.32556815445715631</v>
      </c>
    </row>
    <row r="727" spans="1:6" x14ac:dyDescent="0.25">
      <c r="A727" s="2">
        <v>290</v>
      </c>
      <c r="B727">
        <f t="shared" si="39"/>
        <v>-0.93969262078590832</v>
      </c>
      <c r="C727">
        <f t="shared" si="37"/>
        <v>0.34202014332566899</v>
      </c>
      <c r="D727">
        <f t="shared" si="41"/>
        <v>1</v>
      </c>
      <c r="E727">
        <f t="shared" si="40"/>
        <v>-0.93969262078590832</v>
      </c>
      <c r="F727">
        <f t="shared" si="38"/>
        <v>0.34202014332566899</v>
      </c>
    </row>
    <row r="728" spans="1:6" x14ac:dyDescent="0.25">
      <c r="A728" s="2">
        <v>291</v>
      </c>
      <c r="B728">
        <f t="shared" si="39"/>
        <v>-0.93358042649720174</v>
      </c>
      <c r="C728">
        <f t="shared" si="37"/>
        <v>0.35836794954530038</v>
      </c>
      <c r="D728">
        <f t="shared" si="41"/>
        <v>1</v>
      </c>
      <c r="E728">
        <f t="shared" si="40"/>
        <v>-0.93358042649720174</v>
      </c>
      <c r="F728">
        <f t="shared" si="38"/>
        <v>0.35836794954530038</v>
      </c>
    </row>
    <row r="729" spans="1:6" x14ac:dyDescent="0.25">
      <c r="A729" s="2">
        <v>292</v>
      </c>
      <c r="B729">
        <f t="shared" si="39"/>
        <v>-0.92718385456678742</v>
      </c>
      <c r="C729">
        <f t="shared" si="37"/>
        <v>0.37460659341591196</v>
      </c>
      <c r="D729">
        <f t="shared" si="41"/>
        <v>1</v>
      </c>
      <c r="E729">
        <f t="shared" si="40"/>
        <v>-0.92718385456678742</v>
      </c>
      <c r="F729">
        <f t="shared" si="38"/>
        <v>0.37460659341591196</v>
      </c>
    </row>
    <row r="730" spans="1:6" x14ac:dyDescent="0.25">
      <c r="A730" s="2">
        <v>293</v>
      </c>
      <c r="B730">
        <f t="shared" si="39"/>
        <v>-0.92050485345244049</v>
      </c>
      <c r="C730">
        <f t="shared" si="37"/>
        <v>0.39073112848927349</v>
      </c>
      <c r="D730">
        <f t="shared" si="41"/>
        <v>1</v>
      </c>
      <c r="E730">
        <f t="shared" si="40"/>
        <v>-0.92050485345244049</v>
      </c>
      <c r="F730">
        <f t="shared" si="38"/>
        <v>0.39073112848927349</v>
      </c>
    </row>
    <row r="731" spans="1:6" x14ac:dyDescent="0.25">
      <c r="A731" s="2">
        <v>294</v>
      </c>
      <c r="B731">
        <f t="shared" si="39"/>
        <v>-0.91354545764260109</v>
      </c>
      <c r="C731">
        <f t="shared" si="37"/>
        <v>0.40673664307579976</v>
      </c>
      <c r="D731">
        <f t="shared" si="41"/>
        <v>1</v>
      </c>
      <c r="E731">
        <f t="shared" si="40"/>
        <v>-0.91354545764260109</v>
      </c>
      <c r="F731">
        <f t="shared" si="38"/>
        <v>0.40673664307579976</v>
      </c>
    </row>
    <row r="732" spans="1:6" x14ac:dyDescent="0.25">
      <c r="A732" s="2">
        <v>295</v>
      </c>
      <c r="B732">
        <f t="shared" si="39"/>
        <v>-0.90630778703664994</v>
      </c>
      <c r="C732">
        <f t="shared" si="37"/>
        <v>0.42261826174069961</v>
      </c>
      <c r="D732">
        <f t="shared" si="41"/>
        <v>1</v>
      </c>
      <c r="E732">
        <f t="shared" si="40"/>
        <v>-0.90630778703664994</v>
      </c>
      <c r="F732">
        <f t="shared" si="38"/>
        <v>0.42261826174069961</v>
      </c>
    </row>
    <row r="733" spans="1:6" x14ac:dyDescent="0.25">
      <c r="A733" s="2">
        <v>296</v>
      </c>
      <c r="B733">
        <f t="shared" si="39"/>
        <v>-0.89879404629916704</v>
      </c>
      <c r="C733">
        <f t="shared" si="37"/>
        <v>0.4383711467890774</v>
      </c>
      <c r="D733">
        <f t="shared" si="41"/>
        <v>1</v>
      </c>
      <c r="E733">
        <f t="shared" si="40"/>
        <v>-0.89879404629916704</v>
      </c>
      <c r="F733">
        <f t="shared" si="38"/>
        <v>0.4383711467890774</v>
      </c>
    </row>
    <row r="734" spans="1:6" x14ac:dyDescent="0.25">
      <c r="A734" s="2">
        <v>297</v>
      </c>
      <c r="B734">
        <f t="shared" si="39"/>
        <v>-0.8910065241883679</v>
      </c>
      <c r="C734">
        <f t="shared" si="37"/>
        <v>0.45399049973954664</v>
      </c>
      <c r="D734">
        <f t="shared" si="41"/>
        <v>1</v>
      </c>
      <c r="E734">
        <f t="shared" si="40"/>
        <v>-0.8910065241883679</v>
      </c>
      <c r="F734">
        <f t="shared" si="38"/>
        <v>0.45399049973954664</v>
      </c>
    </row>
    <row r="735" spans="1:6" x14ac:dyDescent="0.25">
      <c r="A735" s="2">
        <v>298</v>
      </c>
      <c r="B735">
        <f t="shared" si="39"/>
        <v>-0.8829475928589271</v>
      </c>
      <c r="C735">
        <f t="shared" si="37"/>
        <v>0.46947156278589042</v>
      </c>
      <c r="D735">
        <f t="shared" si="41"/>
        <v>1</v>
      </c>
      <c r="E735">
        <f t="shared" si="40"/>
        <v>-0.8829475928589271</v>
      </c>
      <c r="F735">
        <f t="shared" si="38"/>
        <v>0.46947156278589042</v>
      </c>
    </row>
    <row r="736" spans="1:6" x14ac:dyDescent="0.25">
      <c r="A736" s="2">
        <v>299</v>
      </c>
      <c r="B736">
        <f t="shared" si="39"/>
        <v>-0.87461970713939563</v>
      </c>
      <c r="C736">
        <f t="shared" si="37"/>
        <v>0.48480962024633728</v>
      </c>
      <c r="D736">
        <f t="shared" si="41"/>
        <v>1</v>
      </c>
      <c r="E736">
        <f t="shared" si="40"/>
        <v>-0.87461970713939563</v>
      </c>
      <c r="F736">
        <f t="shared" si="38"/>
        <v>0.48480962024633728</v>
      </c>
    </row>
    <row r="737" spans="1:6" x14ac:dyDescent="0.25">
      <c r="A737" s="2">
        <v>300</v>
      </c>
      <c r="B737">
        <f t="shared" si="39"/>
        <v>-0.8660254037844386</v>
      </c>
      <c r="C737">
        <f t="shared" si="37"/>
        <v>0.50000000000000011</v>
      </c>
      <c r="D737">
        <f t="shared" si="41"/>
        <v>1</v>
      </c>
      <c r="E737">
        <f t="shared" si="40"/>
        <v>-0.8660254037844386</v>
      </c>
      <c r="F737">
        <f t="shared" si="38"/>
        <v>0.50000000000000011</v>
      </c>
    </row>
    <row r="738" spans="1:6" x14ac:dyDescent="0.25">
      <c r="A738" s="2">
        <v>301</v>
      </c>
      <c r="B738">
        <f t="shared" si="39"/>
        <v>-0.85716730070211233</v>
      </c>
      <c r="C738">
        <f t="shared" si="37"/>
        <v>0.51503807491005416</v>
      </c>
      <c r="D738">
        <f t="shared" si="41"/>
        <v>1</v>
      </c>
      <c r="E738">
        <f t="shared" si="40"/>
        <v>-0.85716730070211233</v>
      </c>
      <c r="F738">
        <f t="shared" si="38"/>
        <v>0.51503807491005416</v>
      </c>
    </row>
    <row r="739" spans="1:6" x14ac:dyDescent="0.25">
      <c r="A739" s="2">
        <v>302</v>
      </c>
      <c r="B739">
        <f t="shared" si="39"/>
        <v>-0.84804809615642618</v>
      </c>
      <c r="C739">
        <f t="shared" si="37"/>
        <v>0.52991926423320468</v>
      </c>
      <c r="D739">
        <f t="shared" si="41"/>
        <v>1</v>
      </c>
      <c r="E739">
        <f t="shared" si="40"/>
        <v>-0.84804809615642618</v>
      </c>
      <c r="F739">
        <f t="shared" si="38"/>
        <v>0.52991926423320468</v>
      </c>
    </row>
    <row r="740" spans="1:6" x14ac:dyDescent="0.25">
      <c r="A740" s="2">
        <v>303</v>
      </c>
      <c r="B740">
        <f t="shared" si="39"/>
        <v>-0.83867056794542427</v>
      </c>
      <c r="C740">
        <f t="shared" si="37"/>
        <v>0.54463903501502664</v>
      </c>
      <c r="D740">
        <f t="shared" si="41"/>
        <v>1</v>
      </c>
      <c r="E740">
        <f t="shared" si="40"/>
        <v>-0.83867056794542427</v>
      </c>
      <c r="F740">
        <f t="shared" si="38"/>
        <v>0.54463903501502664</v>
      </c>
    </row>
    <row r="741" spans="1:6" x14ac:dyDescent="0.25">
      <c r="A741" s="2">
        <v>304</v>
      </c>
      <c r="B741">
        <f t="shared" si="39"/>
        <v>-0.82903757255504162</v>
      </c>
      <c r="C741">
        <f t="shared" si="37"/>
        <v>0.55919290347074702</v>
      </c>
      <c r="D741">
        <f t="shared" si="41"/>
        <v>1</v>
      </c>
      <c r="E741">
        <f t="shared" si="40"/>
        <v>-0.82903757255504162</v>
      </c>
      <c r="F741">
        <f t="shared" si="38"/>
        <v>0.55919290347074702</v>
      </c>
    </row>
    <row r="742" spans="1:6" x14ac:dyDescent="0.25">
      <c r="A742" s="2">
        <v>305</v>
      </c>
      <c r="B742">
        <f t="shared" si="39"/>
        <v>-0.8191520442889918</v>
      </c>
      <c r="C742">
        <f t="shared" ref="C742:C797" si="42">$B$35+($B$34*COS(RADIANS(A742)))</f>
        <v>0.57357643635104605</v>
      </c>
      <c r="D742">
        <f t="shared" si="41"/>
        <v>1</v>
      </c>
      <c r="E742">
        <f t="shared" si="40"/>
        <v>-0.8191520442889918</v>
      </c>
      <c r="F742">
        <f t="shared" ref="F742:F797" si="43">$B$35+(D742*COS(RADIANS(A742)))</f>
        <v>0.57357643635104605</v>
      </c>
    </row>
    <row r="743" spans="1:6" x14ac:dyDescent="0.25">
      <c r="A743" s="2">
        <v>306</v>
      </c>
      <c r="B743">
        <f t="shared" ref="B743:B796" si="44">$B$34*SIN(RADIANS(A743))</f>
        <v>-0.80901699437494756</v>
      </c>
      <c r="C743">
        <f t="shared" si="42"/>
        <v>0.58778525229247292</v>
      </c>
      <c r="D743">
        <f t="shared" si="41"/>
        <v>1</v>
      </c>
      <c r="E743">
        <f t="shared" ref="E743:E797" si="45">D743*SIN(RADIANS(A743))</f>
        <v>-0.80901699437494756</v>
      </c>
      <c r="F743">
        <f t="shared" si="43"/>
        <v>0.58778525229247292</v>
      </c>
    </row>
    <row r="744" spans="1:6" x14ac:dyDescent="0.25">
      <c r="A744" s="2">
        <v>307</v>
      </c>
      <c r="B744">
        <f t="shared" si="44"/>
        <v>-0.79863551004729305</v>
      </c>
      <c r="C744">
        <f t="shared" si="42"/>
        <v>0.60181502315204793</v>
      </c>
      <c r="D744">
        <f t="shared" si="41"/>
        <v>1</v>
      </c>
      <c r="E744">
        <f t="shared" si="45"/>
        <v>-0.79863551004729305</v>
      </c>
      <c r="F744">
        <f t="shared" si="43"/>
        <v>0.60181502315204793</v>
      </c>
    </row>
    <row r="745" spans="1:6" x14ac:dyDescent="0.25">
      <c r="A745" s="2">
        <v>308</v>
      </c>
      <c r="B745">
        <f t="shared" si="44"/>
        <v>-0.78801075360672179</v>
      </c>
      <c r="C745">
        <f t="shared" si="42"/>
        <v>0.61566147532565851</v>
      </c>
      <c r="D745">
        <f t="shared" si="41"/>
        <v>1</v>
      </c>
      <c r="E745">
        <f t="shared" si="45"/>
        <v>-0.78801075360672179</v>
      </c>
      <c r="F745">
        <f t="shared" si="43"/>
        <v>0.61566147532565851</v>
      </c>
    </row>
    <row r="746" spans="1:6" x14ac:dyDescent="0.25">
      <c r="A746" s="2">
        <v>309</v>
      </c>
      <c r="B746">
        <f t="shared" si="44"/>
        <v>-0.77714596145697079</v>
      </c>
      <c r="C746">
        <f t="shared" si="42"/>
        <v>0.6293203910498375</v>
      </c>
      <c r="D746">
        <f t="shared" si="41"/>
        <v>1</v>
      </c>
      <c r="E746">
        <f t="shared" si="45"/>
        <v>-0.77714596145697079</v>
      </c>
      <c r="F746">
        <f t="shared" si="43"/>
        <v>0.6293203910498375</v>
      </c>
    </row>
    <row r="747" spans="1:6" x14ac:dyDescent="0.25">
      <c r="A747" s="2">
        <v>310</v>
      </c>
      <c r="B747">
        <f t="shared" si="44"/>
        <v>-0.76604444311897812</v>
      </c>
      <c r="C747">
        <f t="shared" si="42"/>
        <v>0.64278760968653925</v>
      </c>
      <c r="D747">
        <f t="shared" si="41"/>
        <v>1</v>
      </c>
      <c r="E747">
        <f t="shared" si="45"/>
        <v>-0.76604444311897812</v>
      </c>
      <c r="F747">
        <f t="shared" si="43"/>
        <v>0.64278760968653925</v>
      </c>
    </row>
    <row r="748" spans="1:6" x14ac:dyDescent="0.25">
      <c r="A748" s="2">
        <v>311</v>
      </c>
      <c r="B748">
        <f t="shared" si="44"/>
        <v>-0.75470958022277224</v>
      </c>
      <c r="C748">
        <f t="shared" si="42"/>
        <v>0.65605902899050705</v>
      </c>
      <c r="D748">
        <f t="shared" si="41"/>
        <v>1</v>
      </c>
      <c r="E748">
        <f t="shared" si="45"/>
        <v>-0.75470958022277224</v>
      </c>
      <c r="F748">
        <f t="shared" si="43"/>
        <v>0.65605902899050705</v>
      </c>
    </row>
    <row r="749" spans="1:6" x14ac:dyDescent="0.25">
      <c r="A749" s="2">
        <v>312</v>
      </c>
      <c r="B749">
        <f t="shared" si="44"/>
        <v>-0.74314482547739458</v>
      </c>
      <c r="C749">
        <f t="shared" si="42"/>
        <v>0.66913060635885779</v>
      </c>
      <c r="D749">
        <f t="shared" si="41"/>
        <v>1</v>
      </c>
      <c r="E749">
        <f t="shared" si="45"/>
        <v>-0.74314482547739458</v>
      </c>
      <c r="F749">
        <f t="shared" si="43"/>
        <v>0.66913060635885779</v>
      </c>
    </row>
    <row r="750" spans="1:6" x14ac:dyDescent="0.25">
      <c r="A750" s="2">
        <v>313</v>
      </c>
      <c r="B750">
        <f t="shared" si="44"/>
        <v>-0.73135370161917035</v>
      </c>
      <c r="C750">
        <f t="shared" si="42"/>
        <v>0.68199836006249859</v>
      </c>
      <c r="D750">
        <f t="shared" si="41"/>
        <v>1</v>
      </c>
      <c r="E750">
        <f t="shared" si="45"/>
        <v>-0.73135370161917035</v>
      </c>
      <c r="F750">
        <f t="shared" si="43"/>
        <v>0.68199836006249859</v>
      </c>
    </row>
    <row r="751" spans="1:6" x14ac:dyDescent="0.25">
      <c r="A751" s="2">
        <v>314</v>
      </c>
      <c r="B751">
        <f t="shared" si="44"/>
        <v>-0.71933980033865119</v>
      </c>
      <c r="C751">
        <f t="shared" si="42"/>
        <v>0.69465837045899725</v>
      </c>
      <c r="D751">
        <f t="shared" si="41"/>
        <v>1</v>
      </c>
      <c r="E751">
        <f t="shared" si="45"/>
        <v>-0.71933980033865119</v>
      </c>
      <c r="F751">
        <f t="shared" si="43"/>
        <v>0.69465837045899725</v>
      </c>
    </row>
    <row r="752" spans="1:6" x14ac:dyDescent="0.25">
      <c r="A752" s="2">
        <v>315</v>
      </c>
      <c r="B752">
        <f t="shared" si="44"/>
        <v>-0.70710678118654768</v>
      </c>
      <c r="C752">
        <f t="shared" si="42"/>
        <v>0.70710678118654735</v>
      </c>
      <c r="D752">
        <f t="shared" si="41"/>
        <v>1</v>
      </c>
      <c r="E752">
        <f t="shared" si="45"/>
        <v>-0.70710678118654768</v>
      </c>
      <c r="F752">
        <f t="shared" si="43"/>
        <v>0.70710678118654735</v>
      </c>
    </row>
    <row r="753" spans="1:6" x14ac:dyDescent="0.25">
      <c r="A753" s="2">
        <v>316</v>
      </c>
      <c r="B753">
        <f t="shared" si="44"/>
        <v>-0.69465837045899759</v>
      </c>
      <c r="C753">
        <f t="shared" si="42"/>
        <v>0.71933980033865086</v>
      </c>
      <c r="D753">
        <f t="shared" si="41"/>
        <v>1</v>
      </c>
      <c r="E753">
        <f t="shared" si="45"/>
        <v>-0.69465837045899759</v>
      </c>
      <c r="F753">
        <f t="shared" si="43"/>
        <v>0.71933980033865086</v>
      </c>
    </row>
    <row r="754" spans="1:6" x14ac:dyDescent="0.25">
      <c r="A754" s="2">
        <v>317</v>
      </c>
      <c r="B754">
        <f t="shared" si="44"/>
        <v>-0.68199836006249825</v>
      </c>
      <c r="C754">
        <f t="shared" si="42"/>
        <v>0.73135370161917068</v>
      </c>
      <c r="D754">
        <f t="shared" si="41"/>
        <v>1</v>
      </c>
      <c r="E754">
        <f t="shared" si="45"/>
        <v>-0.68199836006249825</v>
      </c>
      <c r="F754">
        <f t="shared" si="43"/>
        <v>0.73135370161917068</v>
      </c>
    </row>
    <row r="755" spans="1:6" x14ac:dyDescent="0.25">
      <c r="A755" s="2">
        <v>318</v>
      </c>
      <c r="B755">
        <f t="shared" si="44"/>
        <v>-0.66913060635885813</v>
      </c>
      <c r="C755">
        <f t="shared" si="42"/>
        <v>0.74314482547739424</v>
      </c>
      <c r="D755">
        <f t="shared" si="41"/>
        <v>1</v>
      </c>
      <c r="E755">
        <f t="shared" si="45"/>
        <v>-0.66913060635885813</v>
      </c>
      <c r="F755">
        <f t="shared" si="43"/>
        <v>0.74314482547739424</v>
      </c>
    </row>
    <row r="756" spans="1:6" x14ac:dyDescent="0.25">
      <c r="A756" s="2">
        <v>319</v>
      </c>
      <c r="B756">
        <f t="shared" si="44"/>
        <v>-0.65605902899050739</v>
      </c>
      <c r="C756">
        <f t="shared" si="42"/>
        <v>0.7547095802227719</v>
      </c>
      <c r="D756">
        <f t="shared" si="41"/>
        <v>1</v>
      </c>
      <c r="E756">
        <f t="shared" si="45"/>
        <v>-0.65605902899050739</v>
      </c>
      <c r="F756">
        <f t="shared" si="43"/>
        <v>0.7547095802227719</v>
      </c>
    </row>
    <row r="757" spans="1:6" x14ac:dyDescent="0.25">
      <c r="A757" s="2">
        <v>320</v>
      </c>
      <c r="B757">
        <f t="shared" si="44"/>
        <v>-0.64278760968653958</v>
      </c>
      <c r="C757">
        <f t="shared" si="42"/>
        <v>0.76604444311897779</v>
      </c>
      <c r="D757">
        <f t="shared" si="41"/>
        <v>1</v>
      </c>
      <c r="E757">
        <f t="shared" si="45"/>
        <v>-0.64278760968653958</v>
      </c>
      <c r="F757">
        <f t="shared" si="43"/>
        <v>0.76604444311897779</v>
      </c>
    </row>
    <row r="758" spans="1:6" x14ac:dyDescent="0.25">
      <c r="A758" s="2">
        <v>321</v>
      </c>
      <c r="B758">
        <f t="shared" si="44"/>
        <v>-0.62932039104983784</v>
      </c>
      <c r="C758">
        <f t="shared" si="42"/>
        <v>0.77714596145697057</v>
      </c>
      <c r="D758">
        <f t="shared" ref="D758:D797" si="46">$B$34+(D377/$B$33)</f>
        <v>1</v>
      </c>
      <c r="E758">
        <f t="shared" si="45"/>
        <v>-0.62932039104983784</v>
      </c>
      <c r="F758">
        <f t="shared" si="43"/>
        <v>0.77714596145697057</v>
      </c>
    </row>
    <row r="759" spans="1:6" x14ac:dyDescent="0.25">
      <c r="A759" s="2">
        <v>322</v>
      </c>
      <c r="B759">
        <f t="shared" si="44"/>
        <v>-0.61566147532565818</v>
      </c>
      <c r="C759">
        <f t="shared" si="42"/>
        <v>0.78801075360672201</v>
      </c>
      <c r="D759">
        <f t="shared" si="46"/>
        <v>1</v>
      </c>
      <c r="E759">
        <f t="shared" si="45"/>
        <v>-0.61566147532565818</v>
      </c>
      <c r="F759">
        <f t="shared" si="43"/>
        <v>0.78801075360672201</v>
      </c>
    </row>
    <row r="760" spans="1:6" x14ac:dyDescent="0.25">
      <c r="A760" s="2">
        <v>323</v>
      </c>
      <c r="B760">
        <f t="shared" si="44"/>
        <v>-0.60181502315204827</v>
      </c>
      <c r="C760">
        <f t="shared" si="42"/>
        <v>0.79863551004729283</v>
      </c>
      <c r="D760">
        <f t="shared" si="46"/>
        <v>1</v>
      </c>
      <c r="E760">
        <f t="shared" si="45"/>
        <v>-0.60181502315204827</v>
      </c>
      <c r="F760">
        <f t="shared" si="43"/>
        <v>0.79863551004729283</v>
      </c>
    </row>
    <row r="761" spans="1:6" x14ac:dyDescent="0.25">
      <c r="A761" s="2">
        <v>324</v>
      </c>
      <c r="B761">
        <f t="shared" si="44"/>
        <v>-0.58778525229247336</v>
      </c>
      <c r="C761">
        <f t="shared" si="42"/>
        <v>0.80901699437494734</v>
      </c>
      <c r="D761">
        <f t="shared" si="46"/>
        <v>1</v>
      </c>
      <c r="E761">
        <f t="shared" si="45"/>
        <v>-0.58778525229247336</v>
      </c>
      <c r="F761">
        <f t="shared" si="43"/>
        <v>0.80901699437494734</v>
      </c>
    </row>
    <row r="762" spans="1:6" x14ac:dyDescent="0.25">
      <c r="A762" s="2">
        <v>325</v>
      </c>
      <c r="B762">
        <f t="shared" si="44"/>
        <v>-0.57357643635104649</v>
      </c>
      <c r="C762">
        <f t="shared" si="42"/>
        <v>0.81915204428899158</v>
      </c>
      <c r="D762">
        <f t="shared" si="46"/>
        <v>1</v>
      </c>
      <c r="E762">
        <f t="shared" si="45"/>
        <v>-0.57357643635104649</v>
      </c>
      <c r="F762">
        <f t="shared" si="43"/>
        <v>0.81915204428899158</v>
      </c>
    </row>
    <row r="763" spans="1:6" x14ac:dyDescent="0.25">
      <c r="A763" s="2">
        <v>326</v>
      </c>
      <c r="B763">
        <f t="shared" si="44"/>
        <v>-0.55919290347074657</v>
      </c>
      <c r="C763">
        <f t="shared" si="42"/>
        <v>0.82903757255504185</v>
      </c>
      <c r="D763">
        <f t="shared" si="46"/>
        <v>1</v>
      </c>
      <c r="E763">
        <f t="shared" si="45"/>
        <v>-0.55919290347074657</v>
      </c>
      <c r="F763">
        <f t="shared" si="43"/>
        <v>0.82903757255504185</v>
      </c>
    </row>
    <row r="764" spans="1:6" x14ac:dyDescent="0.25">
      <c r="A764" s="2">
        <v>327</v>
      </c>
      <c r="B764">
        <f t="shared" si="44"/>
        <v>-0.54463903501502697</v>
      </c>
      <c r="C764">
        <f t="shared" si="42"/>
        <v>0.83867056794542405</v>
      </c>
      <c r="D764">
        <f t="shared" si="46"/>
        <v>1</v>
      </c>
      <c r="E764">
        <f t="shared" si="45"/>
        <v>-0.54463903501502697</v>
      </c>
      <c r="F764">
        <f t="shared" si="43"/>
        <v>0.83867056794542405</v>
      </c>
    </row>
    <row r="765" spans="1:6" x14ac:dyDescent="0.25">
      <c r="A765" s="2">
        <v>328</v>
      </c>
      <c r="B765">
        <f t="shared" si="44"/>
        <v>-0.52991926423320501</v>
      </c>
      <c r="C765">
        <f t="shared" si="42"/>
        <v>0.84804809615642596</v>
      </c>
      <c r="D765">
        <f t="shared" si="46"/>
        <v>1</v>
      </c>
      <c r="E765">
        <f t="shared" si="45"/>
        <v>-0.52991926423320501</v>
      </c>
      <c r="F765">
        <f t="shared" si="43"/>
        <v>0.84804809615642596</v>
      </c>
    </row>
    <row r="766" spans="1:6" x14ac:dyDescent="0.25">
      <c r="A766" s="2">
        <v>329</v>
      </c>
      <c r="B766">
        <f t="shared" si="44"/>
        <v>-0.51503807491005449</v>
      </c>
      <c r="C766">
        <f t="shared" si="42"/>
        <v>0.85716730070211211</v>
      </c>
      <c r="D766">
        <f t="shared" si="46"/>
        <v>1</v>
      </c>
      <c r="E766">
        <f t="shared" si="45"/>
        <v>-0.51503807491005449</v>
      </c>
      <c r="F766">
        <f t="shared" si="43"/>
        <v>0.85716730070211211</v>
      </c>
    </row>
    <row r="767" spans="1:6" x14ac:dyDescent="0.25">
      <c r="A767" s="2">
        <v>330</v>
      </c>
      <c r="B767">
        <f t="shared" si="44"/>
        <v>-0.50000000000000044</v>
      </c>
      <c r="C767">
        <f t="shared" si="42"/>
        <v>0.86602540378443837</v>
      </c>
      <c r="D767">
        <f t="shared" si="46"/>
        <v>1</v>
      </c>
      <c r="E767">
        <f t="shared" si="45"/>
        <v>-0.50000000000000044</v>
      </c>
      <c r="F767">
        <f t="shared" si="43"/>
        <v>0.86602540378443837</v>
      </c>
    </row>
    <row r="768" spans="1:6" x14ac:dyDescent="0.25">
      <c r="A768" s="2">
        <v>331</v>
      </c>
      <c r="B768">
        <f t="shared" si="44"/>
        <v>-0.48480962024633689</v>
      </c>
      <c r="C768">
        <f t="shared" si="42"/>
        <v>0.87461970713939585</v>
      </c>
      <c r="D768">
        <f t="shared" si="46"/>
        <v>1</v>
      </c>
      <c r="E768">
        <f t="shared" si="45"/>
        <v>-0.48480962024633689</v>
      </c>
      <c r="F768">
        <f t="shared" si="43"/>
        <v>0.87461970713939585</v>
      </c>
    </row>
    <row r="769" spans="1:6" x14ac:dyDescent="0.25">
      <c r="A769" s="2">
        <v>332</v>
      </c>
      <c r="B769">
        <f t="shared" si="44"/>
        <v>-0.46947156278589081</v>
      </c>
      <c r="C769">
        <f t="shared" si="42"/>
        <v>0.88294759285892688</v>
      </c>
      <c r="D769">
        <f t="shared" si="46"/>
        <v>1</v>
      </c>
      <c r="E769">
        <f t="shared" si="45"/>
        <v>-0.46947156278589081</v>
      </c>
      <c r="F769">
        <f t="shared" si="43"/>
        <v>0.88294759285892688</v>
      </c>
    </row>
    <row r="770" spans="1:6" x14ac:dyDescent="0.25">
      <c r="A770" s="2">
        <v>333</v>
      </c>
      <c r="B770">
        <f t="shared" si="44"/>
        <v>-0.45399049973954697</v>
      </c>
      <c r="C770">
        <f t="shared" si="42"/>
        <v>0.89100652418836779</v>
      </c>
      <c r="D770">
        <f t="shared" si="46"/>
        <v>1</v>
      </c>
      <c r="E770">
        <f t="shared" si="45"/>
        <v>-0.45399049973954697</v>
      </c>
      <c r="F770">
        <f t="shared" si="43"/>
        <v>0.89100652418836779</v>
      </c>
    </row>
    <row r="771" spans="1:6" x14ac:dyDescent="0.25">
      <c r="A771" s="2">
        <v>334</v>
      </c>
      <c r="B771">
        <f t="shared" si="44"/>
        <v>-0.43837114678907779</v>
      </c>
      <c r="C771">
        <f t="shared" si="42"/>
        <v>0.89879404629916682</v>
      </c>
      <c r="D771">
        <f t="shared" si="46"/>
        <v>1</v>
      </c>
      <c r="E771">
        <f t="shared" si="45"/>
        <v>-0.43837114678907779</v>
      </c>
      <c r="F771">
        <f t="shared" si="43"/>
        <v>0.89879404629916682</v>
      </c>
    </row>
    <row r="772" spans="1:6" x14ac:dyDescent="0.25">
      <c r="A772" s="2">
        <v>335</v>
      </c>
      <c r="B772">
        <f t="shared" si="44"/>
        <v>-0.42261826174069922</v>
      </c>
      <c r="C772">
        <f t="shared" si="42"/>
        <v>0.90630778703665005</v>
      </c>
      <c r="D772">
        <f t="shared" si="46"/>
        <v>1</v>
      </c>
      <c r="E772">
        <f t="shared" si="45"/>
        <v>-0.42261826174069922</v>
      </c>
      <c r="F772">
        <f t="shared" si="43"/>
        <v>0.90630778703665005</v>
      </c>
    </row>
    <row r="773" spans="1:6" x14ac:dyDescent="0.25">
      <c r="A773" s="2">
        <v>336</v>
      </c>
      <c r="B773">
        <f t="shared" si="44"/>
        <v>-0.40673664307580015</v>
      </c>
      <c r="C773">
        <f t="shared" si="42"/>
        <v>0.91354545764260098</v>
      </c>
      <c r="D773">
        <f t="shared" si="46"/>
        <v>1</v>
      </c>
      <c r="E773">
        <f t="shared" si="45"/>
        <v>-0.40673664307580015</v>
      </c>
      <c r="F773">
        <f t="shared" si="43"/>
        <v>0.91354545764260098</v>
      </c>
    </row>
    <row r="774" spans="1:6" x14ac:dyDescent="0.25">
      <c r="A774" s="2">
        <v>337</v>
      </c>
      <c r="B774">
        <f t="shared" si="44"/>
        <v>-0.39073112848927388</v>
      </c>
      <c r="C774">
        <f t="shared" si="42"/>
        <v>0.92050485345244026</v>
      </c>
      <c r="D774">
        <f t="shared" si="46"/>
        <v>1</v>
      </c>
      <c r="E774">
        <f t="shared" si="45"/>
        <v>-0.39073112848927388</v>
      </c>
      <c r="F774">
        <f t="shared" si="43"/>
        <v>0.92050485345244026</v>
      </c>
    </row>
    <row r="775" spans="1:6" x14ac:dyDescent="0.25">
      <c r="A775" s="2">
        <v>338</v>
      </c>
      <c r="B775">
        <f t="shared" si="44"/>
        <v>-0.37460659341591235</v>
      </c>
      <c r="C775">
        <f t="shared" si="42"/>
        <v>0.92718385456678731</v>
      </c>
      <c r="D775">
        <f t="shared" si="46"/>
        <v>1</v>
      </c>
      <c r="E775">
        <f t="shared" si="45"/>
        <v>-0.37460659341591235</v>
      </c>
      <c r="F775">
        <f t="shared" si="43"/>
        <v>0.92718385456678731</v>
      </c>
    </row>
    <row r="776" spans="1:6" x14ac:dyDescent="0.25">
      <c r="A776" s="2">
        <v>339</v>
      </c>
      <c r="B776">
        <f t="shared" si="44"/>
        <v>-0.35836794954530077</v>
      </c>
      <c r="C776">
        <f t="shared" si="42"/>
        <v>0.93358042649720152</v>
      </c>
      <c r="D776">
        <f t="shared" si="46"/>
        <v>1</v>
      </c>
      <c r="E776">
        <f t="shared" si="45"/>
        <v>-0.35836794954530077</v>
      </c>
      <c r="F776">
        <f t="shared" si="43"/>
        <v>0.93358042649720152</v>
      </c>
    </row>
    <row r="777" spans="1:6" x14ac:dyDescent="0.25">
      <c r="A777" s="2">
        <v>340</v>
      </c>
      <c r="B777">
        <f t="shared" si="44"/>
        <v>-0.3420201433256686</v>
      </c>
      <c r="C777">
        <f t="shared" si="42"/>
        <v>0.93969262078590843</v>
      </c>
      <c r="D777">
        <f t="shared" si="46"/>
        <v>1</v>
      </c>
      <c r="E777">
        <f t="shared" si="45"/>
        <v>-0.3420201433256686</v>
      </c>
      <c r="F777">
        <f t="shared" si="43"/>
        <v>0.93969262078590843</v>
      </c>
    </row>
    <row r="778" spans="1:6" x14ac:dyDescent="0.25">
      <c r="A778" s="2">
        <v>341</v>
      </c>
      <c r="B778">
        <f t="shared" si="44"/>
        <v>-0.3255681544571567</v>
      </c>
      <c r="C778">
        <f t="shared" si="42"/>
        <v>0.94551857559931685</v>
      </c>
      <c r="D778">
        <f t="shared" si="46"/>
        <v>1</v>
      </c>
      <c r="E778">
        <f t="shared" si="45"/>
        <v>-0.3255681544571567</v>
      </c>
      <c r="F778">
        <f t="shared" si="43"/>
        <v>0.94551857559931685</v>
      </c>
    </row>
    <row r="779" spans="1:6" x14ac:dyDescent="0.25">
      <c r="A779" s="2">
        <v>342</v>
      </c>
      <c r="B779">
        <f t="shared" si="44"/>
        <v>-0.30901699437494762</v>
      </c>
      <c r="C779">
        <f t="shared" si="42"/>
        <v>0.95105651629515353</v>
      </c>
      <c r="D779">
        <f t="shared" si="46"/>
        <v>1</v>
      </c>
      <c r="E779">
        <f t="shared" si="45"/>
        <v>-0.30901699437494762</v>
      </c>
      <c r="F779">
        <f t="shared" si="43"/>
        <v>0.95105651629515353</v>
      </c>
    </row>
    <row r="780" spans="1:6" x14ac:dyDescent="0.25">
      <c r="A780" s="2">
        <v>343</v>
      </c>
      <c r="B780">
        <f t="shared" si="44"/>
        <v>-0.29237170472273716</v>
      </c>
      <c r="C780">
        <f t="shared" si="42"/>
        <v>0.95630475596303532</v>
      </c>
      <c r="D780">
        <f t="shared" si="46"/>
        <v>1</v>
      </c>
      <c r="E780">
        <f t="shared" si="45"/>
        <v>-0.29237170472273716</v>
      </c>
      <c r="F780">
        <f t="shared" si="43"/>
        <v>0.95630475596303532</v>
      </c>
    </row>
    <row r="781" spans="1:6" x14ac:dyDescent="0.25">
      <c r="A781" s="2">
        <v>344</v>
      </c>
      <c r="B781">
        <f t="shared" si="44"/>
        <v>-0.27563735581699894</v>
      </c>
      <c r="C781">
        <f t="shared" si="42"/>
        <v>0.96126169593831889</v>
      </c>
      <c r="D781">
        <f t="shared" si="46"/>
        <v>1</v>
      </c>
      <c r="E781">
        <f t="shared" si="45"/>
        <v>-0.27563735581699894</v>
      </c>
      <c r="F781">
        <f t="shared" si="43"/>
        <v>0.96126169593831889</v>
      </c>
    </row>
    <row r="782" spans="1:6" x14ac:dyDescent="0.25">
      <c r="A782" s="2">
        <v>345</v>
      </c>
      <c r="B782">
        <f t="shared" si="44"/>
        <v>-0.25881904510252068</v>
      </c>
      <c r="C782">
        <f t="shared" si="42"/>
        <v>0.96592582628906831</v>
      </c>
      <c r="D782">
        <f t="shared" si="46"/>
        <v>1</v>
      </c>
      <c r="E782">
        <f t="shared" si="45"/>
        <v>-0.25881904510252068</v>
      </c>
      <c r="F782">
        <f t="shared" si="43"/>
        <v>0.96592582628906831</v>
      </c>
    </row>
    <row r="783" spans="1:6" x14ac:dyDescent="0.25">
      <c r="A783" s="2">
        <v>346</v>
      </c>
      <c r="B783">
        <f t="shared" si="44"/>
        <v>-0.24192189559966787</v>
      </c>
      <c r="C783">
        <f t="shared" si="42"/>
        <v>0.97029572627599647</v>
      </c>
      <c r="D783">
        <f t="shared" si="46"/>
        <v>1</v>
      </c>
      <c r="E783">
        <f t="shared" si="45"/>
        <v>-0.24192189559966787</v>
      </c>
      <c r="F783">
        <f t="shared" si="43"/>
        <v>0.97029572627599647</v>
      </c>
    </row>
    <row r="784" spans="1:6" x14ac:dyDescent="0.25">
      <c r="A784" s="2">
        <v>347</v>
      </c>
      <c r="B784">
        <f t="shared" si="44"/>
        <v>-0.22495105434386534</v>
      </c>
      <c r="C784">
        <f t="shared" si="42"/>
        <v>0.97437006478523513</v>
      </c>
      <c r="D784">
        <f t="shared" si="46"/>
        <v>1</v>
      </c>
      <c r="E784">
        <f t="shared" si="45"/>
        <v>-0.22495105434386534</v>
      </c>
      <c r="F784">
        <f t="shared" si="43"/>
        <v>0.97437006478523513</v>
      </c>
    </row>
    <row r="785" spans="1:6" x14ac:dyDescent="0.25">
      <c r="A785" s="2">
        <v>348</v>
      </c>
      <c r="B785">
        <f t="shared" si="44"/>
        <v>-0.20791169081775987</v>
      </c>
      <c r="C785">
        <f t="shared" si="42"/>
        <v>0.97814760073380558</v>
      </c>
      <c r="D785">
        <f t="shared" si="46"/>
        <v>1</v>
      </c>
      <c r="E785">
        <f t="shared" si="45"/>
        <v>-0.20791169081775987</v>
      </c>
      <c r="F785">
        <f t="shared" si="43"/>
        <v>0.97814760073380558</v>
      </c>
    </row>
    <row r="786" spans="1:6" x14ac:dyDescent="0.25">
      <c r="A786" s="2">
        <v>349</v>
      </c>
      <c r="B786">
        <f t="shared" si="44"/>
        <v>-0.19080899537654467</v>
      </c>
      <c r="C786">
        <f t="shared" si="42"/>
        <v>0.98162718344766398</v>
      </c>
      <c r="D786">
        <f t="shared" si="46"/>
        <v>1</v>
      </c>
      <c r="E786">
        <f t="shared" si="45"/>
        <v>-0.19080899537654467</v>
      </c>
      <c r="F786">
        <f t="shared" si="43"/>
        <v>0.98162718344766398</v>
      </c>
    </row>
    <row r="787" spans="1:6" x14ac:dyDescent="0.25">
      <c r="A787" s="2">
        <v>350</v>
      </c>
      <c r="B787">
        <f t="shared" si="44"/>
        <v>-0.17364817766693039</v>
      </c>
      <c r="C787">
        <f t="shared" si="42"/>
        <v>0.98480775301220802</v>
      </c>
      <c r="D787">
        <f t="shared" si="46"/>
        <v>1</v>
      </c>
      <c r="E787">
        <f t="shared" si="45"/>
        <v>-0.17364817766693039</v>
      </c>
      <c r="F787">
        <f t="shared" si="43"/>
        <v>0.98480775301220802</v>
      </c>
    </row>
    <row r="788" spans="1:6" x14ac:dyDescent="0.25">
      <c r="A788" s="2">
        <v>351</v>
      </c>
      <c r="B788">
        <f t="shared" si="44"/>
        <v>-0.15643446504023112</v>
      </c>
      <c r="C788">
        <f t="shared" si="42"/>
        <v>0.98768834059513766</v>
      </c>
      <c r="D788">
        <f t="shared" si="46"/>
        <v>1</v>
      </c>
      <c r="E788">
        <f t="shared" si="45"/>
        <v>-0.15643446504023112</v>
      </c>
      <c r="F788">
        <f t="shared" si="43"/>
        <v>0.98768834059513766</v>
      </c>
    </row>
    <row r="789" spans="1:6" x14ac:dyDescent="0.25">
      <c r="A789" s="2">
        <v>352</v>
      </c>
      <c r="B789">
        <f t="shared" si="44"/>
        <v>-0.13917310096006588</v>
      </c>
      <c r="C789">
        <f t="shared" si="42"/>
        <v>0.99026806874157025</v>
      </c>
      <c r="D789">
        <f t="shared" si="46"/>
        <v>1</v>
      </c>
      <c r="E789">
        <f t="shared" si="45"/>
        <v>-0.13917310096006588</v>
      </c>
      <c r="F789">
        <f t="shared" si="43"/>
        <v>0.99026806874157025</v>
      </c>
    </row>
    <row r="790" spans="1:6" x14ac:dyDescent="0.25">
      <c r="A790" s="2">
        <v>353</v>
      </c>
      <c r="B790">
        <f t="shared" si="44"/>
        <v>-0.12186934340514723</v>
      </c>
      <c r="C790">
        <f t="shared" si="42"/>
        <v>0.99254615164132209</v>
      </c>
      <c r="D790">
        <f t="shared" si="46"/>
        <v>1</v>
      </c>
      <c r="E790">
        <f t="shared" si="45"/>
        <v>-0.12186934340514723</v>
      </c>
      <c r="F790">
        <f t="shared" si="43"/>
        <v>0.99254615164132209</v>
      </c>
    </row>
    <row r="791" spans="1:6" x14ac:dyDescent="0.25">
      <c r="A791" s="2">
        <v>354</v>
      </c>
      <c r="B791">
        <f t="shared" si="44"/>
        <v>-0.10452846326765342</v>
      </c>
      <c r="C791">
        <f t="shared" si="42"/>
        <v>0.99452189536827329</v>
      </c>
      <c r="D791">
        <f t="shared" si="46"/>
        <v>1</v>
      </c>
      <c r="E791">
        <f t="shared" si="45"/>
        <v>-0.10452846326765342</v>
      </c>
      <c r="F791">
        <f t="shared" si="43"/>
        <v>0.99452189536827329</v>
      </c>
    </row>
    <row r="792" spans="1:6" x14ac:dyDescent="0.25">
      <c r="A792" s="2">
        <v>355</v>
      </c>
      <c r="B792">
        <f t="shared" si="44"/>
        <v>-8.7155742747658319E-2</v>
      </c>
      <c r="C792">
        <f t="shared" si="42"/>
        <v>0.99619469809174555</v>
      </c>
      <c r="D792">
        <f t="shared" si="46"/>
        <v>1</v>
      </c>
      <c r="E792">
        <f t="shared" si="45"/>
        <v>-8.7155742747658319E-2</v>
      </c>
      <c r="F792">
        <f t="shared" si="43"/>
        <v>0.99619469809174555</v>
      </c>
    </row>
    <row r="793" spans="1:6" x14ac:dyDescent="0.25">
      <c r="A793" s="2">
        <v>356</v>
      </c>
      <c r="B793">
        <f t="shared" si="44"/>
        <v>-6.9756473744125636E-2</v>
      </c>
      <c r="C793">
        <f t="shared" si="42"/>
        <v>0.9975640502598242</v>
      </c>
      <c r="D793">
        <f t="shared" si="46"/>
        <v>1</v>
      </c>
      <c r="E793">
        <f t="shared" si="45"/>
        <v>-6.9756473744125636E-2</v>
      </c>
      <c r="F793">
        <f t="shared" si="43"/>
        <v>0.9975640502598242</v>
      </c>
    </row>
    <row r="794" spans="1:6" x14ac:dyDescent="0.25">
      <c r="A794" s="2">
        <v>357</v>
      </c>
      <c r="B794">
        <f t="shared" si="44"/>
        <v>-5.2335956242944369E-2</v>
      </c>
      <c r="C794">
        <f t="shared" si="42"/>
        <v>0.99862953475457383</v>
      </c>
      <c r="D794">
        <f t="shared" si="46"/>
        <v>1</v>
      </c>
      <c r="E794">
        <f t="shared" si="45"/>
        <v>-5.2335956242944369E-2</v>
      </c>
      <c r="F794">
        <f t="shared" si="43"/>
        <v>0.99862953475457383</v>
      </c>
    </row>
    <row r="795" spans="1:6" x14ac:dyDescent="0.25">
      <c r="A795" s="2">
        <v>358</v>
      </c>
      <c r="B795">
        <f t="shared" si="44"/>
        <v>-3.4899496702500823E-2</v>
      </c>
      <c r="C795">
        <f t="shared" si="42"/>
        <v>0.99939082701909576</v>
      </c>
      <c r="D795">
        <f t="shared" si="46"/>
        <v>1</v>
      </c>
      <c r="E795">
        <f t="shared" si="45"/>
        <v>-3.4899496702500823E-2</v>
      </c>
      <c r="F795">
        <f t="shared" si="43"/>
        <v>0.99939082701909576</v>
      </c>
    </row>
    <row r="796" spans="1:6" x14ac:dyDescent="0.25">
      <c r="A796" s="2">
        <v>359</v>
      </c>
      <c r="B796">
        <f t="shared" si="44"/>
        <v>-1.745240643728356E-2</v>
      </c>
      <c r="C796">
        <f t="shared" si="42"/>
        <v>0.99984769515639127</v>
      </c>
      <c r="D796">
        <f t="shared" si="46"/>
        <v>1</v>
      </c>
      <c r="E796">
        <f t="shared" si="45"/>
        <v>-1.745240643728356E-2</v>
      </c>
      <c r="F796">
        <f t="shared" si="43"/>
        <v>0.99984769515639127</v>
      </c>
    </row>
    <row r="797" spans="1:6" x14ac:dyDescent="0.25">
      <c r="A797" s="2">
        <v>360</v>
      </c>
      <c r="B797">
        <f>$B$34*SIN(RADIANS(A797))</f>
        <v>-2.45029690981724E-16</v>
      </c>
      <c r="C797">
        <f t="shared" si="42"/>
        <v>1</v>
      </c>
      <c r="D797">
        <f t="shared" si="46"/>
        <v>1</v>
      </c>
      <c r="E797">
        <f t="shared" si="45"/>
        <v>-2.45029690981724E-16</v>
      </c>
      <c r="F797">
        <f t="shared" si="43"/>
        <v>1</v>
      </c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34E69-57B0-476F-96BD-5BB915AF9298}">
  <dimension ref="A1:AA84"/>
  <sheetViews>
    <sheetView tabSelected="1" topLeftCell="A49" zoomScale="115" zoomScaleNormal="115" workbookViewId="0">
      <selection activeCell="B66" sqref="B66"/>
    </sheetView>
  </sheetViews>
  <sheetFormatPr defaultColWidth="0" defaultRowHeight="15" x14ac:dyDescent="0.25"/>
  <cols>
    <col min="1" max="1" width="48.140625" customWidth="1"/>
    <col min="2" max="2" width="13.28515625" customWidth="1"/>
    <col min="3" max="3" width="15.140625" bestFit="1" customWidth="1"/>
    <col min="4" max="27" width="9.140625" customWidth="1"/>
    <col min="28" max="16384" width="9.140625" hidden="1"/>
  </cols>
  <sheetData>
    <row r="1" spans="1:27" ht="42.75" customHeight="1" x14ac:dyDescent="0.25">
      <c r="A1" s="31" t="s">
        <v>66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5.75" x14ac:dyDescent="0.25">
      <c r="A2" s="9" t="s">
        <v>65</v>
      </c>
      <c r="B2" s="10">
        <v>6</v>
      </c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ht="15.75" x14ac:dyDescent="0.25">
      <c r="A3" s="9" t="s">
        <v>64</v>
      </c>
      <c r="B3" s="10">
        <f>B2*0.25</f>
        <v>1.5</v>
      </c>
      <c r="C3" s="32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ht="15.75" x14ac:dyDescent="0.25">
      <c r="A4" s="9" t="s">
        <v>28</v>
      </c>
      <c r="B4" s="10">
        <v>2</v>
      </c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ht="15.75" x14ac:dyDescent="0.25">
      <c r="A5" s="9" t="s">
        <v>3</v>
      </c>
      <c r="B5" s="10">
        <f>B2/2</f>
        <v>3</v>
      </c>
      <c r="C5" s="32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x14ac:dyDescent="0.25">
      <c r="A6" s="14" t="s">
        <v>27</v>
      </c>
      <c r="B6" s="15">
        <f>B5/B4</f>
        <v>1.5</v>
      </c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7" ht="15" hidden="1" customHeight="1" x14ac:dyDescent="0.25">
      <c r="A7" s="16"/>
      <c r="B7" s="17"/>
      <c r="C7" s="32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 spans="1:27" x14ac:dyDescent="0.25">
      <c r="A8" s="4" t="s">
        <v>5</v>
      </c>
      <c r="B8" s="11">
        <v>45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pans="1:27" x14ac:dyDescent="0.25">
      <c r="A9" s="4" t="s">
        <v>8</v>
      </c>
      <c r="B9" s="12">
        <v>1</v>
      </c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spans="1:27" x14ac:dyDescent="0.25">
      <c r="A10" s="4" t="s">
        <v>38</v>
      </c>
      <c r="B10" s="12">
        <v>0.85</v>
      </c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pans="1:27" x14ac:dyDescent="0.25">
      <c r="A11" s="4" t="s">
        <v>39</v>
      </c>
      <c r="B11" s="13">
        <v>0.125</v>
      </c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</row>
    <row r="12" spans="1:27" x14ac:dyDescent="0.25">
      <c r="A12" s="14" t="s">
        <v>40</v>
      </c>
      <c r="B12" s="18">
        <v>6</v>
      </c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spans="1:27" x14ac:dyDescent="0.25">
      <c r="A13" s="14" t="s">
        <v>41</v>
      </c>
      <c r="B13" s="18">
        <v>4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</row>
    <row r="14" spans="1:27" x14ac:dyDescent="0.25">
      <c r="A14" s="14" t="s">
        <v>42</v>
      </c>
      <c r="B14" s="18">
        <v>2</v>
      </c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</row>
    <row r="15" spans="1:27" x14ac:dyDescent="0.25">
      <c r="A15" s="14" t="s">
        <v>43</v>
      </c>
      <c r="B15" s="18">
        <v>1</v>
      </c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27" x14ac:dyDescent="0.25">
      <c r="A16" s="14" t="s">
        <v>44</v>
      </c>
      <c r="B16" s="15">
        <f>$B$10*1*((B12/10)^$B$11)</f>
        <v>0.79742130008749246</v>
      </c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x14ac:dyDescent="0.25">
      <c r="A17" s="14" t="s">
        <v>45</v>
      </c>
      <c r="B17" s="15">
        <f>$B$10*1*((B13/10)^$B$11)</f>
        <v>0.75801259985187186</v>
      </c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x14ac:dyDescent="0.25">
      <c r="A18" s="14" t="s">
        <v>46</v>
      </c>
      <c r="B18" s="15">
        <f>$B$10*1*((B14/10)^$B$11)</f>
        <v>0.69510061886425112</v>
      </c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x14ac:dyDescent="0.25">
      <c r="A19" s="14" t="s">
        <v>47</v>
      </c>
      <c r="B19" s="15">
        <f>$B$10*1*((B15/10)^$B$11)</f>
        <v>0.63741007793258753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x14ac:dyDescent="0.25">
      <c r="A20" s="4" t="s">
        <v>10</v>
      </c>
      <c r="B20" s="12">
        <v>0.95</v>
      </c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x14ac:dyDescent="0.25">
      <c r="A21" s="14" t="s">
        <v>48</v>
      </c>
      <c r="B21" s="19">
        <f>$B$8*$B$9*B16*$B$20</f>
        <v>34.089760578740297</v>
      </c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x14ac:dyDescent="0.25">
      <c r="A22" s="14" t="s">
        <v>49</v>
      </c>
      <c r="B22" s="19">
        <f t="shared" ref="B22:B24" si="0">$B$8*$B$9*B17*$B$20</f>
        <v>32.405038643667517</v>
      </c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x14ac:dyDescent="0.25">
      <c r="A23" s="14" t="s">
        <v>50</v>
      </c>
      <c r="B23" s="19">
        <f t="shared" si="0"/>
        <v>29.715551456446736</v>
      </c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x14ac:dyDescent="0.25">
      <c r="A24" s="14" t="s">
        <v>51</v>
      </c>
      <c r="B24" s="19">
        <f t="shared" si="0"/>
        <v>27.249280831618115</v>
      </c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x14ac:dyDescent="0.25">
      <c r="A25" s="14" t="s">
        <v>52</v>
      </c>
      <c r="B25" s="20">
        <f>0.613*(B21^2)/1000</f>
        <v>0.71237451888160741</v>
      </c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x14ac:dyDescent="0.25">
      <c r="A26" s="14" t="s">
        <v>53</v>
      </c>
      <c r="B26" s="20">
        <f t="shared" ref="B26:B28" si="1">0.613*(B22^2)/1000</f>
        <v>0.64370304258201971</v>
      </c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x14ac:dyDescent="0.25">
      <c r="A27" s="14" t="s">
        <v>54</v>
      </c>
      <c r="B27" s="20">
        <f t="shared" si="1"/>
        <v>0.54128758099512975</v>
      </c>
      <c r="C27" s="32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x14ac:dyDescent="0.25">
      <c r="A28" s="14" t="s">
        <v>55</v>
      </c>
      <c r="B28" s="20">
        <f t="shared" si="1"/>
        <v>0.45516678648015929</v>
      </c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x14ac:dyDescent="0.25">
      <c r="A29" s="14" t="s">
        <v>56</v>
      </c>
      <c r="B29" s="21">
        <f>70000*B21*B4</f>
        <v>4772566.4810236413</v>
      </c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x14ac:dyDescent="0.25">
      <c r="A30" s="14" t="s">
        <v>57</v>
      </c>
      <c r="B30" s="21">
        <f>70000*B22*B5</f>
        <v>6805058.115170178</v>
      </c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x14ac:dyDescent="0.25">
      <c r="A31" s="14" t="s">
        <v>58</v>
      </c>
      <c r="B31" s="21">
        <f>70000*B23*B6</f>
        <v>3120132.9029269074</v>
      </c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x14ac:dyDescent="0.25">
      <c r="A32" s="14" t="s">
        <v>59</v>
      </c>
      <c r="B32" s="21">
        <f>70000*B24*B7</f>
        <v>0</v>
      </c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x14ac:dyDescent="0.25">
      <c r="A33" s="14" t="s">
        <v>33</v>
      </c>
      <c r="B33" s="15">
        <f>IF(B29&lt;420000,VLOOKUP(ROUND(B6,0),'TABELA 11'!A11:C109,2,TRUE),VLOOKUP(ROUND(B6,0),'TABELA 11'!A11:C109,3,TRUE))</f>
        <v>0.8</v>
      </c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x14ac:dyDescent="0.25">
      <c r="A34" s="14" t="s">
        <v>37</v>
      </c>
      <c r="B34" s="15">
        <f>IF(B29&lt;=350000,VLOOKUP(B6,'TABELA 10'!A9:C48,2),IF(B29&gt;=420000,VLOOKUP(B6,'TABELA 10'!A9:C48,3)))</f>
        <v>0.5</v>
      </c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x14ac:dyDescent="0.25">
      <c r="A35" s="14" t="s">
        <v>60</v>
      </c>
      <c r="B35" s="22">
        <f>ROUND($B$34*B25*$B$33*$B$2*$B$4/$B$2,2)</f>
        <v>0.56999999999999995</v>
      </c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x14ac:dyDescent="0.25">
      <c r="A36" s="14" t="s">
        <v>61</v>
      </c>
      <c r="B36" s="22">
        <f>ROUND($B$34*B26*$B$33*$B$2*$B$4/$B$2,2)</f>
        <v>0.51</v>
      </c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x14ac:dyDescent="0.25">
      <c r="A37" s="14" t="s">
        <v>62</v>
      </c>
      <c r="B37" s="22">
        <f>ROUND($B$34*B27*$B$33*$B$2*$B$4/$B$2,2)</f>
        <v>0.43</v>
      </c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x14ac:dyDescent="0.25">
      <c r="A38" s="23" t="s">
        <v>63</v>
      </c>
      <c r="B38" s="24">
        <f>ROUND($B$34*B28*$B$33*$B$2*$B$4/$B$2,2)</f>
        <v>0.36</v>
      </c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41" spans="1:27" x14ac:dyDescent="0.25">
      <c r="A41" s="34" t="s">
        <v>118</v>
      </c>
      <c r="B41" s="34"/>
    </row>
    <row r="42" spans="1:27" x14ac:dyDescent="0.25">
      <c r="A42" t="s">
        <v>71</v>
      </c>
      <c r="B42" s="2">
        <v>2000</v>
      </c>
    </row>
    <row r="43" spans="1:27" x14ac:dyDescent="0.25">
      <c r="A43" t="s">
        <v>67</v>
      </c>
      <c r="B43" s="2">
        <f>(R_*y)+((F_força_lateral*L_)/4)</f>
        <v>143356.25</v>
      </c>
      <c r="C43" t="s">
        <v>111</v>
      </c>
    </row>
    <row r="44" spans="1:27" x14ac:dyDescent="0.25">
      <c r="B44" s="2"/>
      <c r="L44" s="25"/>
      <c r="M44" s="25" t="s">
        <v>20</v>
      </c>
    </row>
    <row r="45" spans="1:27" x14ac:dyDescent="0.25">
      <c r="A45" t="s">
        <v>70</v>
      </c>
      <c r="B45" s="2">
        <f>0.5*(D-Db)</f>
        <v>50</v>
      </c>
      <c r="C45" t="s">
        <v>89</v>
      </c>
      <c r="L45" s="25">
        <f>B35</f>
        <v>0.56999999999999995</v>
      </c>
      <c r="M45" s="25">
        <f>B12</f>
        <v>6</v>
      </c>
    </row>
    <row r="46" spans="1:27" x14ac:dyDescent="0.25">
      <c r="A46" t="s">
        <v>74</v>
      </c>
      <c r="B46" s="2">
        <f>(B35*6)*100</f>
        <v>342</v>
      </c>
      <c r="C46" t="s">
        <v>117</v>
      </c>
      <c r="L46" s="25">
        <f>B36</f>
        <v>0.51</v>
      </c>
      <c r="M46" s="25">
        <f>B13</f>
        <v>4</v>
      </c>
    </row>
    <row r="47" spans="1:27" x14ac:dyDescent="0.25">
      <c r="A47" t="s">
        <v>68</v>
      </c>
      <c r="B47" s="2">
        <v>7000</v>
      </c>
      <c r="C47" t="s">
        <v>117</v>
      </c>
      <c r="L47" s="25">
        <f>B37</f>
        <v>0.43</v>
      </c>
      <c r="M47" s="25">
        <f>B14</f>
        <v>2</v>
      </c>
    </row>
    <row r="48" spans="1:27" x14ac:dyDescent="0.25">
      <c r="A48" t="s">
        <v>76</v>
      </c>
      <c r="B48" s="2">
        <v>3000</v>
      </c>
      <c r="C48" t="s">
        <v>89</v>
      </c>
      <c r="L48" s="25">
        <f>B38</f>
        <v>0.36</v>
      </c>
      <c r="M48" s="25">
        <f>B15</f>
        <v>1</v>
      </c>
    </row>
    <row r="49" spans="1:3" x14ac:dyDescent="0.25">
      <c r="A49" s="26" t="s">
        <v>108</v>
      </c>
      <c r="B49" s="2">
        <f>(D-Db)*0.5</f>
        <v>50</v>
      </c>
    </row>
    <row r="50" spans="1:3" x14ac:dyDescent="0.25">
      <c r="A50" s="26" t="s">
        <v>69</v>
      </c>
      <c r="B50" s="2">
        <v>1900</v>
      </c>
      <c r="C50" t="s">
        <v>89</v>
      </c>
    </row>
    <row r="51" spans="1:3" x14ac:dyDescent="0.25">
      <c r="A51" t="s">
        <v>109</v>
      </c>
      <c r="B51" s="2">
        <v>950</v>
      </c>
      <c r="C51" t="s">
        <v>89</v>
      </c>
    </row>
    <row r="52" spans="1:3" x14ac:dyDescent="0.25">
      <c r="A52" t="s">
        <v>72</v>
      </c>
      <c r="B52" s="2">
        <v>4</v>
      </c>
    </row>
    <row r="53" spans="1:3" x14ac:dyDescent="0.25">
      <c r="A53" t="s">
        <v>75</v>
      </c>
      <c r="B53" s="2">
        <f>F/N</f>
        <v>85.5</v>
      </c>
      <c r="C53" t="s">
        <v>81</v>
      </c>
    </row>
    <row r="54" spans="1:3" x14ac:dyDescent="0.25">
      <c r="A54" t="s">
        <v>73</v>
      </c>
      <c r="B54" s="2">
        <f>F*(L_+H_altura)</f>
        <v>1350900</v>
      </c>
      <c r="C54" t="s">
        <v>111</v>
      </c>
    </row>
    <row r="55" spans="1:3" x14ac:dyDescent="0.25">
      <c r="A55" t="s">
        <v>110</v>
      </c>
      <c r="B55" s="2">
        <f>F*H_altura</f>
        <v>1026000</v>
      </c>
      <c r="C55" t="s">
        <v>111</v>
      </c>
    </row>
    <row r="56" spans="1:3" x14ac:dyDescent="0.25">
      <c r="A56" t="s">
        <v>77</v>
      </c>
      <c r="B56" s="2">
        <f xml:space="preserve"> (-W/N)+(4*Mb/(N*Db))</f>
        <v>-1039</v>
      </c>
      <c r="C56" t="s">
        <v>81</v>
      </c>
    </row>
    <row r="57" spans="1:3" x14ac:dyDescent="0.25">
      <c r="A57" t="s">
        <v>78</v>
      </c>
      <c r="B57" s="2">
        <f xml:space="preserve"> (-W/N)-(4*Mb/(N*Db))</f>
        <v>-2461</v>
      </c>
      <c r="C57" t="s">
        <v>81</v>
      </c>
    </row>
    <row r="58" spans="1:3" x14ac:dyDescent="0.25">
      <c r="A58" t="s">
        <v>107</v>
      </c>
      <c r="B58" s="2">
        <f>(ABS(B57))</f>
        <v>2461</v>
      </c>
      <c r="C58" t="s">
        <v>117</v>
      </c>
    </row>
    <row r="59" spans="1:3" x14ac:dyDescent="0.25">
      <c r="A59" t="s">
        <v>80</v>
      </c>
      <c r="B59" s="2">
        <f>(-W/N)+(4*Ma/(N*D))</f>
        <v>-1237</v>
      </c>
      <c r="C59" t="s">
        <v>81</v>
      </c>
    </row>
    <row r="60" spans="1:3" x14ac:dyDescent="0.25">
      <c r="A60" t="s">
        <v>79</v>
      </c>
      <c r="B60" s="2">
        <f>(-W/N)-(4*Ma/(N*D))</f>
        <v>-2263</v>
      </c>
      <c r="C60" t="s">
        <v>81</v>
      </c>
    </row>
    <row r="61" spans="1:3" x14ac:dyDescent="0.25">
      <c r="A61" t="s">
        <v>82</v>
      </c>
      <c r="B61" s="2">
        <f>18.8*100</f>
        <v>1880</v>
      </c>
      <c r="C61" t="s">
        <v>83</v>
      </c>
    </row>
    <row r="62" spans="1:3" x14ac:dyDescent="0.25">
      <c r="A62" t="s">
        <v>84</v>
      </c>
      <c r="B62" s="2">
        <f>13.2*1000</f>
        <v>13200</v>
      </c>
      <c r="C62" t="s">
        <v>91</v>
      </c>
    </row>
    <row r="63" spans="1:3" x14ac:dyDescent="0.25">
      <c r="A63" t="s">
        <v>93</v>
      </c>
      <c r="B63" s="2">
        <f>511*10000</f>
        <v>5110000</v>
      </c>
    </row>
    <row r="64" spans="1:3" x14ac:dyDescent="0.25">
      <c r="A64" t="s">
        <v>92</v>
      </c>
      <c r="B64" s="2">
        <f>50.2*10000</f>
        <v>502000</v>
      </c>
    </row>
    <row r="65" spans="1:3" x14ac:dyDescent="0.25">
      <c r="A65" t="s">
        <v>95</v>
      </c>
      <c r="B65" s="2">
        <v>317000</v>
      </c>
    </row>
    <row r="66" spans="1:3" x14ac:dyDescent="0.25">
      <c r="A66" t="s">
        <v>94</v>
      </c>
      <c r="B66" s="27">
        <f>((Ix+Iy)/2)-(SQRT((((Ix-Iy)/2)^2)+((Ixy)^2)))</f>
        <v>480294.73062470788</v>
      </c>
    </row>
    <row r="67" spans="1:3" x14ac:dyDescent="0.25">
      <c r="A67" t="s">
        <v>101</v>
      </c>
      <c r="B67" s="27">
        <f>R_/A</f>
        <v>1.3090425531914893</v>
      </c>
      <c r="C67" t="s">
        <v>96</v>
      </c>
    </row>
    <row r="68" spans="1:3" x14ac:dyDescent="0.25">
      <c r="A68" t="s">
        <v>115</v>
      </c>
      <c r="B68" s="27">
        <f>(ABS(P_1)*e/w_modulo_resistente_perna)</f>
        <v>8.5719696969696972</v>
      </c>
      <c r="C68" t="s">
        <v>96</v>
      </c>
    </row>
    <row r="69" spans="1:3" x14ac:dyDescent="0.25">
      <c r="A69" t="s">
        <v>116</v>
      </c>
      <c r="B69" s="27">
        <f>(F_força_lateral*0.75*L_/w_modulo_resistente_perna)</f>
        <v>4.6150568181818183</v>
      </c>
      <c r="C69" t="s">
        <v>96</v>
      </c>
    </row>
    <row r="70" spans="1:3" x14ac:dyDescent="0.25">
      <c r="A70" t="s">
        <v>102</v>
      </c>
      <c r="B70" s="27">
        <f>(ABS(P_1)*e/w_modulo_resistente_perna)+(F_força_lateral*0.75*L_/w_modulo_resistente_perna)</f>
        <v>13.187026515151516</v>
      </c>
      <c r="C70" t="s">
        <v>96</v>
      </c>
    </row>
    <row r="71" spans="1:3" x14ac:dyDescent="0.25">
      <c r="A71" t="s">
        <v>85</v>
      </c>
      <c r="B71" s="27">
        <f>fa+fb</f>
        <v>14.496069068343004</v>
      </c>
      <c r="C71" t="s">
        <v>96</v>
      </c>
    </row>
    <row r="72" spans="1:3" x14ac:dyDescent="0.25">
      <c r="A72" t="s">
        <v>87</v>
      </c>
      <c r="B72" s="2">
        <v>0.65</v>
      </c>
    </row>
    <row r="73" spans="1:3" x14ac:dyDescent="0.25">
      <c r="A73" t="s">
        <v>88</v>
      </c>
      <c r="B73" s="28">
        <f>(B64/A)^0.5</f>
        <v>16.340785678655255</v>
      </c>
      <c r="C73" t="s">
        <v>89</v>
      </c>
    </row>
    <row r="74" spans="1:3" x14ac:dyDescent="0.25">
      <c r="A74" t="s">
        <v>90</v>
      </c>
      <c r="B74" s="2">
        <v>1000</v>
      </c>
      <c r="C74" t="s">
        <v>89</v>
      </c>
    </row>
    <row r="75" spans="1:3" x14ac:dyDescent="0.25">
      <c r="A75" t="s">
        <v>86</v>
      </c>
      <c r="B75" s="27">
        <f>K*L_comprimento_destravado/raio_minmo_giração</f>
        <v>39.777769122144861</v>
      </c>
      <c r="C75" t="s">
        <v>99</v>
      </c>
    </row>
    <row r="76" spans="1:3" x14ac:dyDescent="0.25">
      <c r="A76" t="s">
        <v>98</v>
      </c>
      <c r="B76" s="27">
        <f>(124.1/(1+((Esbeltez^2)/18000)))*0.101</f>
        <v>11.521329725440728</v>
      </c>
      <c r="C76" t="s">
        <v>96</v>
      </c>
    </row>
    <row r="77" spans="1:3" x14ac:dyDescent="0.25">
      <c r="A77" t="s">
        <v>97</v>
      </c>
      <c r="B77" s="2">
        <f>250*0.6*0.101</f>
        <v>15.15</v>
      </c>
      <c r="C77" t="s">
        <v>96</v>
      </c>
    </row>
    <row r="78" spans="1:3" x14ac:dyDescent="0.25">
      <c r="A78" t="s">
        <v>106</v>
      </c>
      <c r="B78" s="2">
        <f>200000*0.101</f>
        <v>20200</v>
      </c>
      <c r="C78" t="s">
        <v>96</v>
      </c>
    </row>
    <row r="79" spans="1:3" x14ac:dyDescent="0.25">
      <c r="A79" t="s">
        <v>105</v>
      </c>
      <c r="B79" s="29">
        <f xml:space="preserve"> (3.14^2)*12*B78/(23*(Esbeltez^2))</f>
        <v>65.672451766663585</v>
      </c>
      <c r="C79" t="s">
        <v>96</v>
      </c>
    </row>
    <row r="80" spans="1:3" x14ac:dyDescent="0.25">
      <c r="A80" t="s">
        <v>100</v>
      </c>
      <c r="B80" s="29">
        <f>fa/Fa_admissivel</f>
        <v>0.11361905130628611</v>
      </c>
    </row>
    <row r="81" spans="1:3" x14ac:dyDescent="0.25">
      <c r="A81" t="s">
        <v>113</v>
      </c>
      <c r="B81" s="29">
        <f>(fa/Fa_admissivel)</f>
        <v>0.11361905130628611</v>
      </c>
    </row>
    <row r="82" spans="1:3" x14ac:dyDescent="0.25">
      <c r="A82" t="s">
        <v>114</v>
      </c>
      <c r="B82" s="29">
        <f>(fb/Fb_admissivel)</f>
        <v>0.87043079307930793</v>
      </c>
    </row>
    <row r="83" spans="1:3" x14ac:dyDescent="0.25">
      <c r="A83" t="s">
        <v>103</v>
      </c>
      <c r="B83" s="30">
        <f>(fa/Fa_admissivel)+(fb/Fb_admissivel)</f>
        <v>0.98404984438559406</v>
      </c>
      <c r="C83" t="s">
        <v>112</v>
      </c>
    </row>
    <row r="84" spans="1:3" x14ac:dyDescent="0.25">
      <c r="A84" t="s">
        <v>104</v>
      </c>
      <c r="B84" s="29">
        <f>(fa/Fa_admissivel)+(fb/((1-(fa/Fe_euler)*Fb_admissivel)))</f>
        <v>19.005759702103454</v>
      </c>
      <c r="C84" t="s">
        <v>112</v>
      </c>
    </row>
  </sheetData>
  <mergeCells count="3">
    <mergeCell ref="A1:AA1"/>
    <mergeCell ref="C2:AA38"/>
    <mergeCell ref="A41:B41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994B-1601-41ED-8EE5-67F467AFF591}">
  <dimension ref="A1:AA56"/>
  <sheetViews>
    <sheetView zoomScale="115" zoomScaleNormal="115" workbookViewId="0">
      <selection activeCell="B25" sqref="B25"/>
    </sheetView>
  </sheetViews>
  <sheetFormatPr defaultColWidth="0" defaultRowHeight="15" x14ac:dyDescent="0.25"/>
  <cols>
    <col min="1" max="1" width="20.28515625" customWidth="1"/>
    <col min="2" max="2" width="13.28515625" customWidth="1"/>
    <col min="3" max="27" width="9.140625" customWidth="1"/>
    <col min="28" max="16384" width="9.140625" hidden="1"/>
  </cols>
  <sheetData>
    <row r="1" spans="1:27" ht="42.75" customHeight="1" x14ac:dyDescent="0.25">
      <c r="A1" s="31" t="s">
        <v>66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5.75" x14ac:dyDescent="0.25">
      <c r="A2" s="9" t="s">
        <v>65</v>
      </c>
      <c r="B2" s="10">
        <v>6</v>
      </c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ht="15.75" x14ac:dyDescent="0.25">
      <c r="A3" s="9" t="s">
        <v>64</v>
      </c>
      <c r="B3" s="10">
        <v>2</v>
      </c>
      <c r="C3" s="32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ht="15.75" x14ac:dyDescent="0.25">
      <c r="A4" s="9" t="s">
        <v>28</v>
      </c>
      <c r="B4" s="10">
        <v>2</v>
      </c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ht="15.75" x14ac:dyDescent="0.25">
      <c r="A5" s="9" t="s">
        <v>3</v>
      </c>
      <c r="B5" s="10">
        <f>B2/2</f>
        <v>3</v>
      </c>
      <c r="C5" s="32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x14ac:dyDescent="0.25">
      <c r="A6" s="14" t="s">
        <v>27</v>
      </c>
      <c r="B6" s="15">
        <f>B5/B4</f>
        <v>1.5</v>
      </c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7" ht="15" hidden="1" customHeight="1" x14ac:dyDescent="0.25">
      <c r="A7" s="16"/>
      <c r="B7" s="17"/>
      <c r="C7" s="32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 spans="1:27" x14ac:dyDescent="0.25">
      <c r="A8" s="4" t="s">
        <v>5</v>
      </c>
      <c r="B8" s="11">
        <v>45</v>
      </c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pans="1:27" x14ac:dyDescent="0.25">
      <c r="A9" s="4" t="s">
        <v>8</v>
      </c>
      <c r="B9" s="12">
        <v>1</v>
      </c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spans="1:27" x14ac:dyDescent="0.25">
      <c r="A10" s="4" t="s">
        <v>38</v>
      </c>
      <c r="B10" s="12">
        <v>0.85</v>
      </c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pans="1:27" x14ac:dyDescent="0.25">
      <c r="A11" s="4" t="s">
        <v>39</v>
      </c>
      <c r="B11" s="13">
        <v>0.125</v>
      </c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</row>
    <row r="12" spans="1:27" x14ac:dyDescent="0.25">
      <c r="A12" s="14" t="s">
        <v>40</v>
      </c>
      <c r="B12" s="18">
        <f>B2+B3</f>
        <v>8</v>
      </c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spans="1:27" x14ac:dyDescent="0.25">
      <c r="A13" s="14" t="s">
        <v>41</v>
      </c>
      <c r="B13" s="18">
        <f>B12*0.75</f>
        <v>6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</row>
    <row r="14" spans="1:27" x14ac:dyDescent="0.25">
      <c r="A14" s="14" t="s">
        <v>42</v>
      </c>
      <c r="B14" s="18">
        <f>B12*0.5</f>
        <v>4</v>
      </c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</row>
    <row r="15" spans="1:27" x14ac:dyDescent="0.25">
      <c r="A15" s="14" t="s">
        <v>43</v>
      </c>
      <c r="B15" s="18">
        <v>2</v>
      </c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27" x14ac:dyDescent="0.25">
      <c r="A16" s="14" t="s">
        <v>44</v>
      </c>
      <c r="B16" s="15">
        <f>$B$10*1*((B12/10)^$B$11)</f>
        <v>0.82661860159616207</v>
      </c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x14ac:dyDescent="0.25">
      <c r="A17" s="14" t="s">
        <v>45</v>
      </c>
      <c r="B17" s="15">
        <f>$B$10*1*((B13/10)^$B$11)</f>
        <v>0.79742130008749246</v>
      </c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x14ac:dyDescent="0.25">
      <c r="A18" s="14" t="s">
        <v>46</v>
      </c>
      <c r="B18" s="15">
        <f>$B$10*1*((B14/10)^$B$11)</f>
        <v>0.75801259985187186</v>
      </c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x14ac:dyDescent="0.25">
      <c r="A19" s="14" t="s">
        <v>47</v>
      </c>
      <c r="B19" s="15">
        <f>$B$10*1*((B15/10)^$B$11)</f>
        <v>0.69510061886425112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x14ac:dyDescent="0.25">
      <c r="A20" s="4" t="s">
        <v>10</v>
      </c>
      <c r="B20" s="12">
        <v>0.95</v>
      </c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x14ac:dyDescent="0.25">
      <c r="A21" s="14" t="s">
        <v>48</v>
      </c>
      <c r="B21" s="19">
        <f>$B$8*$B$9*B16*$B$20</f>
        <v>35.33794521823593</v>
      </c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x14ac:dyDescent="0.25">
      <c r="A22" s="14" t="s">
        <v>49</v>
      </c>
      <c r="B22" s="19">
        <f t="shared" ref="B22:B24" si="0">$B$8*$B$9*B17*$B$20</f>
        <v>34.089760578740297</v>
      </c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x14ac:dyDescent="0.25">
      <c r="A23" s="14" t="s">
        <v>50</v>
      </c>
      <c r="B23" s="19">
        <f t="shared" si="0"/>
        <v>32.405038643667517</v>
      </c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x14ac:dyDescent="0.25">
      <c r="A24" s="14" t="s">
        <v>51</v>
      </c>
      <c r="B24" s="19">
        <f t="shared" si="0"/>
        <v>29.715551456446736</v>
      </c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x14ac:dyDescent="0.25">
      <c r="A25" s="14" t="s">
        <v>52</v>
      </c>
      <c r="B25" s="20">
        <f>0.613*(B21^2)/1000</f>
        <v>0.76549623818743784</v>
      </c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x14ac:dyDescent="0.25">
      <c r="A26" s="14" t="s">
        <v>53</v>
      </c>
      <c r="B26" s="20">
        <f t="shared" ref="B26:B28" si="1">0.613*(B22^2)/1000</f>
        <v>0.71237451888160741</v>
      </c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x14ac:dyDescent="0.25">
      <c r="A27" s="14" t="s">
        <v>54</v>
      </c>
      <c r="B27" s="20">
        <f t="shared" si="1"/>
        <v>0.64370304258201971</v>
      </c>
      <c r="C27" s="32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x14ac:dyDescent="0.25">
      <c r="A28" s="14" t="s">
        <v>55</v>
      </c>
      <c r="B28" s="20">
        <f t="shared" si="1"/>
        <v>0.54128758099512975</v>
      </c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x14ac:dyDescent="0.25">
      <c r="A29" s="14" t="s">
        <v>56</v>
      </c>
      <c r="B29" s="21">
        <f>70000*B21*B4</f>
        <v>4947312.3305530306</v>
      </c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x14ac:dyDescent="0.25">
      <c r="A30" s="14" t="s">
        <v>57</v>
      </c>
      <c r="B30" s="21">
        <f>70000*B22*B5</f>
        <v>7158849.721535462</v>
      </c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x14ac:dyDescent="0.25">
      <c r="A31" s="14" t="s">
        <v>58</v>
      </c>
      <c r="B31" s="21">
        <f>70000*B23*B6</f>
        <v>3402529.057585089</v>
      </c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x14ac:dyDescent="0.25">
      <c r="A32" s="14" t="s">
        <v>59</v>
      </c>
      <c r="B32" s="21">
        <f>70000*B24*B7</f>
        <v>0</v>
      </c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x14ac:dyDescent="0.25">
      <c r="A33" s="14" t="s">
        <v>33</v>
      </c>
      <c r="B33" s="15">
        <f>IF(B29&lt;420000,VLOOKUP(ROUND(B6,0),'TABELA 11'!A11:C109,2,TRUE),VLOOKUP(ROUND(B6,0),'TABELA 11'!A11:C109,3,TRUE))</f>
        <v>0.8</v>
      </c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x14ac:dyDescent="0.25">
      <c r="A34" s="14" t="s">
        <v>37</v>
      </c>
      <c r="B34" s="15">
        <f>IF(B29&lt;=350000,VLOOKUP(B6,'TABELA 10'!A9:C48,2),IF(B29&gt;=420000,VLOOKUP(B6,'TABELA 10'!A9:C48,3)))</f>
        <v>0.5</v>
      </c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x14ac:dyDescent="0.25">
      <c r="A35" s="14" t="s">
        <v>60</v>
      </c>
      <c r="B35" s="22">
        <f>ROUND($B$34*B25*$B$33*$B$2*$B$4/$B$2,2)</f>
        <v>0.61</v>
      </c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x14ac:dyDescent="0.25">
      <c r="A36" s="14" t="s">
        <v>61</v>
      </c>
      <c r="B36" s="22">
        <f>ROUND($B$34*B26*$B$33*$B$2*$B$4/$B$2,2)</f>
        <v>0.56999999999999995</v>
      </c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x14ac:dyDescent="0.25">
      <c r="A37" s="14" t="s">
        <v>62</v>
      </c>
      <c r="B37" s="22">
        <f>ROUND($B$34*B27*$B$33*$B$2*$B$4/$B$2,2)</f>
        <v>0.51</v>
      </c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x14ac:dyDescent="0.25">
      <c r="A38" s="23" t="s">
        <v>63</v>
      </c>
      <c r="B38" s="24">
        <f>ROUND($B$34*B28*$B$33*$B$2*$B$4/$B$2,2)</f>
        <v>0.43</v>
      </c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42" spans="1:27" x14ac:dyDescent="0.25">
      <c r="A42" s="8"/>
      <c r="B42" s="8"/>
    </row>
    <row r="43" spans="1:27" x14ac:dyDescent="0.25">
      <c r="A43" s="25" t="s">
        <v>21</v>
      </c>
      <c r="B43" s="25" t="s">
        <v>20</v>
      </c>
    </row>
    <row r="44" spans="1:27" x14ac:dyDescent="0.25">
      <c r="A44" s="25">
        <f>B35</f>
        <v>0.61</v>
      </c>
      <c r="B44" s="25">
        <f>B12</f>
        <v>8</v>
      </c>
    </row>
    <row r="45" spans="1:27" x14ac:dyDescent="0.25">
      <c r="A45" s="25">
        <f>B36</f>
        <v>0.56999999999999995</v>
      </c>
      <c r="B45" s="25">
        <f>B13</f>
        <v>6</v>
      </c>
    </row>
    <row r="46" spans="1:27" x14ac:dyDescent="0.25">
      <c r="A46" s="25">
        <f>B37</f>
        <v>0.51</v>
      </c>
      <c r="B46" s="25">
        <f>B14</f>
        <v>4</v>
      </c>
    </row>
    <row r="47" spans="1:27" x14ac:dyDescent="0.25">
      <c r="A47" s="25">
        <f>B38</f>
        <v>0.43</v>
      </c>
      <c r="B47" s="25">
        <f>B15</f>
        <v>2</v>
      </c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</sheetData>
  <mergeCells count="2">
    <mergeCell ref="C2:AA38"/>
    <mergeCell ref="A1:AA1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77D6-5CF9-4CA9-BE44-2142C346FA25}">
  <dimension ref="A1:C109"/>
  <sheetViews>
    <sheetView workbookViewId="0">
      <selection activeCell="J33" sqref="J33"/>
    </sheetView>
  </sheetViews>
  <sheetFormatPr defaultRowHeight="15" x14ac:dyDescent="0.25"/>
  <cols>
    <col min="1" max="1" width="18.42578125" customWidth="1"/>
    <col min="2" max="2" width="21.85546875" customWidth="1"/>
    <col min="3" max="3" width="19.28515625" customWidth="1"/>
  </cols>
  <sheetData>
    <row r="1" spans="1:3" x14ac:dyDescent="0.25">
      <c r="A1" t="s">
        <v>26</v>
      </c>
      <c r="B1" s="1" t="s">
        <v>29</v>
      </c>
      <c r="C1" s="1" t="s">
        <v>30</v>
      </c>
    </row>
    <row r="2" spans="1:3" x14ac:dyDescent="0.25">
      <c r="A2">
        <v>2</v>
      </c>
      <c r="B2" s="1">
        <v>0.57999999999999996</v>
      </c>
      <c r="C2" s="1">
        <v>0.8</v>
      </c>
    </row>
    <row r="3" spans="1:3" x14ac:dyDescent="0.25">
      <c r="A3">
        <v>5</v>
      </c>
      <c r="B3" s="1">
        <v>1.62</v>
      </c>
      <c r="C3" s="1">
        <v>0.8</v>
      </c>
    </row>
    <row r="4" spans="1:3" x14ac:dyDescent="0.25">
      <c r="A4">
        <v>10</v>
      </c>
      <c r="B4" s="1">
        <v>0.68</v>
      </c>
      <c r="C4" s="1">
        <v>0.82</v>
      </c>
    </row>
    <row r="5" spans="1:3" x14ac:dyDescent="0.25">
      <c r="A5">
        <v>20</v>
      </c>
      <c r="B5" s="1">
        <v>0.74</v>
      </c>
      <c r="C5" s="1">
        <v>0.9</v>
      </c>
    </row>
    <row r="6" spans="1:3" x14ac:dyDescent="0.25">
      <c r="A6">
        <v>40</v>
      </c>
      <c r="B6" s="1">
        <v>0.82</v>
      </c>
      <c r="C6" s="1">
        <v>0.98</v>
      </c>
    </row>
    <row r="7" spans="1:3" x14ac:dyDescent="0.25">
      <c r="A7">
        <v>50</v>
      </c>
      <c r="B7" s="1">
        <v>0.87</v>
      </c>
      <c r="C7" s="1">
        <v>0.99</v>
      </c>
    </row>
    <row r="8" spans="1:3" x14ac:dyDescent="0.25">
      <c r="A8">
        <v>100</v>
      </c>
      <c r="B8" s="1">
        <v>0.98</v>
      </c>
      <c r="C8" s="1">
        <v>1</v>
      </c>
    </row>
    <row r="10" spans="1:3" x14ac:dyDescent="0.25">
      <c r="A10" s="4" t="s">
        <v>26</v>
      </c>
      <c r="B10" s="6" t="s">
        <v>31</v>
      </c>
      <c r="C10" s="6" t="s">
        <v>32</v>
      </c>
    </row>
    <row r="11" spans="1:3" x14ac:dyDescent="0.25">
      <c r="A11">
        <v>2</v>
      </c>
      <c r="B11">
        <f>_xlfn.FORECAST.LINEAR(A11,$B$2:$B$3,$A$2:$A$3)</f>
        <v>0.57999999999999996</v>
      </c>
      <c r="C11">
        <f>_xlfn.FORECAST.LINEAR(A11,$C$2:$C$3,$A$2:$A$3)</f>
        <v>0.8</v>
      </c>
    </row>
    <row r="12" spans="1:3" x14ac:dyDescent="0.25">
      <c r="A12">
        <v>3</v>
      </c>
      <c r="B12">
        <f t="shared" ref="B12:B14" si="0">_xlfn.FORECAST.LINEAR(A12,$B$2:$B$3,$A$2:$A$3)</f>
        <v>0.92666666666666675</v>
      </c>
      <c r="C12">
        <f t="shared" ref="C12:C14" si="1">_xlfn.FORECAST.LINEAR(A12,$C$2:$C$3,$A$2:$A$3)</f>
        <v>0.8</v>
      </c>
    </row>
    <row r="13" spans="1:3" x14ac:dyDescent="0.25">
      <c r="A13">
        <v>4</v>
      </c>
      <c r="B13">
        <f t="shared" si="0"/>
        <v>1.2733333333333334</v>
      </c>
      <c r="C13">
        <f t="shared" si="1"/>
        <v>0.8</v>
      </c>
    </row>
    <row r="14" spans="1:3" x14ac:dyDescent="0.25">
      <c r="A14">
        <v>5</v>
      </c>
      <c r="B14">
        <f t="shared" si="0"/>
        <v>1.62</v>
      </c>
      <c r="C14">
        <f t="shared" si="1"/>
        <v>0.8</v>
      </c>
    </row>
    <row r="15" spans="1:3" x14ac:dyDescent="0.25">
      <c r="A15">
        <v>6</v>
      </c>
      <c r="B15">
        <f>_xlfn.FORECAST.LINEAR(A15,$B$3:$B$4,$A$3:$A$4)</f>
        <v>1.4319999999999999</v>
      </c>
      <c r="C15">
        <f>_xlfn.FORECAST.LINEAR(A15,$C$3:$C$4,$A$3:$A$4)</f>
        <v>0.80400000000000016</v>
      </c>
    </row>
    <row r="16" spans="1:3" x14ac:dyDescent="0.25">
      <c r="A16">
        <v>7</v>
      </c>
      <c r="B16">
        <f t="shared" ref="B16:B19" si="2">_xlfn.FORECAST.LINEAR(A16,$B$3:$B$4,$A$3:$A$4)</f>
        <v>1.244</v>
      </c>
      <c r="C16">
        <f t="shared" ref="C16:C19" si="3">_xlfn.FORECAST.LINEAR(A16,$C$3:$C$4,$A$3:$A$4)</f>
        <v>0.80800000000000016</v>
      </c>
    </row>
    <row r="17" spans="1:3" x14ac:dyDescent="0.25">
      <c r="A17">
        <v>8</v>
      </c>
      <c r="B17">
        <f t="shared" si="2"/>
        <v>1.056</v>
      </c>
      <c r="C17">
        <f t="shared" si="3"/>
        <v>0.81200000000000006</v>
      </c>
    </row>
    <row r="18" spans="1:3" x14ac:dyDescent="0.25">
      <c r="A18">
        <v>9</v>
      </c>
      <c r="B18">
        <f t="shared" si="2"/>
        <v>0.8680000000000001</v>
      </c>
      <c r="C18">
        <f t="shared" si="3"/>
        <v>0.81600000000000006</v>
      </c>
    </row>
    <row r="19" spans="1:3" x14ac:dyDescent="0.25">
      <c r="A19">
        <v>10</v>
      </c>
      <c r="B19">
        <f t="shared" si="2"/>
        <v>0.68000000000000016</v>
      </c>
      <c r="C19">
        <f t="shared" si="3"/>
        <v>0.82000000000000006</v>
      </c>
    </row>
    <row r="20" spans="1:3" x14ac:dyDescent="0.25">
      <c r="A20">
        <v>11</v>
      </c>
      <c r="B20">
        <f>_xlfn.FORECAST.LINEAR(A20,$B$4:$B$5,$A$4:$A$5)</f>
        <v>0.68600000000000005</v>
      </c>
      <c r="C20">
        <f>_xlfn.FORECAST.LINEAR(A20,$C$4:$C$5,$A$4:$A$5)</f>
        <v>0.82799999999999996</v>
      </c>
    </row>
    <row r="21" spans="1:3" x14ac:dyDescent="0.25">
      <c r="A21">
        <v>12</v>
      </c>
      <c r="B21">
        <f t="shared" ref="B21:B29" si="4">_xlfn.FORECAST.LINEAR(A21,$B$4:$B$5,$A$4:$A$5)</f>
        <v>0.69200000000000006</v>
      </c>
      <c r="C21">
        <f t="shared" ref="C21:C29" si="5">_xlfn.FORECAST.LINEAR(A21,$C$4:$C$5,$A$4:$A$5)</f>
        <v>0.83599999999999997</v>
      </c>
    </row>
    <row r="22" spans="1:3" x14ac:dyDescent="0.25">
      <c r="A22">
        <v>13</v>
      </c>
      <c r="B22">
        <f t="shared" si="4"/>
        <v>0.69800000000000006</v>
      </c>
      <c r="C22">
        <f t="shared" si="5"/>
        <v>0.84399999999999997</v>
      </c>
    </row>
    <row r="23" spans="1:3" x14ac:dyDescent="0.25">
      <c r="A23">
        <v>14</v>
      </c>
      <c r="B23">
        <f t="shared" si="4"/>
        <v>0.70400000000000007</v>
      </c>
      <c r="C23">
        <f t="shared" si="5"/>
        <v>0.85199999999999998</v>
      </c>
    </row>
    <row r="24" spans="1:3" x14ac:dyDescent="0.25">
      <c r="A24">
        <v>15</v>
      </c>
      <c r="B24">
        <f t="shared" si="4"/>
        <v>0.71</v>
      </c>
      <c r="C24">
        <f t="shared" si="5"/>
        <v>0.86</v>
      </c>
    </row>
    <row r="25" spans="1:3" x14ac:dyDescent="0.25">
      <c r="A25">
        <v>16</v>
      </c>
      <c r="B25">
        <f t="shared" si="4"/>
        <v>0.71599999999999997</v>
      </c>
      <c r="C25">
        <f t="shared" si="5"/>
        <v>0.86799999999999999</v>
      </c>
    </row>
    <row r="26" spans="1:3" x14ac:dyDescent="0.25">
      <c r="A26">
        <v>17</v>
      </c>
      <c r="B26">
        <f t="shared" si="4"/>
        <v>0.72199999999999998</v>
      </c>
      <c r="C26">
        <f t="shared" si="5"/>
        <v>0.876</v>
      </c>
    </row>
    <row r="27" spans="1:3" x14ac:dyDescent="0.25">
      <c r="A27">
        <v>18</v>
      </c>
      <c r="B27">
        <f t="shared" si="4"/>
        <v>0.72799999999999998</v>
      </c>
      <c r="C27">
        <f t="shared" si="5"/>
        <v>0.88400000000000001</v>
      </c>
    </row>
    <row r="28" spans="1:3" x14ac:dyDescent="0.25">
      <c r="A28">
        <v>19</v>
      </c>
      <c r="B28">
        <f t="shared" si="4"/>
        <v>0.73399999999999999</v>
      </c>
      <c r="C28">
        <f t="shared" si="5"/>
        <v>0.89200000000000002</v>
      </c>
    </row>
    <row r="29" spans="1:3" x14ac:dyDescent="0.25">
      <c r="A29">
        <v>20</v>
      </c>
      <c r="B29">
        <f t="shared" si="4"/>
        <v>0.74</v>
      </c>
      <c r="C29">
        <f t="shared" si="5"/>
        <v>0.9</v>
      </c>
    </row>
    <row r="30" spans="1:3" x14ac:dyDescent="0.25">
      <c r="A30">
        <v>21</v>
      </c>
      <c r="B30">
        <f>_xlfn.FORECAST.LINEAR(A30,$B$5:$B$6,$A$5:$A$6)</f>
        <v>0.74399999999999999</v>
      </c>
      <c r="C30">
        <f>_xlfn.FORECAST.LINEAR(A30,$C$5:$C$6,$A$5:$A$6)</f>
        <v>0.90399999999999991</v>
      </c>
    </row>
    <row r="31" spans="1:3" x14ac:dyDescent="0.25">
      <c r="A31">
        <v>22</v>
      </c>
      <c r="B31">
        <f t="shared" ref="B31:B49" si="6">_xlfn.FORECAST.LINEAR(A31,$B$5:$B$6,$A$5:$A$6)</f>
        <v>0.748</v>
      </c>
      <c r="C31">
        <f t="shared" ref="C31:C49" si="7">_xlfn.FORECAST.LINEAR(A31,$C$5:$C$6,$A$5:$A$6)</f>
        <v>0.90799999999999992</v>
      </c>
    </row>
    <row r="32" spans="1:3" x14ac:dyDescent="0.25">
      <c r="A32">
        <v>23</v>
      </c>
      <c r="B32">
        <f t="shared" si="6"/>
        <v>0.752</v>
      </c>
      <c r="C32">
        <f t="shared" si="7"/>
        <v>0.91199999999999992</v>
      </c>
    </row>
    <row r="33" spans="1:3" x14ac:dyDescent="0.25">
      <c r="A33">
        <v>24</v>
      </c>
      <c r="B33">
        <f t="shared" si="6"/>
        <v>0.75600000000000001</v>
      </c>
      <c r="C33">
        <f t="shared" si="7"/>
        <v>0.91599999999999993</v>
      </c>
    </row>
    <row r="34" spans="1:3" x14ac:dyDescent="0.25">
      <c r="A34">
        <v>25</v>
      </c>
      <c r="B34">
        <f t="shared" si="6"/>
        <v>0.76</v>
      </c>
      <c r="C34">
        <f t="shared" si="7"/>
        <v>0.91999999999999993</v>
      </c>
    </row>
    <row r="35" spans="1:3" x14ac:dyDescent="0.25">
      <c r="A35">
        <v>26</v>
      </c>
      <c r="B35">
        <f t="shared" si="6"/>
        <v>0.76400000000000001</v>
      </c>
      <c r="C35">
        <f t="shared" si="7"/>
        <v>0.92399999999999993</v>
      </c>
    </row>
    <row r="36" spans="1:3" x14ac:dyDescent="0.25">
      <c r="A36">
        <v>27</v>
      </c>
      <c r="B36">
        <f t="shared" si="6"/>
        <v>0.76800000000000002</v>
      </c>
      <c r="C36">
        <f t="shared" si="7"/>
        <v>0.92799999999999994</v>
      </c>
    </row>
    <row r="37" spans="1:3" x14ac:dyDescent="0.25">
      <c r="A37">
        <v>28</v>
      </c>
      <c r="B37">
        <f t="shared" si="6"/>
        <v>0.77200000000000002</v>
      </c>
      <c r="C37">
        <f t="shared" si="7"/>
        <v>0.93199999999999994</v>
      </c>
    </row>
    <row r="38" spans="1:3" x14ac:dyDescent="0.25">
      <c r="A38">
        <v>29</v>
      </c>
      <c r="B38">
        <f t="shared" si="6"/>
        <v>0.77600000000000002</v>
      </c>
      <c r="C38">
        <f t="shared" si="7"/>
        <v>0.93599999999999994</v>
      </c>
    </row>
    <row r="39" spans="1:3" x14ac:dyDescent="0.25">
      <c r="A39">
        <v>30</v>
      </c>
      <c r="B39">
        <f t="shared" si="6"/>
        <v>0.78</v>
      </c>
      <c r="C39">
        <f t="shared" si="7"/>
        <v>0.94</v>
      </c>
    </row>
    <row r="40" spans="1:3" x14ac:dyDescent="0.25">
      <c r="A40">
        <v>31</v>
      </c>
      <c r="B40">
        <f t="shared" si="6"/>
        <v>0.78400000000000003</v>
      </c>
      <c r="C40">
        <f t="shared" si="7"/>
        <v>0.94399999999999995</v>
      </c>
    </row>
    <row r="41" spans="1:3" x14ac:dyDescent="0.25">
      <c r="A41">
        <v>32</v>
      </c>
      <c r="B41">
        <f t="shared" si="6"/>
        <v>0.78800000000000003</v>
      </c>
      <c r="C41">
        <f t="shared" si="7"/>
        <v>0.94799999999999995</v>
      </c>
    </row>
    <row r="42" spans="1:3" x14ac:dyDescent="0.25">
      <c r="A42">
        <v>33</v>
      </c>
      <c r="B42">
        <f t="shared" si="6"/>
        <v>0.79200000000000004</v>
      </c>
      <c r="C42">
        <f t="shared" si="7"/>
        <v>0.95199999999999996</v>
      </c>
    </row>
    <row r="43" spans="1:3" x14ac:dyDescent="0.25">
      <c r="A43">
        <v>34</v>
      </c>
      <c r="B43">
        <f t="shared" si="6"/>
        <v>0.79600000000000004</v>
      </c>
      <c r="C43">
        <f t="shared" si="7"/>
        <v>0.95599999999999996</v>
      </c>
    </row>
    <row r="44" spans="1:3" x14ac:dyDescent="0.25">
      <c r="A44">
        <v>35</v>
      </c>
      <c r="B44">
        <f t="shared" si="6"/>
        <v>0.79999999999999993</v>
      </c>
      <c r="C44">
        <f t="shared" si="7"/>
        <v>0.95999999999999985</v>
      </c>
    </row>
    <row r="45" spans="1:3" x14ac:dyDescent="0.25">
      <c r="A45">
        <v>36</v>
      </c>
      <c r="B45">
        <f t="shared" si="6"/>
        <v>0.80399999999999994</v>
      </c>
      <c r="C45">
        <f t="shared" si="7"/>
        <v>0.96399999999999986</v>
      </c>
    </row>
    <row r="46" spans="1:3" x14ac:dyDescent="0.25">
      <c r="A46">
        <v>37</v>
      </c>
      <c r="B46">
        <f t="shared" si="6"/>
        <v>0.80799999999999994</v>
      </c>
      <c r="C46">
        <f t="shared" si="7"/>
        <v>0.96799999999999986</v>
      </c>
    </row>
    <row r="47" spans="1:3" x14ac:dyDescent="0.25">
      <c r="A47">
        <v>38</v>
      </c>
      <c r="B47">
        <f t="shared" si="6"/>
        <v>0.81199999999999994</v>
      </c>
      <c r="C47">
        <f t="shared" si="7"/>
        <v>0.97199999999999986</v>
      </c>
    </row>
    <row r="48" spans="1:3" x14ac:dyDescent="0.25">
      <c r="A48">
        <v>39</v>
      </c>
      <c r="B48">
        <f t="shared" si="6"/>
        <v>0.81599999999999995</v>
      </c>
      <c r="C48">
        <f t="shared" si="7"/>
        <v>0.97599999999999987</v>
      </c>
    </row>
    <row r="49" spans="1:3" x14ac:dyDescent="0.25">
      <c r="A49">
        <v>40</v>
      </c>
      <c r="B49">
        <f t="shared" si="6"/>
        <v>0.82</v>
      </c>
      <c r="C49">
        <f t="shared" si="7"/>
        <v>0.97999999999999987</v>
      </c>
    </row>
    <row r="50" spans="1:3" x14ac:dyDescent="0.25">
      <c r="A50">
        <v>41</v>
      </c>
      <c r="B50">
        <f>_xlfn.FORECAST.LINEAR(A50,$B$6:$B$7,$A$6:$A$7)</f>
        <v>0.82499999999999996</v>
      </c>
      <c r="C50">
        <f>_xlfn.FORECAST.LINEAR(A50,$C$6:$C$7,$A$6:$A$7)</f>
        <v>0.98099999999999998</v>
      </c>
    </row>
    <row r="51" spans="1:3" x14ac:dyDescent="0.25">
      <c r="A51">
        <v>42</v>
      </c>
      <c r="B51">
        <f t="shared" ref="B51:B59" si="8">_xlfn.FORECAST.LINEAR(A51,$B$6:$B$7,$A$6:$A$7)</f>
        <v>0.83</v>
      </c>
      <c r="C51">
        <f t="shared" ref="C51:C59" si="9">_xlfn.FORECAST.LINEAR(A51,$C$6:$C$7,$A$6:$A$7)</f>
        <v>0.98199999999999998</v>
      </c>
    </row>
    <row r="52" spans="1:3" x14ac:dyDescent="0.25">
      <c r="A52">
        <v>43</v>
      </c>
      <c r="B52">
        <f t="shared" si="8"/>
        <v>0.83499999999999996</v>
      </c>
      <c r="C52">
        <f t="shared" si="9"/>
        <v>0.98299999999999998</v>
      </c>
    </row>
    <row r="53" spans="1:3" x14ac:dyDescent="0.25">
      <c r="A53">
        <v>44</v>
      </c>
      <c r="B53">
        <f t="shared" si="8"/>
        <v>0.84</v>
      </c>
      <c r="C53">
        <f t="shared" si="9"/>
        <v>0.98399999999999999</v>
      </c>
    </row>
    <row r="54" spans="1:3" x14ac:dyDescent="0.25">
      <c r="A54">
        <v>45</v>
      </c>
      <c r="B54">
        <f t="shared" si="8"/>
        <v>0.84499999999999997</v>
      </c>
      <c r="C54">
        <f t="shared" si="9"/>
        <v>0.98499999999999999</v>
      </c>
    </row>
    <row r="55" spans="1:3" x14ac:dyDescent="0.25">
      <c r="A55">
        <v>46</v>
      </c>
      <c r="B55">
        <f t="shared" si="8"/>
        <v>0.85</v>
      </c>
      <c r="C55">
        <f t="shared" si="9"/>
        <v>0.98599999999999999</v>
      </c>
    </row>
    <row r="56" spans="1:3" x14ac:dyDescent="0.25">
      <c r="A56">
        <v>47</v>
      </c>
      <c r="B56">
        <f t="shared" si="8"/>
        <v>0.85499999999999998</v>
      </c>
      <c r="C56">
        <f t="shared" si="9"/>
        <v>0.98699999999999999</v>
      </c>
    </row>
    <row r="57" spans="1:3" x14ac:dyDescent="0.25">
      <c r="A57">
        <v>48</v>
      </c>
      <c r="B57">
        <f t="shared" si="8"/>
        <v>0.86</v>
      </c>
      <c r="C57">
        <f t="shared" si="9"/>
        <v>0.98799999999999999</v>
      </c>
    </row>
    <row r="58" spans="1:3" x14ac:dyDescent="0.25">
      <c r="A58">
        <v>49</v>
      </c>
      <c r="B58">
        <f t="shared" si="8"/>
        <v>0.86499999999999999</v>
      </c>
      <c r="C58">
        <f t="shared" si="9"/>
        <v>0.98899999999999999</v>
      </c>
    </row>
    <row r="59" spans="1:3" x14ac:dyDescent="0.25">
      <c r="A59">
        <v>50</v>
      </c>
      <c r="B59">
        <f t="shared" si="8"/>
        <v>0.87</v>
      </c>
      <c r="C59">
        <f t="shared" si="9"/>
        <v>0.99</v>
      </c>
    </row>
    <row r="60" spans="1:3" x14ac:dyDescent="0.25">
      <c r="A60">
        <v>51</v>
      </c>
      <c r="B60">
        <f>_xlfn.FORECAST.LINEAR(A60,$B$7:$B$8,$A$7:$A$8)</f>
        <v>0.87219999999999998</v>
      </c>
      <c r="C60">
        <f>_xlfn.FORECAST.LINEAR(A60,$C$7:$C$8,$A$7:$A$8)</f>
        <v>0.99019999999999997</v>
      </c>
    </row>
    <row r="61" spans="1:3" x14ac:dyDescent="0.25">
      <c r="A61">
        <v>52</v>
      </c>
      <c r="B61">
        <f t="shared" ref="B61:B109" si="10">_xlfn.FORECAST.LINEAR(A61,$B$7:$B$8,$A$7:$A$8)</f>
        <v>0.87440000000000007</v>
      </c>
      <c r="C61">
        <f t="shared" ref="C61:C109" si="11">_xlfn.FORECAST.LINEAR(A61,$C$7:$C$8,$A$7:$A$8)</f>
        <v>0.99039999999999995</v>
      </c>
    </row>
    <row r="62" spans="1:3" x14ac:dyDescent="0.25">
      <c r="A62">
        <v>53</v>
      </c>
      <c r="B62">
        <f t="shared" si="10"/>
        <v>0.87660000000000005</v>
      </c>
      <c r="C62">
        <f t="shared" si="11"/>
        <v>0.99060000000000004</v>
      </c>
    </row>
    <row r="63" spans="1:3" x14ac:dyDescent="0.25">
      <c r="A63">
        <v>54</v>
      </c>
      <c r="B63">
        <f t="shared" si="10"/>
        <v>0.87880000000000003</v>
      </c>
      <c r="C63">
        <f t="shared" si="11"/>
        <v>0.99080000000000001</v>
      </c>
    </row>
    <row r="64" spans="1:3" x14ac:dyDescent="0.25">
      <c r="A64">
        <v>55</v>
      </c>
      <c r="B64">
        <f t="shared" si="10"/>
        <v>0.88100000000000001</v>
      </c>
      <c r="C64">
        <f t="shared" si="11"/>
        <v>0.99099999999999999</v>
      </c>
    </row>
    <row r="65" spans="1:3" x14ac:dyDescent="0.25">
      <c r="A65">
        <v>56</v>
      </c>
      <c r="B65">
        <f t="shared" si="10"/>
        <v>0.88319999999999999</v>
      </c>
      <c r="C65">
        <f t="shared" si="11"/>
        <v>0.99119999999999997</v>
      </c>
    </row>
    <row r="66" spans="1:3" x14ac:dyDescent="0.25">
      <c r="A66">
        <v>57</v>
      </c>
      <c r="B66">
        <f t="shared" si="10"/>
        <v>0.88539999999999996</v>
      </c>
      <c r="C66">
        <f t="shared" si="11"/>
        <v>0.99139999999999995</v>
      </c>
    </row>
    <row r="67" spans="1:3" x14ac:dyDescent="0.25">
      <c r="A67">
        <v>58</v>
      </c>
      <c r="B67">
        <f t="shared" si="10"/>
        <v>0.88760000000000006</v>
      </c>
      <c r="C67">
        <f t="shared" si="11"/>
        <v>0.99160000000000004</v>
      </c>
    </row>
    <row r="68" spans="1:3" x14ac:dyDescent="0.25">
      <c r="A68">
        <v>59</v>
      </c>
      <c r="B68">
        <f t="shared" si="10"/>
        <v>0.88980000000000004</v>
      </c>
      <c r="C68">
        <f t="shared" si="11"/>
        <v>0.99180000000000001</v>
      </c>
    </row>
    <row r="69" spans="1:3" x14ac:dyDescent="0.25">
      <c r="A69">
        <v>60</v>
      </c>
      <c r="B69">
        <f t="shared" si="10"/>
        <v>0.89200000000000002</v>
      </c>
      <c r="C69">
        <f t="shared" si="11"/>
        <v>0.99199999999999999</v>
      </c>
    </row>
    <row r="70" spans="1:3" x14ac:dyDescent="0.25">
      <c r="A70">
        <v>61</v>
      </c>
      <c r="B70">
        <f t="shared" si="10"/>
        <v>0.89419999999999999</v>
      </c>
      <c r="C70">
        <f t="shared" si="11"/>
        <v>0.99219999999999997</v>
      </c>
    </row>
    <row r="71" spans="1:3" x14ac:dyDescent="0.25">
      <c r="A71">
        <v>62</v>
      </c>
      <c r="B71">
        <f t="shared" si="10"/>
        <v>0.89640000000000009</v>
      </c>
      <c r="C71">
        <f t="shared" si="11"/>
        <v>0.99239999999999995</v>
      </c>
    </row>
    <row r="72" spans="1:3" x14ac:dyDescent="0.25">
      <c r="A72">
        <v>63</v>
      </c>
      <c r="B72">
        <f t="shared" si="10"/>
        <v>0.89860000000000007</v>
      </c>
      <c r="C72">
        <f t="shared" si="11"/>
        <v>0.99260000000000004</v>
      </c>
    </row>
    <row r="73" spans="1:3" x14ac:dyDescent="0.25">
      <c r="A73">
        <v>64</v>
      </c>
      <c r="B73">
        <f t="shared" si="10"/>
        <v>0.90080000000000005</v>
      </c>
      <c r="C73">
        <f t="shared" si="11"/>
        <v>0.99280000000000002</v>
      </c>
    </row>
    <row r="74" spans="1:3" x14ac:dyDescent="0.25">
      <c r="A74">
        <v>65</v>
      </c>
      <c r="B74">
        <f t="shared" si="10"/>
        <v>0.90300000000000002</v>
      </c>
      <c r="C74">
        <f t="shared" si="11"/>
        <v>0.99299999999999999</v>
      </c>
    </row>
    <row r="75" spans="1:3" x14ac:dyDescent="0.25">
      <c r="A75">
        <v>66</v>
      </c>
      <c r="B75">
        <f t="shared" si="10"/>
        <v>0.9052</v>
      </c>
      <c r="C75">
        <f t="shared" si="11"/>
        <v>0.99319999999999997</v>
      </c>
    </row>
    <row r="76" spans="1:3" x14ac:dyDescent="0.25">
      <c r="A76">
        <v>67</v>
      </c>
      <c r="B76">
        <f t="shared" si="10"/>
        <v>0.90739999999999998</v>
      </c>
      <c r="C76">
        <f t="shared" si="11"/>
        <v>0.99339999999999995</v>
      </c>
    </row>
    <row r="77" spans="1:3" x14ac:dyDescent="0.25">
      <c r="A77">
        <v>68</v>
      </c>
      <c r="B77">
        <f t="shared" si="10"/>
        <v>0.90959999999999996</v>
      </c>
      <c r="C77">
        <f t="shared" si="11"/>
        <v>0.99360000000000004</v>
      </c>
    </row>
    <row r="78" spans="1:3" x14ac:dyDescent="0.25">
      <c r="A78">
        <v>69</v>
      </c>
      <c r="B78">
        <f t="shared" si="10"/>
        <v>0.91180000000000005</v>
      </c>
      <c r="C78">
        <f t="shared" si="11"/>
        <v>0.99380000000000002</v>
      </c>
    </row>
    <row r="79" spans="1:3" x14ac:dyDescent="0.25">
      <c r="A79">
        <v>70</v>
      </c>
      <c r="B79">
        <f t="shared" si="10"/>
        <v>0.91400000000000003</v>
      </c>
      <c r="C79">
        <f t="shared" si="11"/>
        <v>0.99399999999999999</v>
      </c>
    </row>
    <row r="80" spans="1:3" x14ac:dyDescent="0.25">
      <c r="A80">
        <v>71</v>
      </c>
      <c r="B80">
        <f t="shared" si="10"/>
        <v>0.91620000000000001</v>
      </c>
      <c r="C80">
        <f t="shared" si="11"/>
        <v>0.99419999999999997</v>
      </c>
    </row>
    <row r="81" spans="1:3" x14ac:dyDescent="0.25">
      <c r="A81">
        <v>72</v>
      </c>
      <c r="B81">
        <f t="shared" si="10"/>
        <v>0.91839999999999999</v>
      </c>
      <c r="C81">
        <f t="shared" si="11"/>
        <v>0.99439999999999995</v>
      </c>
    </row>
    <row r="82" spans="1:3" x14ac:dyDescent="0.25">
      <c r="A82">
        <v>73</v>
      </c>
      <c r="B82">
        <f t="shared" si="10"/>
        <v>0.92060000000000008</v>
      </c>
      <c r="C82">
        <f t="shared" si="11"/>
        <v>0.99460000000000004</v>
      </c>
    </row>
    <row r="83" spans="1:3" x14ac:dyDescent="0.25">
      <c r="A83">
        <v>74</v>
      </c>
      <c r="B83">
        <f t="shared" si="10"/>
        <v>0.92280000000000006</v>
      </c>
      <c r="C83">
        <f t="shared" si="11"/>
        <v>0.99480000000000002</v>
      </c>
    </row>
    <row r="84" spans="1:3" x14ac:dyDescent="0.25">
      <c r="A84">
        <v>75</v>
      </c>
      <c r="B84">
        <f t="shared" si="10"/>
        <v>0.92500000000000004</v>
      </c>
      <c r="C84">
        <f t="shared" si="11"/>
        <v>0.995</v>
      </c>
    </row>
    <row r="85" spans="1:3" x14ac:dyDescent="0.25">
      <c r="A85">
        <v>76</v>
      </c>
      <c r="B85">
        <f t="shared" si="10"/>
        <v>0.92720000000000002</v>
      </c>
      <c r="C85">
        <f t="shared" si="11"/>
        <v>0.99519999999999997</v>
      </c>
    </row>
    <row r="86" spans="1:3" x14ac:dyDescent="0.25">
      <c r="A86">
        <v>77</v>
      </c>
      <c r="B86">
        <f t="shared" si="10"/>
        <v>0.9294</v>
      </c>
      <c r="C86">
        <f t="shared" si="11"/>
        <v>0.99539999999999995</v>
      </c>
    </row>
    <row r="87" spans="1:3" x14ac:dyDescent="0.25">
      <c r="A87">
        <v>78</v>
      </c>
      <c r="B87">
        <f t="shared" si="10"/>
        <v>0.93159999999999998</v>
      </c>
      <c r="C87">
        <f t="shared" si="11"/>
        <v>0.99560000000000004</v>
      </c>
    </row>
    <row r="88" spans="1:3" x14ac:dyDescent="0.25">
      <c r="A88">
        <v>79</v>
      </c>
      <c r="B88">
        <f t="shared" si="10"/>
        <v>0.93379999999999996</v>
      </c>
      <c r="C88">
        <f t="shared" si="11"/>
        <v>0.99580000000000002</v>
      </c>
    </row>
    <row r="89" spans="1:3" x14ac:dyDescent="0.25">
      <c r="A89">
        <v>80</v>
      </c>
      <c r="B89">
        <f t="shared" si="10"/>
        <v>0.93600000000000005</v>
      </c>
      <c r="C89">
        <f t="shared" si="11"/>
        <v>0.996</v>
      </c>
    </row>
    <row r="90" spans="1:3" x14ac:dyDescent="0.25">
      <c r="A90">
        <v>81</v>
      </c>
      <c r="B90">
        <f t="shared" si="10"/>
        <v>0.93820000000000003</v>
      </c>
      <c r="C90">
        <f t="shared" si="11"/>
        <v>0.99619999999999997</v>
      </c>
    </row>
    <row r="91" spans="1:3" x14ac:dyDescent="0.25">
      <c r="A91">
        <v>82</v>
      </c>
      <c r="B91">
        <f t="shared" si="10"/>
        <v>0.94040000000000001</v>
      </c>
      <c r="C91">
        <f t="shared" si="11"/>
        <v>0.99639999999999995</v>
      </c>
    </row>
    <row r="92" spans="1:3" x14ac:dyDescent="0.25">
      <c r="A92">
        <v>83</v>
      </c>
      <c r="B92">
        <f t="shared" si="10"/>
        <v>0.94259999999999999</v>
      </c>
      <c r="C92">
        <f t="shared" si="11"/>
        <v>0.99660000000000004</v>
      </c>
    </row>
    <row r="93" spans="1:3" x14ac:dyDescent="0.25">
      <c r="A93">
        <v>84</v>
      </c>
      <c r="B93">
        <f t="shared" si="10"/>
        <v>0.94480000000000008</v>
      </c>
      <c r="C93">
        <f t="shared" si="11"/>
        <v>0.99680000000000002</v>
      </c>
    </row>
    <row r="94" spans="1:3" x14ac:dyDescent="0.25">
      <c r="A94">
        <v>85</v>
      </c>
      <c r="B94">
        <f t="shared" si="10"/>
        <v>0.94700000000000006</v>
      </c>
      <c r="C94">
        <f t="shared" si="11"/>
        <v>0.997</v>
      </c>
    </row>
    <row r="95" spans="1:3" x14ac:dyDescent="0.25">
      <c r="A95">
        <v>86</v>
      </c>
      <c r="B95">
        <f t="shared" si="10"/>
        <v>0.94920000000000004</v>
      </c>
      <c r="C95">
        <f t="shared" si="11"/>
        <v>0.99719999999999998</v>
      </c>
    </row>
    <row r="96" spans="1:3" x14ac:dyDescent="0.25">
      <c r="A96">
        <v>87</v>
      </c>
      <c r="B96">
        <f t="shared" si="10"/>
        <v>0.95140000000000002</v>
      </c>
      <c r="C96">
        <f t="shared" si="11"/>
        <v>0.99739999999999995</v>
      </c>
    </row>
    <row r="97" spans="1:3" x14ac:dyDescent="0.25">
      <c r="A97">
        <v>88</v>
      </c>
      <c r="B97">
        <f t="shared" si="10"/>
        <v>0.9536</v>
      </c>
      <c r="C97">
        <f t="shared" si="11"/>
        <v>0.99760000000000004</v>
      </c>
    </row>
    <row r="98" spans="1:3" x14ac:dyDescent="0.25">
      <c r="A98">
        <v>89</v>
      </c>
      <c r="B98">
        <f t="shared" si="10"/>
        <v>0.95579999999999998</v>
      </c>
      <c r="C98">
        <f t="shared" si="11"/>
        <v>0.99780000000000002</v>
      </c>
    </row>
    <row r="99" spans="1:3" x14ac:dyDescent="0.25">
      <c r="A99">
        <v>90</v>
      </c>
      <c r="B99">
        <f t="shared" si="10"/>
        <v>0.95799999999999996</v>
      </c>
      <c r="C99">
        <f t="shared" si="11"/>
        <v>0.998</v>
      </c>
    </row>
    <row r="100" spans="1:3" x14ac:dyDescent="0.25">
      <c r="A100">
        <v>91</v>
      </c>
      <c r="B100">
        <f t="shared" si="10"/>
        <v>0.96020000000000005</v>
      </c>
      <c r="C100">
        <f t="shared" si="11"/>
        <v>0.99819999999999998</v>
      </c>
    </row>
    <row r="101" spans="1:3" x14ac:dyDescent="0.25">
      <c r="A101">
        <v>92</v>
      </c>
      <c r="B101">
        <f t="shared" si="10"/>
        <v>0.96240000000000003</v>
      </c>
      <c r="C101">
        <f t="shared" si="11"/>
        <v>0.99839999999999995</v>
      </c>
    </row>
    <row r="102" spans="1:3" x14ac:dyDescent="0.25">
      <c r="A102">
        <v>93</v>
      </c>
      <c r="B102">
        <f t="shared" si="10"/>
        <v>0.96460000000000001</v>
      </c>
      <c r="C102">
        <f t="shared" si="11"/>
        <v>0.99860000000000004</v>
      </c>
    </row>
    <row r="103" spans="1:3" x14ac:dyDescent="0.25">
      <c r="A103">
        <v>94</v>
      </c>
      <c r="B103">
        <f t="shared" si="10"/>
        <v>0.96679999999999999</v>
      </c>
      <c r="C103">
        <f t="shared" si="11"/>
        <v>0.99880000000000002</v>
      </c>
    </row>
    <row r="104" spans="1:3" x14ac:dyDescent="0.25">
      <c r="A104">
        <v>95</v>
      </c>
      <c r="B104">
        <f t="shared" si="10"/>
        <v>0.96900000000000008</v>
      </c>
      <c r="C104">
        <f t="shared" si="11"/>
        <v>0.999</v>
      </c>
    </row>
    <row r="105" spans="1:3" x14ac:dyDescent="0.25">
      <c r="A105">
        <v>96</v>
      </c>
      <c r="B105">
        <f t="shared" si="10"/>
        <v>0.97120000000000006</v>
      </c>
      <c r="C105">
        <f t="shared" si="11"/>
        <v>0.99919999999999998</v>
      </c>
    </row>
    <row r="106" spans="1:3" x14ac:dyDescent="0.25">
      <c r="A106">
        <v>97</v>
      </c>
      <c r="B106">
        <f t="shared" si="10"/>
        <v>0.97340000000000004</v>
      </c>
      <c r="C106">
        <f t="shared" si="11"/>
        <v>0.99939999999999996</v>
      </c>
    </row>
    <row r="107" spans="1:3" x14ac:dyDescent="0.25">
      <c r="A107">
        <v>98</v>
      </c>
      <c r="B107">
        <f t="shared" si="10"/>
        <v>0.97560000000000002</v>
      </c>
      <c r="C107">
        <f t="shared" si="11"/>
        <v>0.99960000000000004</v>
      </c>
    </row>
    <row r="108" spans="1:3" x14ac:dyDescent="0.25">
      <c r="A108">
        <v>99</v>
      </c>
      <c r="B108">
        <f t="shared" si="10"/>
        <v>0.9778</v>
      </c>
      <c r="C108">
        <f t="shared" si="11"/>
        <v>0.99980000000000002</v>
      </c>
    </row>
    <row r="109" spans="1:3" x14ac:dyDescent="0.25">
      <c r="A109">
        <v>100</v>
      </c>
      <c r="B109">
        <f t="shared" si="10"/>
        <v>0.98</v>
      </c>
      <c r="C109">
        <f t="shared" si="11"/>
        <v>1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B90E-A201-4AC8-A031-2420600A304B}">
  <dimension ref="A1:C48"/>
  <sheetViews>
    <sheetView topLeftCell="A7" workbookViewId="0">
      <selection activeCell="G35" sqref="G35"/>
    </sheetView>
  </sheetViews>
  <sheetFormatPr defaultRowHeight="15" x14ac:dyDescent="0.25"/>
  <cols>
    <col min="2" max="2" width="10.140625" bestFit="1" customWidth="1"/>
  </cols>
  <sheetData>
    <row r="1" spans="1:3" x14ac:dyDescent="0.25">
      <c r="A1" t="s">
        <v>34</v>
      </c>
      <c r="B1" t="s">
        <v>35</v>
      </c>
      <c r="C1" t="s">
        <v>36</v>
      </c>
    </row>
    <row r="2" spans="1:3" x14ac:dyDescent="0.25">
      <c r="A2">
        <v>0.5</v>
      </c>
      <c r="B2">
        <v>0.7</v>
      </c>
      <c r="C2">
        <v>0.5</v>
      </c>
    </row>
    <row r="3" spans="1:3" x14ac:dyDescent="0.25">
      <c r="A3">
        <v>1</v>
      </c>
      <c r="B3">
        <v>0.7</v>
      </c>
      <c r="C3">
        <v>0.5</v>
      </c>
    </row>
    <row r="4" spans="1:3" x14ac:dyDescent="0.25">
      <c r="A4">
        <v>2</v>
      </c>
      <c r="B4">
        <v>0.7</v>
      </c>
      <c r="C4">
        <v>0.5</v>
      </c>
    </row>
    <row r="5" spans="1:3" x14ac:dyDescent="0.25">
      <c r="A5">
        <v>5</v>
      </c>
      <c r="B5">
        <v>0.8</v>
      </c>
      <c r="C5">
        <v>0.5</v>
      </c>
    </row>
    <row r="6" spans="1:3" x14ac:dyDescent="0.25">
      <c r="A6">
        <v>10</v>
      </c>
      <c r="B6">
        <v>0.9</v>
      </c>
      <c r="C6">
        <v>0.5</v>
      </c>
    </row>
    <row r="7" spans="1:3" x14ac:dyDescent="0.25">
      <c r="A7">
        <v>20</v>
      </c>
      <c r="B7">
        <v>1</v>
      </c>
      <c r="C7">
        <v>0.6</v>
      </c>
    </row>
    <row r="8" spans="1:3" x14ac:dyDescent="0.25">
      <c r="A8" s="3" t="s">
        <v>34</v>
      </c>
      <c r="B8" s="3" t="s">
        <v>35</v>
      </c>
      <c r="C8" s="3" t="s">
        <v>36</v>
      </c>
    </row>
    <row r="9" spans="1:3" x14ac:dyDescent="0.25">
      <c r="A9">
        <v>0.5</v>
      </c>
      <c r="B9">
        <f>_xlfn.FORECAST.LINEAR(A9,$B$2:$B$3,$A$2:$A$3)</f>
        <v>0.7</v>
      </c>
      <c r="C9">
        <f>_xlfn.FORECAST.LINEAR(A9,$C$2:$C$3,$A$2:$A$3)</f>
        <v>0.5</v>
      </c>
    </row>
    <row r="10" spans="1:3" x14ac:dyDescent="0.25">
      <c r="A10">
        <v>1</v>
      </c>
      <c r="B10">
        <f>_xlfn.FORECAST.LINEAR(A10,$B$2:$B$3,$A$2:$A$3)</f>
        <v>0.7</v>
      </c>
      <c r="C10">
        <f>_xlfn.FORECAST.LINEAR(A10,$C$2:$C$3,$A$2:$A$3)</f>
        <v>0.5</v>
      </c>
    </row>
    <row r="11" spans="1:3" x14ac:dyDescent="0.25">
      <c r="A11">
        <f>A10+0.5</f>
        <v>1.5</v>
      </c>
      <c r="B11">
        <f>_xlfn.FORECAST.LINEAR(A11,$B$3:$B$4,$A$3:$A$4)</f>
        <v>0.7</v>
      </c>
      <c r="C11">
        <f>_xlfn.FORECAST.LINEAR(A11,$C$3:$C$4,$A$3:$A$4)</f>
        <v>0.5</v>
      </c>
    </row>
    <row r="12" spans="1:3" x14ac:dyDescent="0.25">
      <c r="A12">
        <f t="shared" ref="A12:A48" si="0">A11+0.5</f>
        <v>2</v>
      </c>
      <c r="B12">
        <f>_xlfn.FORECAST.LINEAR(A12,$B$3:$B$4,$A$3:$A$4)</f>
        <v>0.7</v>
      </c>
      <c r="C12">
        <f t="shared" ref="C12:C18" si="1">_xlfn.FORECAST.LINEAR(A12,$C$4:$C$5,$A$4:$A$5)</f>
        <v>0.5</v>
      </c>
    </row>
    <row r="13" spans="1:3" x14ac:dyDescent="0.25">
      <c r="A13">
        <f t="shared" si="0"/>
        <v>2.5</v>
      </c>
      <c r="B13">
        <f>_xlfn.FORECAST.LINEAR(A13,$B$4:$B$5,$A$4:$A$5)</f>
        <v>0.71666666666666656</v>
      </c>
      <c r="C13">
        <f t="shared" si="1"/>
        <v>0.5</v>
      </c>
    </row>
    <row r="14" spans="1:3" x14ac:dyDescent="0.25">
      <c r="A14">
        <f>A13+0.5</f>
        <v>3</v>
      </c>
      <c r="B14">
        <f t="shared" ref="B14:B18" si="2">_xlfn.FORECAST.LINEAR(A14,$B$4:$B$5,$A$4:$A$5)</f>
        <v>0.73333333333333328</v>
      </c>
      <c r="C14">
        <f t="shared" si="1"/>
        <v>0.5</v>
      </c>
    </row>
    <row r="15" spans="1:3" x14ac:dyDescent="0.25">
      <c r="A15">
        <f t="shared" si="0"/>
        <v>3.5</v>
      </c>
      <c r="B15">
        <f t="shared" si="2"/>
        <v>0.75</v>
      </c>
      <c r="C15">
        <f t="shared" si="1"/>
        <v>0.5</v>
      </c>
    </row>
    <row r="16" spans="1:3" x14ac:dyDescent="0.25">
      <c r="A16">
        <f t="shared" si="0"/>
        <v>4</v>
      </c>
      <c r="B16">
        <f t="shared" si="2"/>
        <v>0.76666666666666661</v>
      </c>
      <c r="C16">
        <f t="shared" si="1"/>
        <v>0.5</v>
      </c>
    </row>
    <row r="17" spans="1:3" x14ac:dyDescent="0.25">
      <c r="A17">
        <f t="shared" si="0"/>
        <v>4.5</v>
      </c>
      <c r="B17">
        <f t="shared" si="2"/>
        <v>0.78333333333333333</v>
      </c>
      <c r="C17">
        <f t="shared" si="1"/>
        <v>0.5</v>
      </c>
    </row>
    <row r="18" spans="1:3" x14ac:dyDescent="0.25">
      <c r="A18">
        <f t="shared" si="0"/>
        <v>5</v>
      </c>
      <c r="B18">
        <f t="shared" si="2"/>
        <v>0.8</v>
      </c>
      <c r="C18">
        <f t="shared" si="1"/>
        <v>0.5</v>
      </c>
    </row>
    <row r="19" spans="1:3" x14ac:dyDescent="0.25">
      <c r="A19">
        <f t="shared" si="0"/>
        <v>5.5</v>
      </c>
      <c r="B19">
        <f>_xlfn.FORECAST.LINEAR(A19,$B$5:$B$6,$A$5:$A$6)</f>
        <v>0.81000000000000016</v>
      </c>
      <c r="C19">
        <f t="shared" ref="C19:C27" si="3">_xlfn.FORECAST.LINEAR(A19,$C$5:$C$6,$A$5:$A$6)</f>
        <v>0.5</v>
      </c>
    </row>
    <row r="20" spans="1:3" x14ac:dyDescent="0.25">
      <c r="A20">
        <f t="shared" si="0"/>
        <v>6</v>
      </c>
      <c r="B20">
        <f t="shared" ref="B20:B28" si="4">_xlfn.FORECAST.LINEAR(A20,$B$5:$B$6,$A$5:$A$6)</f>
        <v>0.82000000000000017</v>
      </c>
      <c r="C20">
        <f t="shared" si="3"/>
        <v>0.5</v>
      </c>
    </row>
    <row r="21" spans="1:3" x14ac:dyDescent="0.25">
      <c r="A21">
        <f t="shared" si="0"/>
        <v>6.5</v>
      </c>
      <c r="B21">
        <f t="shared" si="4"/>
        <v>0.83000000000000018</v>
      </c>
      <c r="C21">
        <f t="shared" si="3"/>
        <v>0.5</v>
      </c>
    </row>
    <row r="22" spans="1:3" x14ac:dyDescent="0.25">
      <c r="A22">
        <f t="shared" si="0"/>
        <v>7</v>
      </c>
      <c r="B22">
        <f t="shared" si="4"/>
        <v>0.84000000000000019</v>
      </c>
      <c r="C22">
        <f t="shared" si="3"/>
        <v>0.5</v>
      </c>
    </row>
    <row r="23" spans="1:3" x14ac:dyDescent="0.25">
      <c r="A23">
        <f t="shared" si="0"/>
        <v>7.5</v>
      </c>
      <c r="B23">
        <f t="shared" si="4"/>
        <v>0.85000000000000009</v>
      </c>
      <c r="C23">
        <f t="shared" si="3"/>
        <v>0.5</v>
      </c>
    </row>
    <row r="24" spans="1:3" x14ac:dyDescent="0.25">
      <c r="A24">
        <f t="shared" si="0"/>
        <v>8</v>
      </c>
      <c r="B24">
        <f t="shared" si="4"/>
        <v>0.8600000000000001</v>
      </c>
      <c r="C24">
        <f t="shared" si="3"/>
        <v>0.5</v>
      </c>
    </row>
    <row r="25" spans="1:3" x14ac:dyDescent="0.25">
      <c r="A25">
        <f t="shared" si="0"/>
        <v>8.5</v>
      </c>
      <c r="B25">
        <f t="shared" si="4"/>
        <v>0.87000000000000011</v>
      </c>
      <c r="C25">
        <f t="shared" si="3"/>
        <v>0.5</v>
      </c>
    </row>
    <row r="26" spans="1:3" x14ac:dyDescent="0.25">
      <c r="A26">
        <f t="shared" si="0"/>
        <v>9</v>
      </c>
      <c r="B26">
        <f t="shared" si="4"/>
        <v>0.88000000000000012</v>
      </c>
      <c r="C26">
        <f t="shared" si="3"/>
        <v>0.5</v>
      </c>
    </row>
    <row r="27" spans="1:3" x14ac:dyDescent="0.25">
      <c r="A27">
        <f t="shared" si="0"/>
        <v>9.5</v>
      </c>
      <c r="B27">
        <f t="shared" si="4"/>
        <v>0.89000000000000012</v>
      </c>
      <c r="C27">
        <f t="shared" si="3"/>
        <v>0.5</v>
      </c>
    </row>
    <row r="28" spans="1:3" x14ac:dyDescent="0.25">
      <c r="A28">
        <f t="shared" si="0"/>
        <v>10</v>
      </c>
      <c r="B28">
        <f t="shared" si="4"/>
        <v>0.90000000000000013</v>
      </c>
      <c r="C28">
        <f>_xlfn.FORECAST.LINEAR(A28,$C$6:$C$7,$A$6:$A$7)</f>
        <v>0.5</v>
      </c>
    </row>
    <row r="29" spans="1:3" x14ac:dyDescent="0.25">
      <c r="A29">
        <f t="shared" si="0"/>
        <v>10.5</v>
      </c>
      <c r="B29">
        <f>_xlfn.FORECAST.LINEAR(A29,$B$6:$B$7,$A$6:$A$7)</f>
        <v>0.90500000000000003</v>
      </c>
      <c r="C29">
        <f>_xlfn.FORECAST.LINEAR(A29,$C$6:$C$7,$A$6:$A$7)</f>
        <v>0.50500000000000012</v>
      </c>
    </row>
    <row r="30" spans="1:3" x14ac:dyDescent="0.25">
      <c r="A30">
        <f t="shared" si="0"/>
        <v>11</v>
      </c>
      <c r="B30">
        <f t="shared" ref="B30:B48" si="5">_xlfn.FORECAST.LINEAR(A30,$B$6:$B$7,$A$6:$A$7)</f>
        <v>0.91</v>
      </c>
      <c r="C30">
        <f>_xlfn.FORECAST.LINEAR(A30,$C$6:$C$7,$A$6:$A$7)</f>
        <v>0.51</v>
      </c>
    </row>
    <row r="31" spans="1:3" x14ac:dyDescent="0.25">
      <c r="A31">
        <f t="shared" si="0"/>
        <v>11.5</v>
      </c>
      <c r="B31">
        <f t="shared" si="5"/>
        <v>0.91500000000000004</v>
      </c>
      <c r="C31">
        <f t="shared" ref="C31:C48" si="6">_xlfn.FORECAST.LINEAR(A31,$C$6:$C$7,$A$6:$A$7)</f>
        <v>0.51500000000000001</v>
      </c>
    </row>
    <row r="32" spans="1:3" x14ac:dyDescent="0.25">
      <c r="A32">
        <f t="shared" si="0"/>
        <v>12</v>
      </c>
      <c r="B32">
        <f t="shared" si="5"/>
        <v>0.92</v>
      </c>
      <c r="C32">
        <f t="shared" si="6"/>
        <v>0.52</v>
      </c>
    </row>
    <row r="33" spans="1:3" x14ac:dyDescent="0.25">
      <c r="A33">
        <f t="shared" si="0"/>
        <v>12.5</v>
      </c>
      <c r="B33">
        <f t="shared" si="5"/>
        <v>0.92500000000000004</v>
      </c>
      <c r="C33">
        <f t="shared" si="6"/>
        <v>0.52500000000000002</v>
      </c>
    </row>
    <row r="34" spans="1:3" x14ac:dyDescent="0.25">
      <c r="A34">
        <f t="shared" si="0"/>
        <v>13</v>
      </c>
      <c r="B34">
        <f t="shared" si="5"/>
        <v>0.93</v>
      </c>
      <c r="C34">
        <f t="shared" si="6"/>
        <v>0.53</v>
      </c>
    </row>
    <row r="35" spans="1:3" x14ac:dyDescent="0.25">
      <c r="A35">
        <f t="shared" si="0"/>
        <v>13.5</v>
      </c>
      <c r="B35">
        <f t="shared" si="5"/>
        <v>0.93500000000000005</v>
      </c>
      <c r="C35">
        <f t="shared" si="6"/>
        <v>0.53500000000000003</v>
      </c>
    </row>
    <row r="36" spans="1:3" x14ac:dyDescent="0.25">
      <c r="A36">
        <f>A35+0.5</f>
        <v>14</v>
      </c>
      <c r="B36">
        <f t="shared" si="5"/>
        <v>0.94000000000000006</v>
      </c>
      <c r="C36">
        <f t="shared" si="6"/>
        <v>0.54</v>
      </c>
    </row>
    <row r="37" spans="1:3" x14ac:dyDescent="0.25">
      <c r="A37">
        <f t="shared" si="0"/>
        <v>14.5</v>
      </c>
      <c r="B37">
        <f t="shared" si="5"/>
        <v>0.94500000000000006</v>
      </c>
      <c r="C37">
        <f t="shared" si="6"/>
        <v>0.54500000000000004</v>
      </c>
    </row>
    <row r="38" spans="1:3" x14ac:dyDescent="0.25">
      <c r="A38">
        <f t="shared" si="0"/>
        <v>15</v>
      </c>
      <c r="B38">
        <f t="shared" si="5"/>
        <v>0.95</v>
      </c>
      <c r="C38">
        <f t="shared" si="6"/>
        <v>0.55000000000000004</v>
      </c>
    </row>
    <row r="39" spans="1:3" x14ac:dyDescent="0.25">
      <c r="A39">
        <f t="shared" si="0"/>
        <v>15.5</v>
      </c>
      <c r="B39">
        <f t="shared" si="5"/>
        <v>0.95500000000000007</v>
      </c>
      <c r="C39">
        <f t="shared" si="6"/>
        <v>0.55500000000000005</v>
      </c>
    </row>
    <row r="40" spans="1:3" x14ac:dyDescent="0.25">
      <c r="A40">
        <f t="shared" si="0"/>
        <v>16</v>
      </c>
      <c r="B40">
        <f t="shared" si="5"/>
        <v>0.96</v>
      </c>
      <c r="C40">
        <f t="shared" si="6"/>
        <v>0.56000000000000005</v>
      </c>
    </row>
    <row r="41" spans="1:3" x14ac:dyDescent="0.25">
      <c r="A41">
        <f t="shared" si="0"/>
        <v>16.5</v>
      </c>
      <c r="B41">
        <f t="shared" si="5"/>
        <v>0.96500000000000008</v>
      </c>
      <c r="C41">
        <f t="shared" si="6"/>
        <v>0.56500000000000006</v>
      </c>
    </row>
    <row r="42" spans="1:3" x14ac:dyDescent="0.25">
      <c r="A42">
        <f t="shared" si="0"/>
        <v>17</v>
      </c>
      <c r="B42">
        <f t="shared" si="5"/>
        <v>0.97</v>
      </c>
      <c r="C42">
        <f t="shared" si="6"/>
        <v>0.57000000000000006</v>
      </c>
    </row>
    <row r="43" spans="1:3" x14ac:dyDescent="0.25">
      <c r="A43">
        <f t="shared" si="0"/>
        <v>17.5</v>
      </c>
      <c r="B43">
        <f t="shared" si="5"/>
        <v>0.97499999999999998</v>
      </c>
      <c r="C43">
        <f t="shared" si="6"/>
        <v>0.57500000000000007</v>
      </c>
    </row>
    <row r="44" spans="1:3" x14ac:dyDescent="0.25">
      <c r="A44">
        <f>A43+0.5</f>
        <v>18</v>
      </c>
      <c r="B44">
        <f t="shared" si="5"/>
        <v>0.98</v>
      </c>
      <c r="C44">
        <f t="shared" si="6"/>
        <v>0.58000000000000007</v>
      </c>
    </row>
    <row r="45" spans="1:3" x14ac:dyDescent="0.25">
      <c r="A45">
        <f t="shared" si="0"/>
        <v>18.5</v>
      </c>
      <c r="B45">
        <f t="shared" si="5"/>
        <v>0.98499999999999999</v>
      </c>
      <c r="C45">
        <f t="shared" si="6"/>
        <v>0.58500000000000008</v>
      </c>
    </row>
    <row r="46" spans="1:3" x14ac:dyDescent="0.25">
      <c r="A46">
        <f t="shared" si="0"/>
        <v>19</v>
      </c>
      <c r="B46">
        <f t="shared" si="5"/>
        <v>0.99</v>
      </c>
      <c r="C46">
        <f t="shared" si="6"/>
        <v>0.59000000000000008</v>
      </c>
    </row>
    <row r="47" spans="1:3" x14ac:dyDescent="0.25">
      <c r="A47">
        <f t="shared" si="0"/>
        <v>19.5</v>
      </c>
      <c r="B47">
        <f t="shared" si="5"/>
        <v>0.995</v>
      </c>
      <c r="C47">
        <f t="shared" si="6"/>
        <v>0.59500000000000008</v>
      </c>
    </row>
    <row r="48" spans="1:3" x14ac:dyDescent="0.25">
      <c r="A48">
        <f t="shared" si="0"/>
        <v>20</v>
      </c>
      <c r="B48">
        <f t="shared" si="5"/>
        <v>1</v>
      </c>
      <c r="C48">
        <f t="shared" si="6"/>
        <v>0.60000000000000009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31</vt:i4>
      </vt:variant>
    </vt:vector>
  </HeadingPairs>
  <TitlesOfParts>
    <vt:vector size="36" baseType="lpstr">
      <vt:lpstr>CARGA EDIFICAÇÕES CIRCULARES</vt:lpstr>
      <vt:lpstr>PLACAS</vt:lpstr>
      <vt:lpstr>VENTO CORPO CILINDRICO</vt:lpstr>
      <vt:lpstr>TABELA 11</vt:lpstr>
      <vt:lpstr>TABELA 10</vt:lpstr>
      <vt:lpstr>A</vt:lpstr>
      <vt:lpstr>D</vt:lpstr>
      <vt:lpstr>Db</vt:lpstr>
      <vt:lpstr>e</vt:lpstr>
      <vt:lpstr>Esbeltez</vt:lpstr>
      <vt:lpstr>F</vt:lpstr>
      <vt:lpstr>F_força_lateral</vt:lpstr>
      <vt:lpstr>fa</vt:lpstr>
      <vt:lpstr>Fa_admissivel</vt:lpstr>
      <vt:lpstr>fb</vt:lpstr>
      <vt:lpstr>Fb_admissivel</vt:lpstr>
      <vt:lpstr>Fe_euler</vt:lpstr>
      <vt:lpstr>H_altura</vt:lpstr>
      <vt:lpstr>Ix</vt:lpstr>
      <vt:lpstr>Ixy</vt:lpstr>
      <vt:lpstr>Iy</vt:lpstr>
      <vt:lpstr>K</vt:lpstr>
      <vt:lpstr>L_</vt:lpstr>
      <vt:lpstr>L_comprimento_destravado</vt:lpstr>
      <vt:lpstr>Ma</vt:lpstr>
      <vt:lpstr>Mb</vt:lpstr>
      <vt:lpstr>Ml</vt:lpstr>
      <vt:lpstr>N</vt:lpstr>
      <vt:lpstr>P_1</vt:lpstr>
      <vt:lpstr>P_2</vt:lpstr>
      <vt:lpstr>R_</vt:lpstr>
      <vt:lpstr>R_mais</vt:lpstr>
      <vt:lpstr>raio_minmo_giração</vt:lpstr>
      <vt:lpstr>W</vt:lpstr>
      <vt:lpstr>w_modulo_resistente_perna</vt:lpstr>
      <vt:lpstr>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BILLIONARE</dc:creator>
  <cp:lastModifiedBy>Benzor Engenharia</cp:lastModifiedBy>
  <dcterms:created xsi:type="dcterms:W3CDTF">2022-09-20T00:04:43Z</dcterms:created>
  <dcterms:modified xsi:type="dcterms:W3CDTF">2023-04-17T21:44:56Z</dcterms:modified>
</cp:coreProperties>
</file>