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rtingale OB" sheetId="1" r:id="rId3"/>
  </sheets>
  <definedNames/>
  <calcPr/>
</workbook>
</file>

<file path=xl/sharedStrings.xml><?xml version="1.0" encoding="utf-8"?>
<sst xmlns="http://schemas.openxmlformats.org/spreadsheetml/2006/main" count="7" uniqueCount="7">
  <si>
    <r>
      <rPr/>
      <t>MARTINGALE PARA</t>
    </r>
    <r>
      <t xml:space="preserve"> ALAVANCAGEM</t>
    </r>
  </si>
  <si>
    <t>PAYOUT</t>
  </si>
  <si>
    <t>Operações</t>
  </si>
  <si>
    <t>Acumulado</t>
  </si>
  <si>
    <t>Lucro Líquido</t>
  </si>
  <si>
    <t>Valor da Banca</t>
  </si>
  <si>
    <t>Desenvolvido por Berman Investimentos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</si>
</sst>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R$&quot;\ * #,##0.00_-;\-&quot;R$&quot;\ * #,##0.00_-;_-&quot;R$&quot;\ * &quot;-&quot;??_-;_-@"/>
    <numFmt numFmtId="165" formatCode="[$R$]#,##0.00"/>
  </numFmts>
  <fonts count="11">
    <font>
      <sz val="11.0"/>
      <color rgb="FF000000"/>
      <name val="Calibri"/>
    </font>
    <font>
      <b/>
      <sz val="18.0"/>
      <color rgb="FFFFFFFF"/>
      <name val="Nunito"/>
    </font>
    <font/>
    <font>
      <sz val="18.0"/>
      <color rgb="FFFFFFFF"/>
      <name val="Nunito"/>
    </font>
    <font>
      <b/>
      <sz val="12.0"/>
      <color rgb="FF000000"/>
      <name val="Nunito"/>
    </font>
    <font>
      <b/>
      <i/>
      <sz val="12.0"/>
      <color rgb="FF000000"/>
      <name val="Nunito"/>
    </font>
    <font>
      <sz val="12.0"/>
      <color rgb="FF000000"/>
      <name val="Nunito"/>
    </font>
    <font>
      <b/>
      <i/>
      <sz val="30.0"/>
      <color rgb="FF000000"/>
      <name val="Nunito"/>
    </font>
    <font>
      <sz val="18.0"/>
      <color rgb="FF000000"/>
      <name val="Calibri"/>
    </font>
    <font>
      <sz val="11.0"/>
      <color rgb="FF000000"/>
      <name val="Nunito"/>
    </font>
    <font>
      <sz val="10.0"/>
      <color rgb="FF000000"/>
      <name val="Nunito"/>
    </font>
  </fonts>
  <fills count="14">
    <fill>
      <patternFill patternType="none"/>
    </fill>
    <fill>
      <patternFill patternType="lightGray"/>
    </fill>
    <fill>
      <patternFill patternType="solid">
        <fgColor rgb="FF232323"/>
        <bgColor rgb="FF232323"/>
      </patternFill>
    </fill>
    <fill>
      <patternFill patternType="solid">
        <fgColor rgb="FFFFFFFF"/>
        <bgColor rgb="FFFFFFFF"/>
      </patternFill>
    </fill>
    <fill>
      <patternFill patternType="solid">
        <fgColor rgb="FFF47F7F"/>
        <bgColor rgb="FFF47F7F"/>
      </patternFill>
    </fill>
    <fill>
      <patternFill patternType="solid">
        <fgColor rgb="FFC5D9F1"/>
        <bgColor rgb="FFC5D9F1"/>
      </patternFill>
    </fill>
    <fill>
      <patternFill patternType="solid">
        <fgColor rgb="FF9DBEE7"/>
        <bgColor rgb="FF9DBEE7"/>
      </patternFill>
    </fill>
    <fill>
      <patternFill patternType="solid">
        <fgColor rgb="FF5791D7"/>
        <bgColor rgb="FF5791D7"/>
      </patternFill>
    </fill>
    <fill>
      <patternFill patternType="solid">
        <fgColor rgb="FFFBD4B4"/>
        <bgColor rgb="FFFBD4B4"/>
      </patternFill>
    </fill>
    <fill>
      <patternFill patternType="solid">
        <fgColor rgb="FFFABF8F"/>
        <bgColor rgb="FFFABF8F"/>
      </patternFill>
    </fill>
    <fill>
      <patternFill patternType="solid">
        <fgColor rgb="FFF39330"/>
        <bgColor rgb="FFF39330"/>
      </patternFill>
    </fill>
    <fill>
      <patternFill patternType="solid">
        <fgColor rgb="FFFF4B4B"/>
        <bgColor rgb="FFFF4B4B"/>
      </patternFill>
    </fill>
    <fill>
      <patternFill patternType="solid">
        <fgColor rgb="FFFF0000"/>
        <bgColor rgb="FFFF0000"/>
      </patternFill>
    </fill>
    <fill>
      <patternFill patternType="solid">
        <fgColor rgb="FFC00000"/>
        <bgColor rgb="FFC00000"/>
      </patternFill>
    </fill>
  </fills>
  <borders count="2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/>
      <top/>
      <bottom/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/>
      <top/>
    </border>
    <border>
      <left/>
      <right/>
      <top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top/>
      <bottom/>
    </border>
    <border>
      <left/>
      <right/>
      <bottom/>
    </border>
    <border>
      <right/>
      <bottom/>
    </border>
    <border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3" fontId="0" numFmtId="0" xfId="0" applyBorder="1" applyFill="1" applyFont="1"/>
    <xf borderId="7" fillId="3" fontId="0" numFmtId="0" xfId="0" applyBorder="1" applyFont="1"/>
    <xf borderId="8" fillId="4" fontId="4" numFmtId="0" xfId="0" applyAlignment="1" applyBorder="1" applyFill="1" applyFont="1">
      <alignment horizontal="center" readingOrder="0" vertical="center"/>
    </xf>
    <xf borderId="9" fillId="4" fontId="4" numFmtId="0" xfId="0" applyAlignment="1" applyBorder="1" applyFont="1">
      <alignment horizontal="center" readingOrder="0" vertical="center"/>
    </xf>
    <xf borderId="10" fillId="4" fontId="5" numFmtId="10" xfId="0" applyAlignment="1" applyBorder="1" applyFont="1" applyNumberFormat="1">
      <alignment horizontal="center" readingOrder="0" vertical="center"/>
    </xf>
    <xf borderId="11" fillId="0" fontId="2" numFmtId="0" xfId="0" applyBorder="1" applyFont="1"/>
    <xf borderId="12" fillId="3" fontId="0" numFmtId="0" xfId="0" applyBorder="1" applyFont="1"/>
    <xf borderId="13" fillId="3" fontId="0" numFmtId="0" xfId="0" applyBorder="1" applyFont="1"/>
    <xf borderId="8" fillId="5" fontId="4" numFmtId="164" xfId="0" applyAlignment="1" applyBorder="1" applyFill="1" applyFont="1" applyNumberFormat="1">
      <alignment readingOrder="0" vertical="center"/>
    </xf>
    <xf borderId="9" fillId="0" fontId="6" numFmtId="164" xfId="0" applyAlignment="1" applyBorder="1" applyFont="1" applyNumberFormat="1">
      <alignment vertical="center"/>
    </xf>
    <xf borderId="14" fillId="0" fontId="6" numFmtId="164" xfId="0" applyAlignment="1" applyBorder="1" applyFont="1" applyNumberFormat="1">
      <alignment vertical="center"/>
    </xf>
    <xf borderId="15" fillId="0" fontId="7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7" fillId="0" fontId="7" numFmtId="0" xfId="0" applyAlignment="1" applyBorder="1" applyFont="1">
      <alignment horizontal="center" readingOrder="0" vertical="center"/>
    </xf>
    <xf borderId="9" fillId="3" fontId="8" numFmtId="165" xfId="0" applyAlignment="1" applyBorder="1" applyFont="1" applyNumberFormat="1">
      <alignment horizontal="center" readingOrder="0" vertical="center"/>
    </xf>
    <xf borderId="8" fillId="6" fontId="4" numFmtId="164" xfId="0" applyAlignment="1" applyBorder="1" applyFill="1" applyFont="1" applyNumberFormat="1">
      <alignment readingOrder="0" vertical="center"/>
    </xf>
    <xf borderId="18" fillId="0" fontId="7" numFmtId="0" xfId="0" applyAlignment="1" applyBorder="1" applyFont="1">
      <alignment horizontal="center" readingOrder="0" vertical="center"/>
    </xf>
    <xf borderId="19" fillId="3" fontId="0" numFmtId="0" xfId="0" applyBorder="1" applyFont="1"/>
    <xf borderId="8" fillId="7" fontId="4" numFmtId="164" xfId="0" applyAlignment="1" applyBorder="1" applyFill="1" applyFont="1" applyNumberFormat="1">
      <alignment vertical="center"/>
    </xf>
    <xf borderId="20" fillId="3" fontId="0" numFmtId="0" xfId="0" applyBorder="1" applyFont="1"/>
    <xf borderId="8" fillId="8" fontId="5" numFmtId="164" xfId="0" applyAlignment="1" applyBorder="1" applyFill="1" applyFont="1" applyNumberFormat="1">
      <alignment vertical="center"/>
    </xf>
    <xf borderId="9" fillId="3" fontId="8" numFmtId="10" xfId="0" applyAlignment="1" applyBorder="1" applyFont="1" applyNumberFormat="1">
      <alignment horizontal="center" readingOrder="0" vertical="center"/>
    </xf>
    <xf borderId="8" fillId="9" fontId="5" numFmtId="164" xfId="0" applyAlignment="1" applyBorder="1" applyFill="1" applyFont="1" applyNumberFormat="1">
      <alignment vertical="center"/>
    </xf>
    <xf borderId="8" fillId="10" fontId="5" numFmtId="164" xfId="0" applyAlignment="1" applyBorder="1" applyFill="1" applyFont="1" applyNumberFormat="1">
      <alignment vertical="center"/>
    </xf>
    <xf borderId="21" fillId="3" fontId="9" numFmtId="0" xfId="0" applyBorder="1" applyFont="1"/>
    <xf borderId="20" fillId="3" fontId="9" numFmtId="0" xfId="0" applyBorder="1" applyFont="1"/>
    <xf borderId="8" fillId="11" fontId="4" numFmtId="164" xfId="0" applyAlignment="1" applyBorder="1" applyFill="1" applyFont="1" applyNumberFormat="1">
      <alignment vertical="center"/>
    </xf>
    <xf borderId="6" fillId="3" fontId="9" numFmtId="0" xfId="0" applyBorder="1" applyFont="1"/>
    <xf borderId="19" fillId="3" fontId="10" numFmtId="0" xfId="0" applyAlignment="1" applyBorder="1" applyFont="1">
      <alignment horizontal="center" readingOrder="0" vertical="center"/>
    </xf>
    <xf borderId="22" fillId="0" fontId="2" numFmtId="0" xfId="0" applyBorder="1" applyFont="1"/>
    <xf borderId="6" fillId="0" fontId="2" numFmtId="0" xfId="0" applyBorder="1" applyFont="1"/>
    <xf borderId="8" fillId="12" fontId="4" numFmtId="164" xfId="0" applyAlignment="1" applyBorder="1" applyFill="1" applyFont="1" applyNumberFormat="1">
      <alignment vertical="center"/>
    </xf>
    <xf borderId="7" fillId="3" fontId="9" numFmtId="0" xfId="0" applyBorder="1" applyFont="1"/>
    <xf borderId="8" fillId="13" fontId="4" numFmtId="164" xfId="0" applyAlignment="1" applyBorder="1" applyFill="1" applyFont="1" applyNumberFormat="1">
      <alignment vertical="center"/>
    </xf>
    <xf borderId="7" fillId="3" fontId="0" numFmtId="0" xfId="0" applyAlignment="1" applyBorder="1" applyFont="1">
      <alignment readingOrder="0"/>
    </xf>
    <xf borderId="23" fillId="13" fontId="4" numFmtId="164" xfId="0" applyAlignment="1" applyBorder="1" applyFont="1" applyNumberFormat="1">
      <alignment vertical="center"/>
    </xf>
    <xf borderId="24" fillId="0" fontId="6" numFmtId="164" xfId="0" applyAlignment="1" applyBorder="1" applyFont="1" applyNumberFormat="1">
      <alignment vertical="center"/>
    </xf>
    <xf borderId="25" fillId="0" fontId="6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</xdr:colOff>
      <xdr:row>2</xdr:row>
      <xdr:rowOff>57150</xdr:rowOff>
    </xdr:from>
    <xdr:ext cx="3848100" cy="21431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25.86"/>
    <col customWidth="1" min="4" max="5" width="8.86"/>
    <col customWidth="1" min="6" max="10" width="8.71"/>
    <col customWidth="1" min="11" max="11" width="5.86"/>
    <col customWidth="1" min="12" max="12" width="36.86"/>
    <col customWidth="1" min="13" max="19" width="8.71"/>
  </cols>
  <sheetData>
    <row r="1" ht="54.0" customHeight="1">
      <c r="A1" s="1" t="s">
        <v>0</v>
      </c>
      <c r="B1" s="2"/>
      <c r="C1" s="3"/>
      <c r="D1" s="4" t="s">
        <v>1</v>
      </c>
      <c r="E1" s="5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34.5" customHeight="1">
      <c r="A2" s="8" t="s">
        <v>2</v>
      </c>
      <c r="B2" s="9" t="s">
        <v>3</v>
      </c>
      <c r="C2" s="9" t="s">
        <v>4</v>
      </c>
      <c r="D2" s="10">
        <v>0.87</v>
      </c>
      <c r="E2" s="11"/>
      <c r="F2" s="12"/>
      <c r="G2" s="13"/>
      <c r="H2" s="13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29.25" customHeight="1">
      <c r="A3" s="14">
        <f>L6*L4</f>
        <v>10</v>
      </c>
      <c r="B3" s="15">
        <f>A3</f>
        <v>10</v>
      </c>
      <c r="C3" s="16">
        <f>D2*A3</f>
        <v>8.7</v>
      </c>
      <c r="D3" s="17"/>
      <c r="E3" s="18"/>
      <c r="F3" s="19"/>
      <c r="G3" s="19"/>
      <c r="H3" s="19"/>
      <c r="I3" s="6"/>
      <c r="J3" s="7"/>
      <c r="K3" s="7"/>
      <c r="L3" s="20" t="s">
        <v>5</v>
      </c>
      <c r="M3" s="7"/>
      <c r="N3" s="7"/>
      <c r="O3" s="7"/>
      <c r="P3" s="7"/>
      <c r="Q3" s="7"/>
      <c r="R3" s="7"/>
      <c r="S3" s="7"/>
    </row>
    <row r="4" ht="29.25" customHeight="1">
      <c r="A4" s="21">
        <f>A3*2</f>
        <v>20</v>
      </c>
      <c r="B4" s="15">
        <f>A3+A4</f>
        <v>30</v>
      </c>
      <c r="C4" s="16">
        <f>(D2*A4)-B3</f>
        <v>7.4</v>
      </c>
      <c r="D4" s="22"/>
      <c r="E4" s="19"/>
      <c r="F4" s="19"/>
      <c r="G4" s="19"/>
      <c r="H4" s="19"/>
      <c r="I4" s="6"/>
      <c r="J4" s="7"/>
      <c r="K4" s="23"/>
      <c r="L4" s="20">
        <v>1000.0</v>
      </c>
      <c r="M4" s="6"/>
      <c r="N4" s="7"/>
      <c r="O4" s="7"/>
      <c r="P4" s="7"/>
      <c r="Q4" s="7"/>
      <c r="R4" s="7"/>
      <c r="S4" s="7"/>
    </row>
    <row r="5" ht="29.25" customHeight="1">
      <c r="A5" s="24">
        <f>(A3+A4)*2</f>
        <v>60</v>
      </c>
      <c r="B5" s="15">
        <f>SUM(A3:A5)</f>
        <v>90</v>
      </c>
      <c r="C5" s="16">
        <f>(D2*A5)-B4</f>
        <v>22.2</v>
      </c>
      <c r="D5" s="22"/>
      <c r="E5" s="19"/>
      <c r="F5" s="19"/>
      <c r="G5" s="19"/>
      <c r="H5" s="19"/>
      <c r="I5" s="6"/>
      <c r="J5" s="7"/>
      <c r="K5" s="7"/>
      <c r="L5" s="25"/>
      <c r="M5" s="7"/>
      <c r="N5" s="7"/>
      <c r="O5" s="7"/>
      <c r="P5" s="7"/>
      <c r="Q5" s="7"/>
      <c r="R5" s="7"/>
      <c r="S5" s="7"/>
    </row>
    <row r="6" ht="29.25" customHeight="1">
      <c r="A6" s="26">
        <f>(A3+A4+A5)*2</f>
        <v>180</v>
      </c>
      <c r="B6" s="15">
        <f>SUM(A3:A6)</f>
        <v>270</v>
      </c>
      <c r="C6" s="16">
        <f>(D2*A6)-B5</f>
        <v>66.6</v>
      </c>
      <c r="D6" s="22"/>
      <c r="E6" s="19"/>
      <c r="F6" s="19"/>
      <c r="G6" s="19"/>
      <c r="H6" s="19"/>
      <c r="I6" s="6"/>
      <c r="J6" s="7"/>
      <c r="K6" s="7"/>
      <c r="L6" s="27">
        <v>0.01</v>
      </c>
      <c r="M6" s="7"/>
      <c r="N6" s="7"/>
      <c r="O6" s="7"/>
      <c r="P6" s="7"/>
      <c r="Q6" s="7"/>
      <c r="R6" s="7"/>
      <c r="S6" s="7"/>
    </row>
    <row r="7" ht="29.25" customHeight="1">
      <c r="A7" s="28">
        <f>(A3+A4+A5+A6)*2</f>
        <v>540</v>
      </c>
      <c r="B7" s="15">
        <f>SUM(A3:A7)</f>
        <v>810</v>
      </c>
      <c r="C7" s="16">
        <f>(D2*A7)-B6</f>
        <v>199.8</v>
      </c>
      <c r="D7" s="22"/>
      <c r="E7" s="19"/>
      <c r="F7" s="19"/>
      <c r="G7" s="19"/>
      <c r="H7" s="19"/>
      <c r="I7" s="6"/>
      <c r="J7" s="7"/>
      <c r="K7" s="7"/>
      <c r="L7" s="7"/>
      <c r="M7" s="7"/>
      <c r="N7" s="7"/>
      <c r="O7" s="7"/>
      <c r="P7" s="7"/>
      <c r="Q7" s="7"/>
      <c r="R7" s="7"/>
      <c r="S7" s="7"/>
    </row>
    <row r="8" ht="29.25" customHeight="1">
      <c r="A8" s="29">
        <f>(A3+A4+A5+A6+A7)*2</f>
        <v>1620</v>
      </c>
      <c r="B8" s="15">
        <f>SUM(A3:A8)</f>
        <v>2430</v>
      </c>
      <c r="C8" s="16">
        <f>(D2*A8)-B7</f>
        <v>599.4</v>
      </c>
      <c r="D8" s="30"/>
      <c r="E8" s="31"/>
      <c r="F8" s="25"/>
      <c r="G8" s="25"/>
      <c r="H8" s="25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ht="29.25" customHeight="1">
      <c r="A9" s="32">
        <f>(A3+A4+A5+A6+A7+A8)*2</f>
        <v>4860</v>
      </c>
      <c r="B9" s="15">
        <f>SUM(A3:A9)</f>
        <v>7290</v>
      </c>
      <c r="C9" s="16">
        <f>(D2*A9)-B8</f>
        <v>1798.2</v>
      </c>
      <c r="D9" s="33"/>
      <c r="E9" s="34" t="s">
        <v>6</v>
      </c>
      <c r="F9" s="35"/>
      <c r="G9" s="35"/>
      <c r="H9" s="35"/>
      <c r="I9" s="36"/>
      <c r="J9" s="7"/>
      <c r="K9" s="7"/>
      <c r="L9" s="7"/>
      <c r="M9" s="7"/>
      <c r="N9" s="7"/>
      <c r="O9" s="7"/>
      <c r="P9" s="7"/>
      <c r="Q9" s="7"/>
      <c r="R9" s="7"/>
      <c r="S9" s="7"/>
    </row>
    <row r="10" ht="29.25" customHeight="1">
      <c r="A10" s="37">
        <f>(A3+A4+A5+A6+A7+A8+A9)*2</f>
        <v>14580</v>
      </c>
      <c r="B10" s="15">
        <f>SUM(A3:A10)</f>
        <v>21870</v>
      </c>
      <c r="C10" s="16">
        <f>(D2*A10)-B9</f>
        <v>5394.6</v>
      </c>
      <c r="D10" s="33"/>
      <c r="E10" s="3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ht="29.25" customHeight="1">
      <c r="A11" s="39">
        <f>(A3+A4+A5+A6+A7+A8+A9+A10)*2</f>
        <v>43740</v>
      </c>
      <c r="B11" s="15">
        <f t="shared" ref="B11:B17" si="1">SUM(A3:A11)</f>
        <v>65610</v>
      </c>
      <c r="C11" s="16">
        <f>(D2*A11)-B10</f>
        <v>16183.8</v>
      </c>
      <c r="D11" s="33"/>
      <c r="E11" s="38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ht="27.0" customHeight="1">
      <c r="A12" s="39">
        <f>(A3+A4+A5+A6+A7+A8+A9+A10+A11)*2</f>
        <v>131220</v>
      </c>
      <c r="B12" s="15">
        <f t="shared" si="1"/>
        <v>196820</v>
      </c>
      <c r="C12" s="16">
        <f>(D2*A12)-B11</f>
        <v>48551.4</v>
      </c>
      <c r="D12" s="33"/>
      <c r="E12" s="3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ht="27.0" customHeight="1">
      <c r="A13" s="39">
        <f>(A3+A4+A5+A6+A7+A8+A9+A10+A11+A12)*2</f>
        <v>393660</v>
      </c>
      <c r="B13" s="15">
        <f t="shared" si="1"/>
        <v>590460</v>
      </c>
      <c r="C13" s="16">
        <f>(D2*A13)-B12</f>
        <v>145664.2</v>
      </c>
      <c r="D13" s="33"/>
      <c r="E13" s="38"/>
      <c r="F13" s="7"/>
      <c r="G13" s="7"/>
      <c r="H13" s="7"/>
      <c r="I13" s="7"/>
      <c r="J13" s="7"/>
      <c r="K13" s="7"/>
      <c r="L13" s="40"/>
      <c r="M13" s="7"/>
      <c r="N13" s="7"/>
      <c r="O13" s="7"/>
      <c r="P13" s="7"/>
      <c r="Q13" s="7"/>
      <c r="R13" s="7"/>
      <c r="S13" s="7"/>
    </row>
    <row r="14" ht="27.0" customHeight="1">
      <c r="A14" s="39">
        <f>(A3+A4+A5+A6+A7+A8+A9+A10+A11+A12+A13)*2</f>
        <v>1180980</v>
      </c>
      <c r="B14" s="15">
        <f t="shared" si="1"/>
        <v>1771380</v>
      </c>
      <c r="C14" s="16">
        <f>(D2*A14)-B13</f>
        <v>436992.6</v>
      </c>
      <c r="D14" s="33"/>
      <c r="E14" s="3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ht="27.0" customHeight="1">
      <c r="A15" s="39">
        <f>(A3+A4+A5+A6+A7+A8+A9+A10+A11+A12+A13+A14)*2</f>
        <v>3542940</v>
      </c>
      <c r="B15" s="15">
        <f t="shared" si="1"/>
        <v>5314140</v>
      </c>
      <c r="C15" s="16">
        <f>(D2*A15)-B14</f>
        <v>1310977.8</v>
      </c>
      <c r="D15" s="33"/>
      <c r="E15" s="38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ht="27.0" customHeight="1">
      <c r="A16" s="39">
        <f>(A3+A4+A5+A6+A7+A8+A9+A10+A11+A12+A13+A14+A15)*2</f>
        <v>10628820</v>
      </c>
      <c r="B16" s="15">
        <f t="shared" si="1"/>
        <v>15942420</v>
      </c>
      <c r="C16" s="16">
        <f>(D2*A16)-B15</f>
        <v>3932933.4</v>
      </c>
      <c r="D16" s="33"/>
      <c r="E16" s="38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ht="27.0" customHeight="1">
      <c r="A17" s="41">
        <f>(A3+A4+A5+A6+A7+A8+A9+A10+A11+A12+A13+A14+A15+A16)*2</f>
        <v>31886460</v>
      </c>
      <c r="B17" s="42">
        <f t="shared" si="1"/>
        <v>47827260</v>
      </c>
      <c r="C17" s="43">
        <f>(D2*A17)-B16</f>
        <v>11798800.2</v>
      </c>
      <c r="D17" s="33"/>
      <c r="E17" s="38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>
      <c r="A18" s="31"/>
      <c r="B18" s="31"/>
      <c r="C18" s="31"/>
      <c r="D18" s="38"/>
      <c r="E18" s="3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>
      <c r="A19" s="38"/>
      <c r="B19" s="38"/>
      <c r="C19" s="38"/>
      <c r="D19" s="38"/>
      <c r="E19" s="3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>
      <c r="A20" s="38"/>
      <c r="B20" s="38"/>
      <c r="C20" s="38"/>
      <c r="D20" s="38"/>
      <c r="E20" s="3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ht="15.75" customHeight="1">
      <c r="A21" s="38"/>
      <c r="B21" s="38"/>
      <c r="C21" s="38"/>
      <c r="D21" s="38"/>
      <c r="E21" s="38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ht="15.75" customHeight="1">
      <c r="A22" s="38"/>
      <c r="B22" s="38"/>
      <c r="C22" s="38"/>
      <c r="D22" s="38"/>
      <c r="E22" s="3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ht="15.75" customHeight="1">
      <c r="A23" s="38"/>
      <c r="B23" s="38"/>
      <c r="C23" s="38"/>
      <c r="D23" s="38"/>
      <c r="E23" s="38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ht="15.75" customHeight="1">
      <c r="A24" s="38"/>
      <c r="B24" s="38"/>
      <c r="C24" s="38"/>
      <c r="D24" s="38"/>
      <c r="E24" s="38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ht="15.75" customHeight="1">
      <c r="A25" s="38"/>
      <c r="B25" s="38"/>
      <c r="C25" s="38"/>
      <c r="D25" s="38"/>
      <c r="E25" s="38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ht="15.75" customHeight="1">
      <c r="A26" s="38"/>
      <c r="B26" s="38"/>
      <c r="C26" s="38"/>
      <c r="D26" s="38"/>
      <c r="E26" s="38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ht="15.75" customHeight="1">
      <c r="A27" s="38"/>
      <c r="B27" s="38"/>
      <c r="C27" s="38"/>
      <c r="D27" s="38"/>
      <c r="E27" s="38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ht="15.75" customHeight="1">
      <c r="A28" s="38"/>
      <c r="B28" s="38"/>
      <c r="C28" s="38"/>
      <c r="D28" s="38"/>
      <c r="E28" s="38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ht="15.75" customHeight="1">
      <c r="A29" s="38"/>
      <c r="B29" s="38"/>
      <c r="C29" s="38"/>
      <c r="D29" s="38"/>
      <c r="E29" s="38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ht="15.75" customHeight="1">
      <c r="A30" s="38"/>
      <c r="B30" s="38"/>
      <c r="C30" s="38"/>
      <c r="D30" s="38"/>
      <c r="E30" s="3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ht="15.75" customHeight="1">
      <c r="A31" s="38"/>
      <c r="B31" s="38"/>
      <c r="C31" s="38"/>
      <c r="D31" s="38"/>
      <c r="E31" s="38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ht="15.75" customHeight="1">
      <c r="A32" s="38"/>
      <c r="B32" s="38"/>
      <c r="C32" s="38"/>
      <c r="D32" s="38"/>
      <c r="E32" s="38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ht="15.75" customHeight="1"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ht="15.75" customHeight="1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ht="15.75" customHeight="1"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ht="15.75" customHeight="1"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ht="15.75" customHeight="1"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ht="15.75" customHeight="1"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ht="15.75" customHeight="1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ht="15.75" customHeight="1"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ht="15.75" customHeight="1"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ht="15.75" customHeight="1"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ht="15.75" customHeight="1"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ht="15.75" customHeight="1"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ht="15.75" customHeight="1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ht="15.75" customHeight="1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ht="15.75" customHeight="1"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ht="15.75" customHeight="1"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ht="15.75" customHeight="1"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ht="15.75" customHeight="1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ht="15.75" customHeight="1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ht="15.75" customHeight="1"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ht="15.75" customHeight="1"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ht="15.75" customHeight="1"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ht="15.75" customHeight="1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ht="15.75" customHeight="1"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ht="15.75" customHeight="1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ht="15.75" customHeight="1"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ht="15.75" customHeight="1"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ht="15.75" customHeight="1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ht="15.75" customHeight="1"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ht="15.75" customHeight="1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ht="15.75" customHeight="1"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ht="15.75" customHeight="1"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ht="15.75" customHeight="1"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ht="15.75" customHeight="1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ht="15.75" customHeight="1"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ht="15.75" customHeight="1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ht="15.75" customHeight="1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ht="15.75" customHeight="1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ht="15.75" customHeight="1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ht="15.75" customHeight="1"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ht="15.75" customHeight="1"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ht="15.75" customHeight="1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ht="15.75" customHeight="1"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ht="15.75" customHeight="1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ht="15.75" customHeight="1"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ht="15.75" customHeight="1"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ht="15.75" customHeight="1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ht="15.75" customHeight="1"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ht="15.75" customHeight="1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ht="15.75" customHeight="1"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ht="15.75" customHeight="1"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ht="15.75" customHeight="1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ht="15.75" customHeight="1"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ht="15.75" customHeight="1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ht="15.75" customHeight="1"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ht="15.75" customHeight="1"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ht="15.75" customHeight="1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ht="15.75" customHeight="1"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ht="15.75" customHeight="1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ht="15.75" customHeight="1"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C1"/>
    <mergeCell ref="D1:E1"/>
    <mergeCell ref="D2:E2"/>
    <mergeCell ref="E9:I9"/>
  </mergeCells>
  <printOptions/>
  <pageMargins bottom="0.787401575" footer="0.0" header="0.0" left="0.511811024" right="0.511811024" top="0.787401575"/>
  <pageSetup paperSize="9" orientation="portrait"/>
  <drawing r:id="rId1"/>
</worksheet>
</file>