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udyo\Desktop\"/>
    </mc:Choice>
  </mc:AlternateContent>
  <xr:revisionPtr revIDLastSave="0" documentId="8_{50003543-F0B7-4DB1-8B8B-249EB09FB492}" xr6:coauthVersionLast="44" xr6:coauthVersionMax="44" xr10:uidLastSave="{00000000-0000-0000-0000-000000000000}"/>
  <bookViews>
    <workbookView xWindow="-108" yWindow="-108" windowWidth="23256" windowHeight="13176" xr2:uid="{00000000-000D-0000-FFFF-FFFF00000000}"/>
  </bookViews>
  <sheets>
    <sheet name="Planilha" sheetId="1" r:id="rId1"/>
  </sheets>
  <definedNames>
    <definedName name="_xlnm.Print_Area" localSheetId="0">Planilha!$A$3:$O$18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L8" i="1"/>
  <c r="M7" i="1"/>
  <c r="J7" i="1" l="1"/>
  <c r="I7" i="1"/>
  <c r="H7" i="1"/>
  <c r="G7" i="1"/>
  <c r="E7" i="1"/>
  <c r="C7" i="1"/>
  <c r="T28" i="1" l="1"/>
  <c r="AB28" i="1"/>
  <c r="AB27" i="1"/>
  <c r="Z28" i="1"/>
  <c r="Z27" i="1"/>
  <c r="T27" i="1" l="1"/>
  <c r="X28" i="1"/>
  <c r="X27" i="1"/>
  <c r="V28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Klaudyo</author>
  </authors>
  <commentList>
    <comment ref="T26" authorId="0" shapeId="0" xr:uid="{1D37D351-3373-4F22-97BE-4C05F0C3884F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  <comment ref="V26" authorId="0" shapeId="0" xr:uid="{FBB3D989-A203-4282-BFE1-A153A774D819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  <comment ref="X26" authorId="0" shapeId="0" xr:uid="{1321E51D-0DE5-48BA-A6A6-0FDFBCD90873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  <comment ref="Z26" authorId="0" shapeId="0" xr:uid="{8950EB3C-96CF-4E90-A0A0-10D04E108F62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  <comment ref="AB26" authorId="0" shapeId="0" xr:uid="{E2F195D5-78AB-433A-8AF3-2172A3F71C09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</commentList>
</comments>
</file>

<file path=xl/sharedStrings.xml><?xml version="1.0" encoding="utf-8"?>
<sst xmlns="http://schemas.openxmlformats.org/spreadsheetml/2006/main" count="54" uniqueCount="44">
  <si>
    <t>Trecho</t>
  </si>
  <si>
    <t>Peso</t>
  </si>
  <si>
    <t>Perda de carga (mca/m)</t>
  </si>
  <si>
    <t>Total</t>
  </si>
  <si>
    <t>Desnível Geométrico (m)</t>
  </si>
  <si>
    <t>Velocidade (m/s)</t>
  </si>
  <si>
    <t>DE (mm)</t>
  </si>
  <si>
    <t>DI (mm)</t>
  </si>
  <si>
    <t>Joelho
45º</t>
  </si>
  <si>
    <t>Joelho
90º</t>
  </si>
  <si>
    <t>Curva
90º</t>
  </si>
  <si>
    <t>Curva
45º</t>
  </si>
  <si>
    <t>Tê 90º
Passagem
Direita</t>
  </si>
  <si>
    <t>Tê 90º
Saída
de lado</t>
  </si>
  <si>
    <t>Tê 90º
Saída
Bilateral</t>
  </si>
  <si>
    <t>Entrada
Normal</t>
  </si>
  <si>
    <t>Entrada
de Borda</t>
  </si>
  <si>
    <t>Saída de
Canalização</t>
  </si>
  <si>
    <t>Válvula de
Pé e Crivo</t>
  </si>
  <si>
    <t>Válvula de
Retenção
Tipo Leve</t>
  </si>
  <si>
    <t>Válvula de
Retenção
Tipo
Pesado</t>
  </si>
  <si>
    <t>Registro
de Globo
Aberto</t>
  </si>
  <si>
    <t>Registro
de Gaveta
Aberto</t>
  </si>
  <si>
    <t>Registro
de Ângulo
Aberto</t>
  </si>
  <si>
    <t>Necessária</t>
  </si>
  <si>
    <t>PERDA DE CARGA TUBOS HIDRÁULICOS - PLUS</t>
  </si>
  <si>
    <t>1-2</t>
  </si>
  <si>
    <t>2-3</t>
  </si>
  <si>
    <t>2-4</t>
  </si>
  <si>
    <t>4-5</t>
  </si>
  <si>
    <t>4-6</t>
  </si>
  <si>
    <t>6-7</t>
  </si>
  <si>
    <t>6-8</t>
  </si>
  <si>
    <t>Diâmetro Int. (mm)</t>
  </si>
  <si>
    <t>Registro de Pressão</t>
  </si>
  <si>
    <t>PERDA DE CARGA EQUIVALENTE LOCALIZADA NAS CONEXÕES - PLUS</t>
  </si>
  <si>
    <t>Pressão no Início do Trecho</t>
  </si>
  <si>
    <t>Pressão no Final do Trecho</t>
  </si>
  <si>
    <t>Equiv. Conexões</t>
  </si>
  <si>
    <t>Real - Tubos</t>
  </si>
  <si>
    <t>Total - T+C</t>
  </si>
  <si>
    <t>Comprimento (m)</t>
  </si>
  <si>
    <t>Vazão Q  (l/s)</t>
  </si>
  <si>
    <t>Unit. (a cada metro)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</si>
</sst>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rgb="FF4D4D4D"/>
      <name val="Tw Cen MT"/>
      <family val="2"/>
    </font>
    <font>
      <b/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2"/>
      <color rgb="FF4D4D4D"/>
      <name val="Tw Cen MT"/>
      <family val="2"/>
    </font>
    <font>
      <sz val="12"/>
      <color rgb="FF4D4D4D"/>
      <name val="Tw Cen MT"/>
      <family val="2"/>
    </font>
    <font>
      <b/>
      <sz val="15"/>
      <color theme="1"/>
      <name val="Montserrat Medium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3C30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D765"/>
        <bgColor indexed="64"/>
      </patternFill>
    </fill>
    <fill>
      <patternFill patternType="solid">
        <fgColor rgb="FFFFF3CD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1" xfId="0" applyFill="1" applyBorder="1"/>
    <xf numFmtId="2" fontId="1" fillId="0" borderId="11" xfId="0" applyNumberFormat="1" applyFont="1" applyFill="1" applyBorder="1" applyAlignment="1">
      <alignment horizontal="center" vertical="center" wrapText="1" readingOrder="1"/>
    </xf>
    <xf numFmtId="49" fontId="5" fillId="0" borderId="10" xfId="0" applyNumberFormat="1" applyFont="1" applyFill="1" applyBorder="1" applyAlignment="1">
      <alignment horizontal="center" vertical="center" wrapText="1" readingOrder="1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4" borderId="1" xfId="0" applyFill="1" applyBorder="1"/>
    <xf numFmtId="0" fontId="0" fillId="4" borderId="13" xfId="0" applyFill="1" applyBorder="1"/>
    <xf numFmtId="2" fontId="1" fillId="2" borderId="1" xfId="0" applyNumberFormat="1" applyFont="1" applyFill="1" applyBorder="1" applyAlignment="1">
      <alignment horizontal="center" vertical="center" wrapText="1" readingOrder="1"/>
    </xf>
    <xf numFmtId="2" fontId="5" fillId="2" borderId="3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3" xfId="0" applyFill="1" applyBorder="1"/>
    <xf numFmtId="2" fontId="1" fillId="5" borderId="1" xfId="0" applyNumberFormat="1" applyFont="1" applyFill="1" applyBorder="1" applyAlignment="1">
      <alignment horizontal="center" vertical="center" wrapText="1" readingOrder="1"/>
    </xf>
    <xf numFmtId="0" fontId="0" fillId="5" borderId="1" xfId="0" applyFill="1" applyBorder="1"/>
    <xf numFmtId="0" fontId="0" fillId="5" borderId="13" xfId="0" applyFill="1" applyBorder="1"/>
    <xf numFmtId="165" fontId="1" fillId="2" borderId="1" xfId="0" applyNumberFormat="1" applyFont="1" applyFill="1" applyBorder="1" applyAlignment="1">
      <alignment horizontal="center" vertical="center" wrapText="1" readingOrder="1"/>
    </xf>
    <xf numFmtId="2" fontId="1" fillId="6" borderId="1" xfId="0" applyNumberFormat="1" applyFont="1" applyFill="1" applyBorder="1" applyAlignment="1">
      <alignment horizontal="center" vertical="center" wrapText="1" readingOrder="1"/>
    </xf>
    <xf numFmtId="2" fontId="5" fillId="6" borderId="1" xfId="0" applyNumberFormat="1" applyFont="1" applyFill="1" applyBorder="1" applyAlignment="1">
      <alignment horizontal="center" vertical="center" wrapText="1" readingOrder="1"/>
    </xf>
    <xf numFmtId="0" fontId="0" fillId="6" borderId="1" xfId="0" applyFill="1" applyBorder="1"/>
    <xf numFmtId="0" fontId="0" fillId="6" borderId="13" xfId="0" applyFill="1" applyBorder="1"/>
    <xf numFmtId="164" fontId="1" fillId="7" borderId="1" xfId="0" applyNumberFormat="1" applyFont="1" applyFill="1" applyBorder="1" applyAlignment="1">
      <alignment horizontal="center" vertical="center" wrapText="1" readingOrder="1"/>
    </xf>
    <xf numFmtId="0" fontId="0" fillId="7" borderId="1" xfId="0" applyFill="1" applyBorder="1"/>
    <xf numFmtId="0" fontId="0" fillId="7" borderId="13" xfId="0" applyFill="1" applyBorder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0" fillId="0" borderId="20" xfId="0" applyFill="1" applyBorder="1"/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wrapText="1" readingOrder="1"/>
    </xf>
    <xf numFmtId="2" fontId="1" fillId="8" borderId="1" xfId="0" applyNumberFormat="1" applyFont="1" applyFill="1" applyBorder="1" applyAlignment="1">
      <alignment horizontal="center" vertical="center" wrapText="1" readingOrder="1"/>
    </xf>
    <xf numFmtId="0" fontId="0" fillId="8" borderId="1" xfId="0" applyFill="1" applyBorder="1"/>
    <xf numFmtId="0" fontId="0" fillId="8" borderId="13" xfId="0" applyFill="1" applyBorder="1"/>
    <xf numFmtId="2" fontId="1" fillId="9" borderId="1" xfId="0" applyNumberFormat="1" applyFont="1" applyFill="1" applyBorder="1" applyAlignment="1">
      <alignment horizontal="center" vertical="center" wrapText="1" readingOrder="1"/>
    </xf>
    <xf numFmtId="0" fontId="0" fillId="9" borderId="1" xfId="0" applyFill="1" applyBorder="1"/>
    <xf numFmtId="0" fontId="0" fillId="9" borderId="13" xfId="0" applyFill="1" applyBorder="1"/>
    <xf numFmtId="0" fontId="0" fillId="0" borderId="27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30" xfId="0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4" borderId="16" xfId="0" applyFont="1" applyFill="1" applyBorder="1" applyAlignment="1" applyProtection="1">
      <alignment horizontal="center" vertical="center" wrapText="1" readingOrder="1"/>
      <protection locked="0"/>
    </xf>
    <xf numFmtId="0" fontId="4" fillId="4" borderId="11" xfId="0" applyFont="1" applyFill="1" applyBorder="1" applyAlignment="1" applyProtection="1">
      <alignment horizontal="center" vertical="center" wrapText="1" readingOrder="1"/>
      <protection locked="0"/>
    </xf>
    <xf numFmtId="0" fontId="4" fillId="4" borderId="2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3" xfId="0" applyFont="1" applyFill="1" applyBorder="1" applyAlignment="1" applyProtection="1">
      <alignment horizontal="center" vertical="center" wrapText="1" readingOrder="1"/>
      <protection locked="0"/>
    </xf>
    <xf numFmtId="0" fontId="4" fillId="4" borderId="15" xfId="0" applyFont="1" applyFill="1" applyBorder="1" applyAlignment="1" applyProtection="1">
      <alignment horizontal="center" vertical="center" wrapText="1" readingOrder="1"/>
      <protection locked="0"/>
    </xf>
    <xf numFmtId="0" fontId="4" fillId="4" borderId="10" xfId="0" applyFont="1" applyFill="1" applyBorder="1" applyAlignment="1" applyProtection="1">
      <alignment horizontal="center" vertical="center" wrapText="1" readingOrder="1"/>
      <protection locked="0"/>
    </xf>
    <xf numFmtId="0" fontId="4" fillId="8" borderId="3" xfId="0" applyFont="1" applyFill="1" applyBorder="1" applyAlignment="1" applyProtection="1">
      <alignment horizontal="center" vertical="center" wrapText="1" readingOrder="1"/>
      <protection locked="0"/>
    </xf>
    <xf numFmtId="0" fontId="4" fillId="8" borderId="2" xfId="0" applyFont="1" applyFill="1" applyBorder="1" applyAlignment="1" applyProtection="1">
      <alignment horizontal="center" vertical="center" wrapText="1" readingOrder="1"/>
      <protection locked="0"/>
    </xf>
    <xf numFmtId="0" fontId="4" fillId="4" borderId="25" xfId="0" applyFont="1" applyFill="1" applyBorder="1" applyAlignment="1" applyProtection="1">
      <alignment horizontal="center" vertical="center" wrapText="1" readingOrder="1"/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4" fillId="4" borderId="26" xfId="0" applyFont="1" applyFill="1" applyBorder="1" applyAlignment="1" applyProtection="1">
      <alignment horizontal="center" vertical="center" wrapText="1" readingOrder="1"/>
      <protection locked="0"/>
    </xf>
    <xf numFmtId="0" fontId="4" fillId="4" borderId="22" xfId="0" applyFont="1" applyFill="1" applyBorder="1" applyAlignment="1" applyProtection="1">
      <alignment horizontal="center" vertical="center" wrapText="1" readingOrder="1"/>
      <protection locked="0"/>
    </xf>
    <xf numFmtId="0" fontId="4" fillId="4" borderId="23" xfId="0" applyFont="1" applyFill="1" applyBorder="1" applyAlignment="1" applyProtection="1">
      <alignment horizontal="center" vertical="center" wrapText="1" readingOrder="1"/>
      <protection locked="0"/>
    </xf>
    <xf numFmtId="0" fontId="4" fillId="4" borderId="24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3CD"/>
      <color rgb="FFFBD765"/>
      <color rgb="FFFFCC00"/>
      <color rgb="FFE3C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533401</xdr:colOff>
      <xdr:row>0</xdr:row>
      <xdr:rowOff>0</xdr:rowOff>
    </xdr:from>
    <xdr:to>
      <xdr:col>9</xdr:col>
      <xdr:colOff>185058</xdr:colOff>
      <xdr:row>1</xdr:row>
      <xdr:rowOff>173907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104E27-D333-48CE-BAC9-6EC593C8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487" y="0"/>
          <a:ext cx="2993571" cy="96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5"/>
  <sheetViews>
    <sheetView tabSelected="1" zoomScale="70" zoomScaleNormal="70" zoomScaleSheetLayoutView="70" workbookViewId="0">
      <pane ySplit="6" topLeftCell="A7" activePane="bottomLeft" state="frozen"/>
      <selection pane="bottomLeft" activeCell="S6" sqref="S6"/>
    </sheetView>
  </sheetViews>
  <sheetFormatPr defaultColWidth="9.109375" defaultRowHeight="14.4" x14ac:dyDescent="0.3"/>
  <cols>
    <col min="1" max="1" width="9.109375" style="1"/>
    <col min="2" max="3" width="10.6640625" style="1" customWidth="1"/>
    <col min="4" max="4" width="11.88671875" style="1" customWidth="1"/>
    <col min="5" max="5" width="14.6640625" style="1" customWidth="1"/>
    <col min="6" max="6" width="14.5546875" style="1" customWidth="1"/>
    <col min="7" max="7" width="11.44140625" style="1" customWidth="1"/>
    <col min="8" max="8" width="12" style="1" customWidth="1"/>
    <col min="9" max="9" width="10.5546875" style="1" customWidth="1"/>
    <col min="10" max="10" width="12.88671875" style="1" customWidth="1"/>
    <col min="11" max="11" width="14.88671875" style="1" bestFit="1" customWidth="1"/>
    <col min="12" max="12" width="14.88671875" style="1" customWidth="1"/>
    <col min="13" max="14" width="10.88671875" style="1" bestFit="1" customWidth="1"/>
    <col min="15" max="15" width="14.88671875" style="1" customWidth="1"/>
    <col min="16" max="17" width="9.109375" style="1"/>
    <col min="18" max="18" width="13.44140625" style="1" customWidth="1"/>
    <col min="19" max="19" width="14.21875" style="1" customWidth="1"/>
    <col min="20" max="20" width="16.5546875" style="1" customWidth="1"/>
    <col min="21" max="21" width="15.6640625" style="1" customWidth="1"/>
    <col min="22" max="22" width="13.6640625" style="1" customWidth="1"/>
    <col min="23" max="24" width="15.44140625" style="1" customWidth="1"/>
    <col min="25" max="25" width="14.77734375" style="1" customWidth="1"/>
    <col min="26" max="26" width="15.77734375" style="1" customWidth="1"/>
    <col min="27" max="28" width="14.6640625" style="1" customWidth="1"/>
    <col min="29" max="16384" width="9.109375" style="1"/>
  </cols>
  <sheetData>
    <row r="1" spans="1:18" ht="62.4" customHeight="1" x14ac:dyDescent="0.3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/>
    </row>
    <row r="2" spans="1:18" ht="15" thickBot="1" x14ac:dyDescent="0.3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/>
    </row>
    <row r="3" spans="1:18" ht="27.75" customHeight="1" thickBot="1" x14ac:dyDescent="0.6">
      <c r="A3" s="78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/>
    </row>
    <row r="4" spans="1:18" ht="15.75" customHeight="1" x14ac:dyDescent="0.3">
      <c r="A4" s="68" t="s">
        <v>0</v>
      </c>
      <c r="B4" s="65" t="s">
        <v>1</v>
      </c>
      <c r="C4" s="65" t="s">
        <v>42</v>
      </c>
      <c r="D4" s="65" t="s">
        <v>33</v>
      </c>
      <c r="E4" s="65" t="s">
        <v>5</v>
      </c>
      <c r="F4" s="72" t="s">
        <v>41</v>
      </c>
      <c r="G4" s="73"/>
      <c r="H4" s="74"/>
      <c r="I4" s="72" t="s">
        <v>2</v>
      </c>
      <c r="J4" s="74"/>
      <c r="K4" s="67" t="s">
        <v>4</v>
      </c>
      <c r="L4" s="67" t="s">
        <v>36</v>
      </c>
      <c r="M4" s="70" t="s">
        <v>37</v>
      </c>
      <c r="N4" s="63" t="s">
        <v>24</v>
      </c>
    </row>
    <row r="5" spans="1:18" ht="15.6" customHeight="1" x14ac:dyDescent="0.3">
      <c r="A5" s="69"/>
      <c r="B5" s="66"/>
      <c r="C5" s="66"/>
      <c r="D5" s="66"/>
      <c r="E5" s="66"/>
      <c r="F5" s="75"/>
      <c r="G5" s="76"/>
      <c r="H5" s="77"/>
      <c r="I5" s="75"/>
      <c r="J5" s="77"/>
      <c r="K5" s="67"/>
      <c r="L5" s="67"/>
      <c r="M5" s="70"/>
      <c r="N5" s="64"/>
    </row>
    <row r="6" spans="1:18" ht="46.8" x14ac:dyDescent="0.3">
      <c r="A6" s="69"/>
      <c r="B6" s="66"/>
      <c r="C6" s="66"/>
      <c r="D6" s="66"/>
      <c r="E6" s="66"/>
      <c r="F6" s="41" t="s">
        <v>39</v>
      </c>
      <c r="G6" s="41" t="s">
        <v>38</v>
      </c>
      <c r="H6" s="41" t="s">
        <v>40</v>
      </c>
      <c r="I6" s="41" t="s">
        <v>43</v>
      </c>
      <c r="J6" s="41" t="s">
        <v>3</v>
      </c>
      <c r="K6" s="65"/>
      <c r="L6" s="65"/>
      <c r="M6" s="71"/>
      <c r="N6" s="64"/>
      <c r="Q6"/>
      <c r="R6"/>
    </row>
    <row r="7" spans="1:18" ht="15.6" x14ac:dyDescent="0.3">
      <c r="A7" s="8" t="s">
        <v>26</v>
      </c>
      <c r="B7" s="25">
        <v>1.1000000000000001</v>
      </c>
      <c r="C7" s="25">
        <f>0.3*SQRT(B7)</f>
        <v>0.3146426544510455</v>
      </c>
      <c r="D7" s="25">
        <v>21.6</v>
      </c>
      <c r="E7" s="30">
        <f>4*(10^3)*C7*(PI()^-1)*(D7^-2)</f>
        <v>0.85865798634154711</v>
      </c>
      <c r="F7" s="34">
        <v>3.8</v>
      </c>
      <c r="G7" s="35">
        <f>G28+C28+Q28</f>
        <v>2.2000000000000002</v>
      </c>
      <c r="H7" s="34">
        <f>F7+G7</f>
        <v>6</v>
      </c>
      <c r="I7" s="38">
        <f>(8.69*(10^6)*(C7^1.75)*(D7^-4.75))*0.102</f>
        <v>5.3721165406324121E-2</v>
      </c>
      <c r="J7" s="38">
        <f>I7*H7</f>
        <v>0.32232699243794471</v>
      </c>
      <c r="K7" s="51">
        <v>2.8</v>
      </c>
      <c r="L7" s="51">
        <v>0</v>
      </c>
      <c r="M7" s="48">
        <f>L7+K7-J7</f>
        <v>2.4776730075620552</v>
      </c>
      <c r="N7" s="7"/>
      <c r="Q7"/>
      <c r="R7"/>
    </row>
    <row r="8" spans="1:18" ht="15.6" x14ac:dyDescent="0.3">
      <c r="A8" s="8" t="s">
        <v>27</v>
      </c>
      <c r="B8" s="25"/>
      <c r="C8" s="25"/>
      <c r="D8" s="25"/>
      <c r="E8" s="30"/>
      <c r="F8" s="34"/>
      <c r="G8" s="34"/>
      <c r="H8" s="34"/>
      <c r="I8" s="38"/>
      <c r="J8" s="38"/>
      <c r="K8" s="51">
        <v>-0.2</v>
      </c>
      <c r="L8" s="51">
        <f>M7</f>
        <v>2.4776730075620552</v>
      </c>
      <c r="M8" s="48">
        <f>L8+K8-J8</f>
        <v>2.277673007562055</v>
      </c>
      <c r="N8" s="7"/>
      <c r="Q8"/>
      <c r="R8"/>
    </row>
    <row r="9" spans="1:18" ht="15.6" x14ac:dyDescent="0.3">
      <c r="A9" s="8" t="s">
        <v>28</v>
      </c>
      <c r="B9" s="25"/>
      <c r="C9" s="25"/>
      <c r="D9" s="25"/>
      <c r="E9" s="30"/>
      <c r="F9" s="34"/>
      <c r="G9" s="34"/>
      <c r="H9" s="34"/>
      <c r="I9" s="38"/>
      <c r="J9" s="38"/>
      <c r="K9" s="51"/>
      <c r="L9" s="51"/>
      <c r="M9" s="48"/>
      <c r="N9" s="7"/>
      <c r="Q9"/>
      <c r="R9"/>
    </row>
    <row r="10" spans="1:18" ht="15.6" x14ac:dyDescent="0.3">
      <c r="A10" s="8" t="s">
        <v>29</v>
      </c>
      <c r="B10" s="25"/>
      <c r="C10" s="25"/>
      <c r="D10" s="25"/>
      <c r="E10" s="30"/>
      <c r="F10" s="34"/>
      <c r="G10" s="34"/>
      <c r="H10" s="34"/>
      <c r="I10" s="38"/>
      <c r="J10" s="38"/>
      <c r="K10" s="51"/>
      <c r="L10" s="51"/>
      <c r="M10" s="48"/>
      <c r="N10" s="7"/>
      <c r="Q10"/>
      <c r="R10"/>
    </row>
    <row r="11" spans="1:18" ht="15.6" x14ac:dyDescent="0.3">
      <c r="A11" s="8" t="s">
        <v>30</v>
      </c>
      <c r="B11" s="25"/>
      <c r="C11" s="25"/>
      <c r="D11" s="25"/>
      <c r="E11" s="30"/>
      <c r="F11" s="34"/>
      <c r="G11" s="34"/>
      <c r="H11" s="34"/>
      <c r="I11" s="38"/>
      <c r="J11" s="38"/>
      <c r="K11" s="51">
        <v>0</v>
      </c>
      <c r="L11" s="51"/>
      <c r="M11" s="48"/>
      <c r="N11" s="7"/>
      <c r="Q11"/>
      <c r="R11"/>
    </row>
    <row r="12" spans="1:18" ht="15.6" x14ac:dyDescent="0.3">
      <c r="A12" s="8" t="s">
        <v>31</v>
      </c>
      <c r="B12" s="25"/>
      <c r="C12" s="25"/>
      <c r="D12" s="25"/>
      <c r="E12" s="30"/>
      <c r="F12" s="34"/>
      <c r="G12" s="34"/>
      <c r="H12" s="34"/>
      <c r="I12" s="38"/>
      <c r="J12" s="38"/>
      <c r="K12" s="51"/>
      <c r="L12" s="51"/>
      <c r="M12" s="48"/>
      <c r="N12" s="7"/>
      <c r="Q12"/>
      <c r="R12"/>
    </row>
    <row r="13" spans="1:18" ht="15.6" x14ac:dyDescent="0.3">
      <c r="A13" s="8" t="s">
        <v>32</v>
      </c>
      <c r="B13" s="26"/>
      <c r="C13" s="25"/>
      <c r="D13" s="25"/>
      <c r="E13" s="30"/>
      <c r="F13" s="34"/>
      <c r="G13" s="34"/>
      <c r="H13" s="34"/>
      <c r="I13" s="38"/>
      <c r="J13" s="38"/>
      <c r="K13" s="51"/>
      <c r="L13" s="51"/>
      <c r="M13" s="48"/>
      <c r="N13" s="7"/>
    </row>
    <row r="14" spans="1:18" ht="15.6" x14ac:dyDescent="0.3">
      <c r="A14" s="8"/>
      <c r="B14" s="25"/>
      <c r="C14" s="25"/>
      <c r="D14" s="33"/>
      <c r="E14" s="30"/>
      <c r="F14" s="34"/>
      <c r="G14" s="34"/>
      <c r="H14" s="34"/>
      <c r="I14" s="38"/>
      <c r="J14" s="38"/>
      <c r="K14" s="51"/>
      <c r="L14" s="51"/>
      <c r="M14" s="48"/>
      <c r="N14" s="7"/>
    </row>
    <row r="15" spans="1:18" ht="12" customHeight="1" x14ac:dyDescent="0.3">
      <c r="A15" s="9"/>
      <c r="B15" s="27"/>
      <c r="C15" s="27"/>
      <c r="D15" s="27"/>
      <c r="E15" s="31"/>
      <c r="F15" s="36"/>
      <c r="G15" s="36"/>
      <c r="H15" s="36"/>
      <c r="I15" s="39"/>
      <c r="J15" s="39"/>
      <c r="K15" s="52"/>
      <c r="L15" s="52"/>
      <c r="M15" s="49"/>
      <c r="N15" s="10"/>
    </row>
    <row r="16" spans="1:18" ht="14.4" customHeight="1" x14ac:dyDescent="0.3">
      <c r="A16" s="9"/>
      <c r="B16" s="27"/>
      <c r="C16" s="28"/>
      <c r="D16" s="27"/>
      <c r="E16" s="31"/>
      <c r="F16" s="36"/>
      <c r="G16" s="36"/>
      <c r="H16" s="36"/>
      <c r="I16" s="39"/>
      <c r="J16" s="39"/>
      <c r="K16" s="52"/>
      <c r="L16" s="52"/>
      <c r="M16" s="49"/>
      <c r="N16" s="10"/>
    </row>
    <row r="17" spans="1:28" x14ac:dyDescent="0.3">
      <c r="A17" s="9"/>
      <c r="B17" s="27"/>
      <c r="C17" s="28"/>
      <c r="D17" s="27"/>
      <c r="E17" s="31"/>
      <c r="F17" s="36"/>
      <c r="G17" s="36"/>
      <c r="H17" s="36"/>
      <c r="I17" s="39"/>
      <c r="J17" s="39"/>
      <c r="K17" s="52"/>
      <c r="L17" s="52"/>
      <c r="M17" s="49"/>
      <c r="N17" s="10"/>
    </row>
    <row r="18" spans="1:28" ht="15" thickBot="1" x14ac:dyDescent="0.35">
      <c r="A18" s="11"/>
      <c r="B18" s="29"/>
      <c r="C18" s="29"/>
      <c r="D18" s="29"/>
      <c r="E18" s="32"/>
      <c r="F18" s="37"/>
      <c r="G18" s="37"/>
      <c r="H18" s="37"/>
      <c r="I18" s="40"/>
      <c r="J18" s="40"/>
      <c r="K18" s="53"/>
      <c r="L18" s="53"/>
      <c r="M18" s="50"/>
      <c r="N18" s="13"/>
    </row>
    <row r="24" spans="1:28" ht="14.4" customHeight="1" thickBot="1" x14ac:dyDescent="0.35">
      <c r="T24"/>
    </row>
    <row r="25" spans="1:28" ht="33.6" customHeight="1" thickBot="1" x14ac:dyDescent="0.6">
      <c r="A25" s="60" t="s">
        <v>35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2"/>
    </row>
    <row r="26" spans="1:28" ht="57.6" x14ac:dyDescent="0.3">
      <c r="A26" s="15" t="s">
        <v>6</v>
      </c>
      <c r="B26" s="16" t="s">
        <v>7</v>
      </c>
      <c r="C26" s="17" t="s">
        <v>9</v>
      </c>
      <c r="D26" s="17" t="s">
        <v>8</v>
      </c>
      <c r="E26" s="17" t="s">
        <v>10</v>
      </c>
      <c r="F26" s="17" t="s">
        <v>11</v>
      </c>
      <c r="G26" s="17" t="s">
        <v>12</v>
      </c>
      <c r="H26" s="17" t="s">
        <v>13</v>
      </c>
      <c r="I26" s="17" t="s">
        <v>14</v>
      </c>
      <c r="J26" s="17" t="s">
        <v>15</v>
      </c>
      <c r="K26" s="17" t="s">
        <v>16</v>
      </c>
      <c r="L26" s="17" t="s">
        <v>17</v>
      </c>
      <c r="M26" s="17" t="s">
        <v>18</v>
      </c>
      <c r="N26" s="17" t="s">
        <v>19</v>
      </c>
      <c r="O26" s="17" t="s">
        <v>20</v>
      </c>
      <c r="P26" s="17" t="s">
        <v>21</v>
      </c>
      <c r="Q26" s="17" t="s">
        <v>22</v>
      </c>
      <c r="R26" s="42" t="s">
        <v>23</v>
      </c>
      <c r="S26" s="17" t="s">
        <v>0</v>
      </c>
      <c r="T26" s="17" t="s">
        <v>34</v>
      </c>
      <c r="U26" s="17" t="s">
        <v>0</v>
      </c>
      <c r="V26" s="17" t="s">
        <v>34</v>
      </c>
      <c r="W26" s="17" t="s">
        <v>0</v>
      </c>
      <c r="X26" s="42" t="s">
        <v>34</v>
      </c>
      <c r="Y26" s="17" t="s">
        <v>0</v>
      </c>
      <c r="Z26" s="42" t="s">
        <v>34</v>
      </c>
      <c r="AA26" s="17" t="s">
        <v>0</v>
      </c>
      <c r="AB26" s="18" t="s">
        <v>34</v>
      </c>
    </row>
    <row r="27" spans="1:28" ht="15.6" x14ac:dyDescent="0.3">
      <c r="A27" s="19">
        <v>20</v>
      </c>
      <c r="B27" s="20">
        <v>17</v>
      </c>
      <c r="C27" s="2">
        <v>1.1000000000000001</v>
      </c>
      <c r="D27" s="2">
        <v>0.4</v>
      </c>
      <c r="E27" s="2">
        <v>0.4</v>
      </c>
      <c r="F27" s="2">
        <v>0.2</v>
      </c>
      <c r="G27" s="2">
        <v>0.7</v>
      </c>
      <c r="H27" s="2">
        <v>2.2999999999999998</v>
      </c>
      <c r="I27" s="2">
        <v>2.2999999999999998</v>
      </c>
      <c r="J27" s="2">
        <v>0.3</v>
      </c>
      <c r="K27" s="2">
        <v>0.9</v>
      </c>
      <c r="L27" s="2">
        <v>0.8</v>
      </c>
      <c r="M27" s="2">
        <v>8.1</v>
      </c>
      <c r="N27" s="2">
        <v>2.5</v>
      </c>
      <c r="O27" s="2">
        <v>3.6</v>
      </c>
      <c r="P27" s="2">
        <v>11.1</v>
      </c>
      <c r="Q27" s="2">
        <v>0.1</v>
      </c>
      <c r="R27" s="45">
        <v>5.9</v>
      </c>
      <c r="S27" s="47"/>
      <c r="T27" s="6" t="e">
        <f>8*(10^6)*40*(#REF!^2)*(PI()^-2)*(17^-4)</f>
        <v>#REF!</v>
      </c>
      <c r="U27" s="23"/>
      <c r="V27" s="6" t="e">
        <f>8*(10^6)*40*(#REF!^2)*(PI()^-2)*(17^-4)</f>
        <v>#REF!</v>
      </c>
      <c r="W27" s="23"/>
      <c r="X27" s="43" t="e">
        <f>8*(10^6)*40*(#REF!^2)*(PI()^-2)*(17^-4)</f>
        <v>#REF!</v>
      </c>
      <c r="Y27" s="23"/>
      <c r="Z27" s="43" t="e">
        <f>8*(10^6)*40*(#REF!^2)*(PI()^-2)*(17^-4)</f>
        <v>#REF!</v>
      </c>
      <c r="AA27" s="23"/>
      <c r="AB27" s="10" t="e">
        <f>8*(10^6)*40*(#REF!^2)*(PI()^-2)*(17^-4)</f>
        <v>#REF!</v>
      </c>
    </row>
    <row r="28" spans="1:28" ht="15.6" x14ac:dyDescent="0.3">
      <c r="A28" s="19">
        <v>25</v>
      </c>
      <c r="B28" s="20">
        <v>21.6</v>
      </c>
      <c r="C28" s="2">
        <v>1.2</v>
      </c>
      <c r="D28" s="2">
        <v>0.5</v>
      </c>
      <c r="E28" s="2">
        <v>0.5</v>
      </c>
      <c r="F28" s="2">
        <v>0.3</v>
      </c>
      <c r="G28" s="2">
        <v>0.8</v>
      </c>
      <c r="H28" s="2">
        <v>2.4</v>
      </c>
      <c r="I28" s="2">
        <v>2.4</v>
      </c>
      <c r="J28" s="2">
        <v>0.4</v>
      </c>
      <c r="K28" s="2">
        <v>1</v>
      </c>
      <c r="L28" s="2">
        <v>0.9</v>
      </c>
      <c r="M28" s="2">
        <v>9.5</v>
      </c>
      <c r="N28" s="2">
        <v>2.7</v>
      </c>
      <c r="O28" s="2">
        <v>4.0999999999999996</v>
      </c>
      <c r="P28" s="2">
        <v>11.4</v>
      </c>
      <c r="Q28" s="2">
        <v>0.2</v>
      </c>
      <c r="R28" s="45">
        <v>6.1</v>
      </c>
      <c r="S28" s="47" t="s">
        <v>32</v>
      </c>
      <c r="T28" s="6">
        <f>8*(10^6)*32*(0.19^2)*(PI()^-2)*(21.6^-4)</f>
        <v>4.301623709744347</v>
      </c>
      <c r="U28" s="23"/>
      <c r="V28" s="6" t="e">
        <f>8*(10^6)*32*(#REF!^2)*(PI()^-2)*(21.6^-4)</f>
        <v>#REF!</v>
      </c>
      <c r="W28" s="23"/>
      <c r="X28" s="43" t="e">
        <f>8*(10^6)*32*(#REF!^2)*(PI()^-2)*(21.6^-4)</f>
        <v>#REF!</v>
      </c>
      <c r="Y28" s="23"/>
      <c r="Z28" s="43" t="e">
        <f>8*(10^6)*32*(#REF!^2)*(PI()^-2)*(21.6^-4)</f>
        <v>#REF!</v>
      </c>
      <c r="AA28" s="23"/>
      <c r="AB28" s="10" t="e">
        <f>8*(10^6)*32*(#REF!^2)*(PI()^-2)*(21.6^-4)</f>
        <v>#REF!</v>
      </c>
    </row>
    <row r="29" spans="1:28" x14ac:dyDescent="0.3">
      <c r="A29" s="19">
        <v>32</v>
      </c>
      <c r="B29" s="20">
        <v>27.8</v>
      </c>
      <c r="C29" s="2">
        <v>1.5</v>
      </c>
      <c r="D29" s="2">
        <v>0.7</v>
      </c>
      <c r="E29" s="2">
        <v>0.6</v>
      </c>
      <c r="F29" s="2">
        <v>0.4</v>
      </c>
      <c r="G29" s="2">
        <v>0.9</v>
      </c>
      <c r="H29" s="2">
        <v>3.1</v>
      </c>
      <c r="I29" s="2">
        <v>3.1</v>
      </c>
      <c r="J29" s="2">
        <v>0.5</v>
      </c>
      <c r="K29" s="2">
        <v>1.2</v>
      </c>
      <c r="L29" s="2">
        <v>1.3</v>
      </c>
      <c r="M29" s="2">
        <v>13.3</v>
      </c>
      <c r="N29" s="2">
        <v>3.8</v>
      </c>
      <c r="O29" s="2">
        <v>5.8</v>
      </c>
      <c r="P29" s="2">
        <v>15</v>
      </c>
      <c r="Q29" s="2">
        <v>0.3</v>
      </c>
      <c r="R29" s="45">
        <v>8.4</v>
      </c>
      <c r="S29" s="23"/>
      <c r="T29" s="6"/>
      <c r="U29" s="23"/>
      <c r="V29" s="6"/>
      <c r="W29" s="23"/>
      <c r="X29" s="43"/>
      <c r="Y29" s="23"/>
      <c r="Z29" s="43"/>
      <c r="AA29" s="23"/>
      <c r="AB29" s="10"/>
    </row>
    <row r="30" spans="1:28" x14ac:dyDescent="0.3">
      <c r="A30" s="19">
        <v>40</v>
      </c>
      <c r="B30" s="20">
        <v>35.200000000000003</v>
      </c>
      <c r="C30" s="2">
        <v>2</v>
      </c>
      <c r="D30" s="2">
        <v>1</v>
      </c>
      <c r="E30" s="2">
        <v>0.7</v>
      </c>
      <c r="F30" s="2">
        <v>0.5</v>
      </c>
      <c r="G30" s="2">
        <v>1.5</v>
      </c>
      <c r="H30" s="2">
        <v>4.5999999999999996</v>
      </c>
      <c r="I30" s="2">
        <v>4.5999999999999996</v>
      </c>
      <c r="J30" s="2">
        <v>0.6</v>
      </c>
      <c r="K30" s="2">
        <v>1.8</v>
      </c>
      <c r="L30" s="2">
        <v>1.4</v>
      </c>
      <c r="M30" s="2">
        <v>15.5</v>
      </c>
      <c r="N30" s="2">
        <v>4.9000000000000004</v>
      </c>
      <c r="O30" s="2">
        <v>7.4</v>
      </c>
      <c r="P30" s="2">
        <v>22</v>
      </c>
      <c r="Q30" s="2">
        <v>0.4</v>
      </c>
      <c r="R30" s="45">
        <v>10.5</v>
      </c>
      <c r="S30" s="23"/>
      <c r="T30" s="6"/>
      <c r="U30" s="23"/>
      <c r="V30" s="6"/>
      <c r="W30" s="23"/>
      <c r="X30" s="43"/>
      <c r="Y30" s="23"/>
      <c r="Z30" s="43"/>
      <c r="AA30" s="23"/>
      <c r="AB30" s="10"/>
    </row>
    <row r="31" spans="1:28" x14ac:dyDescent="0.3">
      <c r="A31" s="19">
        <v>50</v>
      </c>
      <c r="B31" s="20">
        <v>44</v>
      </c>
      <c r="C31" s="2">
        <v>3.2</v>
      </c>
      <c r="D31" s="2">
        <v>1.3</v>
      </c>
      <c r="E31" s="2">
        <v>1.2</v>
      </c>
      <c r="F31" s="2">
        <v>0.6</v>
      </c>
      <c r="G31" s="2">
        <v>2.2000000000000002</v>
      </c>
      <c r="H31" s="2">
        <v>7.3</v>
      </c>
      <c r="I31" s="2">
        <v>7.3</v>
      </c>
      <c r="J31" s="2">
        <v>1</v>
      </c>
      <c r="K31" s="2">
        <v>2.2999999999999998</v>
      </c>
      <c r="L31" s="2">
        <v>3.2</v>
      </c>
      <c r="M31" s="2">
        <v>18.3</v>
      </c>
      <c r="N31" s="2">
        <v>6.8</v>
      </c>
      <c r="O31" s="2">
        <v>9.1</v>
      </c>
      <c r="P31" s="2">
        <v>35.799999999999997</v>
      </c>
      <c r="Q31" s="2">
        <v>0.7</v>
      </c>
      <c r="R31" s="45">
        <v>17</v>
      </c>
      <c r="S31" s="23"/>
      <c r="T31" s="6"/>
      <c r="U31" s="23"/>
      <c r="V31" s="6"/>
      <c r="W31" s="23"/>
      <c r="X31" s="43"/>
      <c r="Y31" s="23"/>
      <c r="Z31" s="43"/>
      <c r="AA31" s="23"/>
      <c r="AB31" s="10"/>
    </row>
    <row r="32" spans="1:28" x14ac:dyDescent="0.3">
      <c r="A32" s="19">
        <v>60</v>
      </c>
      <c r="B32" s="20">
        <v>53.4</v>
      </c>
      <c r="C32" s="2">
        <v>3.4</v>
      </c>
      <c r="D32" s="2">
        <v>1.5</v>
      </c>
      <c r="E32" s="2">
        <v>1.3</v>
      </c>
      <c r="F32" s="2">
        <v>0.7</v>
      </c>
      <c r="G32" s="2">
        <v>2.2999999999999998</v>
      </c>
      <c r="H32" s="2">
        <v>7.6</v>
      </c>
      <c r="I32" s="2">
        <v>7.6</v>
      </c>
      <c r="J32" s="2">
        <v>1.5</v>
      </c>
      <c r="K32" s="2">
        <v>2.8</v>
      </c>
      <c r="L32" s="2">
        <v>3.3</v>
      </c>
      <c r="M32" s="2">
        <v>23.7</v>
      </c>
      <c r="N32" s="2">
        <v>7.1</v>
      </c>
      <c r="O32" s="2">
        <v>10.8</v>
      </c>
      <c r="P32" s="2">
        <v>37.9</v>
      </c>
      <c r="Q32" s="2">
        <v>0.8</v>
      </c>
      <c r="R32" s="45">
        <v>18.5</v>
      </c>
      <c r="S32" s="23"/>
      <c r="T32" s="6"/>
      <c r="U32" s="23"/>
      <c r="V32" s="6"/>
      <c r="W32" s="23"/>
      <c r="X32" s="43"/>
      <c r="Y32" s="23"/>
      <c r="Z32" s="43"/>
      <c r="AA32" s="23"/>
      <c r="AB32" s="10"/>
    </row>
    <row r="33" spans="1:28" x14ac:dyDescent="0.3">
      <c r="A33" s="19">
        <v>75</v>
      </c>
      <c r="B33" s="20">
        <v>66.599999999999994</v>
      </c>
      <c r="C33" s="2">
        <v>3.7</v>
      </c>
      <c r="D33" s="2">
        <v>1.7</v>
      </c>
      <c r="E33" s="2">
        <v>1.4</v>
      </c>
      <c r="F33" s="2">
        <v>0.8</v>
      </c>
      <c r="G33" s="2">
        <v>2.4</v>
      </c>
      <c r="H33" s="2">
        <v>7.8</v>
      </c>
      <c r="I33" s="2">
        <v>7.8</v>
      </c>
      <c r="J33" s="2">
        <v>1.6</v>
      </c>
      <c r="K33" s="2">
        <v>3.3</v>
      </c>
      <c r="L33" s="2">
        <v>3.5</v>
      </c>
      <c r="M33" s="2">
        <v>25</v>
      </c>
      <c r="N33" s="2">
        <v>8.1999999999999993</v>
      </c>
      <c r="O33" s="2">
        <v>12.5</v>
      </c>
      <c r="P33" s="2">
        <v>38</v>
      </c>
      <c r="Q33" s="2">
        <v>0.9</v>
      </c>
      <c r="R33" s="45">
        <v>19</v>
      </c>
      <c r="S33" s="23"/>
      <c r="T33" s="6"/>
      <c r="U33" s="23"/>
      <c r="V33" s="6"/>
      <c r="W33" s="23"/>
      <c r="X33" s="43"/>
      <c r="Y33" s="23"/>
      <c r="Z33" s="43"/>
      <c r="AA33" s="23"/>
      <c r="AB33" s="10"/>
    </row>
    <row r="34" spans="1:28" x14ac:dyDescent="0.3">
      <c r="A34" s="19">
        <v>85</v>
      </c>
      <c r="B34" s="20">
        <v>75.599999999999994</v>
      </c>
      <c r="C34" s="2">
        <v>3.9</v>
      </c>
      <c r="D34" s="2">
        <v>1.8</v>
      </c>
      <c r="E34" s="2">
        <v>1.5</v>
      </c>
      <c r="F34" s="2">
        <v>0.9</v>
      </c>
      <c r="G34" s="2">
        <v>2.5</v>
      </c>
      <c r="H34" s="2">
        <v>8</v>
      </c>
      <c r="I34" s="2">
        <v>8</v>
      </c>
      <c r="J34" s="2">
        <v>2</v>
      </c>
      <c r="K34" s="2">
        <v>3.7</v>
      </c>
      <c r="L34" s="2">
        <v>3.7</v>
      </c>
      <c r="M34" s="2">
        <v>26.8</v>
      </c>
      <c r="N34" s="2">
        <v>9.3000000000000007</v>
      </c>
      <c r="O34" s="2">
        <v>14.2</v>
      </c>
      <c r="P34" s="2">
        <v>40</v>
      </c>
      <c r="Q34" s="2">
        <v>0.9</v>
      </c>
      <c r="R34" s="45">
        <v>20</v>
      </c>
      <c r="S34" s="23"/>
      <c r="T34" s="6"/>
      <c r="U34" s="23"/>
      <c r="V34" s="6"/>
      <c r="W34" s="23"/>
      <c r="X34" s="43"/>
      <c r="Y34" s="23"/>
      <c r="Z34" s="43"/>
      <c r="AA34" s="23"/>
      <c r="AB34" s="10"/>
    </row>
    <row r="35" spans="1:28" ht="15" thickBot="1" x14ac:dyDescent="0.35">
      <c r="A35" s="21">
        <v>110</v>
      </c>
      <c r="B35" s="22">
        <v>97.8</v>
      </c>
      <c r="C35" s="14">
        <v>4.3</v>
      </c>
      <c r="D35" s="14">
        <v>1.9</v>
      </c>
      <c r="E35" s="14">
        <v>1.6</v>
      </c>
      <c r="F35" s="14">
        <v>1</v>
      </c>
      <c r="G35" s="14">
        <v>2.6</v>
      </c>
      <c r="H35" s="14">
        <v>8.3000000000000007</v>
      </c>
      <c r="I35" s="14">
        <v>8.3000000000000007</v>
      </c>
      <c r="J35" s="14">
        <v>2.2000000000000002</v>
      </c>
      <c r="K35" s="14">
        <v>4</v>
      </c>
      <c r="L35" s="14">
        <v>3.9</v>
      </c>
      <c r="M35" s="14">
        <v>28.6</v>
      </c>
      <c r="N35" s="14">
        <v>10.4</v>
      </c>
      <c r="O35" s="14">
        <v>16</v>
      </c>
      <c r="P35" s="14">
        <v>42.3</v>
      </c>
      <c r="Q35" s="14">
        <v>1</v>
      </c>
      <c r="R35" s="46">
        <v>22.1</v>
      </c>
      <c r="S35" s="24"/>
      <c r="T35" s="12"/>
      <c r="U35" s="24"/>
      <c r="V35" s="12"/>
      <c r="W35" s="24"/>
      <c r="X35" s="44"/>
      <c r="Y35" s="24"/>
      <c r="Z35" s="44"/>
      <c r="AA35" s="24"/>
      <c r="AB35" s="13"/>
    </row>
    <row r="38" spans="1:28" x14ac:dyDescent="0.3">
      <c r="D38"/>
      <c r="E38"/>
      <c r="F38"/>
      <c r="G38"/>
    </row>
    <row r="39" spans="1:28" x14ac:dyDescent="0.3">
      <c r="D39"/>
      <c r="E39"/>
      <c r="F39"/>
      <c r="G39"/>
      <c r="J39"/>
      <c r="K39"/>
    </row>
    <row r="40" spans="1:28" ht="18" customHeight="1" x14ac:dyDescent="0.3">
      <c r="A40"/>
      <c r="B40"/>
      <c r="C40"/>
      <c r="G40"/>
      <c r="J40"/>
      <c r="K40"/>
    </row>
    <row r="41" spans="1:28" x14ac:dyDescent="0.3">
      <c r="A41"/>
      <c r="B41"/>
      <c r="C41"/>
      <c r="G41"/>
      <c r="J41"/>
      <c r="K41"/>
    </row>
    <row r="42" spans="1:28" x14ac:dyDescent="0.3">
      <c r="G42"/>
      <c r="J42"/>
      <c r="K42"/>
    </row>
    <row r="43" spans="1:28" x14ac:dyDescent="0.3">
      <c r="G43"/>
      <c r="J43"/>
      <c r="K43"/>
    </row>
    <row r="44" spans="1:28" x14ac:dyDescent="0.3">
      <c r="G44"/>
      <c r="J44"/>
      <c r="K44"/>
    </row>
    <row r="45" spans="1:28" x14ac:dyDescent="0.3">
      <c r="G45"/>
      <c r="J45"/>
      <c r="K45"/>
    </row>
    <row r="46" spans="1:28" x14ac:dyDescent="0.3">
      <c r="G46"/>
      <c r="J46"/>
      <c r="K46"/>
    </row>
    <row r="47" spans="1:28" x14ac:dyDescent="0.3">
      <c r="G47"/>
      <c r="J47"/>
      <c r="K47"/>
    </row>
    <row r="48" spans="1:28" x14ac:dyDescent="0.3">
      <c r="G48"/>
      <c r="J48"/>
      <c r="K48"/>
    </row>
    <row r="49" spans="1:11" x14ac:dyDescent="0.3">
      <c r="G49"/>
      <c r="J49"/>
      <c r="K49"/>
    </row>
    <row r="51" spans="1:11" x14ac:dyDescent="0.3">
      <c r="A51"/>
      <c r="B51"/>
      <c r="C51"/>
      <c r="D51"/>
      <c r="E51"/>
      <c r="F51"/>
      <c r="G51"/>
    </row>
    <row r="52" spans="1:11" x14ac:dyDescent="0.3">
      <c r="A52"/>
      <c r="B52"/>
      <c r="C52"/>
      <c r="D52"/>
      <c r="E52"/>
      <c r="F52"/>
      <c r="G52"/>
    </row>
    <row r="53" spans="1:11" x14ac:dyDescent="0.3">
      <c r="A53"/>
      <c r="B53"/>
      <c r="C53"/>
      <c r="D53"/>
      <c r="E53"/>
      <c r="F53"/>
      <c r="G53"/>
    </row>
    <row r="54" spans="1:11" x14ac:dyDescent="0.3">
      <c r="A54"/>
      <c r="B54"/>
      <c r="C54"/>
      <c r="D54"/>
      <c r="E54"/>
      <c r="F54"/>
      <c r="G54"/>
    </row>
    <row r="55" spans="1:11" x14ac:dyDescent="0.3">
      <c r="A55"/>
      <c r="B55"/>
      <c r="C55"/>
      <c r="D55"/>
      <c r="E55"/>
      <c r="F55"/>
      <c r="G55"/>
    </row>
    <row r="56" spans="1:11" x14ac:dyDescent="0.3">
      <c r="A56"/>
      <c r="B56"/>
      <c r="C56"/>
      <c r="D56"/>
      <c r="E56"/>
      <c r="F56"/>
      <c r="G56"/>
    </row>
    <row r="57" spans="1:11" x14ac:dyDescent="0.3">
      <c r="A57"/>
      <c r="B57"/>
      <c r="C57"/>
      <c r="D57"/>
      <c r="E57"/>
      <c r="F57"/>
      <c r="G57"/>
    </row>
    <row r="58" spans="1:11" x14ac:dyDescent="0.3">
      <c r="A58"/>
      <c r="B58"/>
      <c r="C58"/>
      <c r="D58"/>
      <c r="E58"/>
      <c r="F58"/>
      <c r="G58"/>
    </row>
    <row r="59" spans="1:11" x14ac:dyDescent="0.3">
      <c r="A59"/>
      <c r="B59"/>
      <c r="C59"/>
      <c r="D59"/>
      <c r="E59"/>
      <c r="F59"/>
      <c r="G59"/>
    </row>
    <row r="60" spans="1:11" x14ac:dyDescent="0.3">
      <c r="A60"/>
      <c r="B60"/>
      <c r="C60"/>
      <c r="D60"/>
      <c r="E60"/>
      <c r="F60"/>
      <c r="G60"/>
    </row>
    <row r="61" spans="1:11" x14ac:dyDescent="0.3">
      <c r="A61"/>
      <c r="B61"/>
      <c r="C61"/>
      <c r="D61"/>
      <c r="E61"/>
      <c r="F61"/>
      <c r="G61"/>
    </row>
    <row r="62" spans="1:11" x14ac:dyDescent="0.3">
      <c r="A62"/>
      <c r="B62"/>
      <c r="C62"/>
      <c r="D62"/>
      <c r="E62"/>
      <c r="F62"/>
      <c r="G62"/>
    </row>
    <row r="63" spans="1:11" ht="12.6" customHeight="1" x14ac:dyDescent="0.3">
      <c r="A63"/>
      <c r="B63"/>
      <c r="C63"/>
      <c r="D63"/>
      <c r="E63"/>
      <c r="F63"/>
      <c r="G63"/>
    </row>
    <row r="64" spans="1:11" x14ac:dyDescent="0.3">
      <c r="A64"/>
      <c r="B64"/>
      <c r="C64"/>
      <c r="D64"/>
      <c r="E64"/>
      <c r="F64"/>
      <c r="G64"/>
    </row>
    <row r="65" spans="1:7" x14ac:dyDescent="0.3">
      <c r="A65"/>
      <c r="B65"/>
      <c r="C65"/>
      <c r="D65"/>
      <c r="E65"/>
      <c r="F65"/>
      <c r="G65"/>
    </row>
    <row r="143" spans="19:22" x14ac:dyDescent="0.3">
      <c r="S143" s="3"/>
      <c r="T143" s="3"/>
      <c r="U143" s="5"/>
      <c r="V143" s="4"/>
    </row>
    <row r="155" ht="34.200000000000003" customHeight="1" x14ac:dyDescent="0.3"/>
  </sheetData>
  <sheetProtection formatCells="0" formatColumns="0" formatRows="0"/>
  <mergeCells count="14">
    <mergeCell ref="A1:N2"/>
    <mergeCell ref="A25:X25"/>
    <mergeCell ref="N4:N6"/>
    <mergeCell ref="C4:C6"/>
    <mergeCell ref="D4:D6"/>
    <mergeCell ref="E4:E6"/>
    <mergeCell ref="L4:L6"/>
    <mergeCell ref="A4:A6"/>
    <mergeCell ref="B4:B6"/>
    <mergeCell ref="M4:M6"/>
    <mergeCell ref="F4:H5"/>
    <mergeCell ref="I4:J5"/>
    <mergeCell ref="K4:K6"/>
    <mergeCell ref="A3:N3"/>
  </mergeCells>
  <pageMargins left="0.511811024" right="0.511811024" top="0.78740157499999996" bottom="0.78740157499999996" header="0.31496062000000002" footer="0.31496062000000002"/>
  <pageSetup paperSize="9" scale="6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</dc:creator>
  <cp:lastModifiedBy>Klaudyo</cp:lastModifiedBy>
  <cp:lastPrinted>2020-04-03T19:08:31Z</cp:lastPrinted>
  <dcterms:created xsi:type="dcterms:W3CDTF">2016-02-15T01:02:01Z</dcterms:created>
  <dcterms:modified xsi:type="dcterms:W3CDTF">2020-04-08T01:48:16Z</dcterms:modified>
</cp:coreProperties>
</file>