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Applications/Documentos/[EMPRESA] DRIVE/Apresentação Adriano/"/>
    </mc:Choice>
  </mc:AlternateContent>
  <bookViews>
    <workbookView xWindow="640" yWindow="1180" windowWidth="28160" windowHeight="15900" tabRatio="500"/>
  </bookViews>
  <sheets>
    <sheet name="CUSTO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7" i="1" l="1"/>
  <c r="P27" i="1"/>
  <c r="L27" i="1"/>
  <c r="F27" i="1"/>
  <c r="G27" i="1"/>
  <c r="B27" i="1"/>
  <c r="C27" i="1"/>
  <c r="F17" i="1"/>
  <c r="G17" i="1"/>
  <c r="B17" i="1"/>
  <c r="C17" i="1"/>
  <c r="K17" i="1"/>
  <c r="L17" i="1"/>
  <c r="O17" i="1"/>
  <c r="P17" i="1"/>
  <c r="O7" i="1"/>
  <c r="P7" i="1"/>
  <c r="K7" i="1"/>
  <c r="L7" i="1"/>
  <c r="F7" i="1"/>
  <c r="G7" i="1"/>
  <c r="B7" i="1"/>
  <c r="C7" i="1"/>
  <c r="C39" i="1"/>
  <c r="C38" i="1"/>
  <c r="C37" i="1"/>
  <c r="G8" i="1"/>
  <c r="G12" i="1"/>
  <c r="P8" i="1"/>
  <c r="P12" i="1"/>
  <c r="P18" i="1"/>
  <c r="P22" i="1"/>
  <c r="G18" i="1"/>
  <c r="G22" i="1"/>
  <c r="G28" i="1"/>
  <c r="G32" i="1"/>
  <c r="P28" i="1"/>
  <c r="P32" i="1"/>
  <c r="C40" i="1"/>
  <c r="Q32" i="1"/>
  <c r="O32" i="1"/>
  <c r="M32" i="1"/>
  <c r="L28" i="1"/>
  <c r="L32" i="1"/>
  <c r="K32" i="1"/>
  <c r="O31" i="1"/>
  <c r="K31" i="1"/>
  <c r="O30" i="1"/>
  <c r="K30" i="1"/>
  <c r="O29" i="1"/>
  <c r="K29" i="1"/>
  <c r="H32" i="1"/>
  <c r="F32" i="1"/>
  <c r="D32" i="1"/>
  <c r="C28" i="1"/>
  <c r="C32" i="1"/>
  <c r="B32" i="1"/>
  <c r="F31" i="1"/>
  <c r="B31" i="1"/>
  <c r="F30" i="1"/>
  <c r="B30" i="1"/>
  <c r="F29" i="1"/>
  <c r="B29" i="1"/>
  <c r="Q22" i="1"/>
  <c r="O22" i="1"/>
  <c r="M22" i="1"/>
  <c r="L18" i="1"/>
  <c r="L22" i="1"/>
  <c r="K22" i="1"/>
  <c r="O21" i="1"/>
  <c r="K21" i="1"/>
  <c r="O20" i="1"/>
  <c r="K20" i="1"/>
  <c r="O19" i="1"/>
  <c r="K19" i="1"/>
  <c r="H22" i="1"/>
  <c r="F22" i="1"/>
  <c r="D22" i="1"/>
  <c r="C18" i="1"/>
  <c r="C22" i="1"/>
  <c r="B22" i="1"/>
  <c r="F21" i="1"/>
  <c r="B21" i="1"/>
  <c r="F20" i="1"/>
  <c r="B20" i="1"/>
  <c r="F19" i="1"/>
  <c r="B19" i="1"/>
  <c r="Q12" i="1"/>
  <c r="O12" i="1"/>
  <c r="M12" i="1"/>
  <c r="L8" i="1"/>
  <c r="L12" i="1"/>
  <c r="K12" i="1"/>
  <c r="O11" i="1"/>
  <c r="K11" i="1"/>
  <c r="O10" i="1"/>
  <c r="K10" i="1"/>
  <c r="O9" i="1"/>
  <c r="K9" i="1"/>
  <c r="H12" i="1"/>
  <c r="F10" i="1"/>
  <c r="C8" i="1"/>
  <c r="B10" i="1"/>
  <c r="B9" i="1"/>
  <c r="C12" i="1"/>
  <c r="B40" i="1"/>
  <c r="B39" i="1"/>
  <c r="B38" i="1"/>
  <c r="B37" i="1"/>
  <c r="F12" i="1"/>
  <c r="D12" i="1"/>
  <c r="B12" i="1"/>
  <c r="F11" i="1"/>
  <c r="B11" i="1"/>
  <c r="F9" i="1"/>
</calcChain>
</file>

<file path=xl/comments1.xml><?xml version="1.0" encoding="utf-8"?>
<comments xmlns="http://schemas.openxmlformats.org/spreadsheetml/2006/main">
  <authors>
    <author>Tatiane Giovanini</author>
  </authors>
  <commentList>
    <comment ref="C12" authorId="0">
      <text>
        <r>
          <rPr>
            <b/>
            <sz val="10"/>
            <color indexed="81"/>
            <rFont val="Calibri"/>
          </rPr>
          <t>Tatiane Giovanini:</t>
        </r>
        <r>
          <rPr>
            <sz val="10"/>
            <color indexed="81"/>
            <rFont val="Calibri"/>
          </rPr>
          <t xml:space="preserve">
Desejável de 30% Lucro
Aceitável 20%</t>
        </r>
      </text>
    </comment>
    <comment ref="L12" authorId="0">
      <text>
        <r>
          <rPr>
            <b/>
            <sz val="10"/>
            <color indexed="81"/>
            <rFont val="Calibri"/>
          </rPr>
          <t>Tatiane Giovanini:</t>
        </r>
        <r>
          <rPr>
            <sz val="10"/>
            <color indexed="81"/>
            <rFont val="Calibri"/>
          </rPr>
          <t xml:space="preserve">
Desejável de 30% Lucro
Aceitável 20%</t>
        </r>
      </text>
    </comment>
    <comment ref="C22" authorId="0">
      <text>
        <r>
          <rPr>
            <b/>
            <sz val="10"/>
            <color indexed="81"/>
            <rFont val="Calibri"/>
          </rPr>
          <t>Tatiane Giovanini:</t>
        </r>
        <r>
          <rPr>
            <sz val="10"/>
            <color indexed="81"/>
            <rFont val="Calibri"/>
          </rPr>
          <t xml:space="preserve">
Desejável de 30% Lucro
Aceitável 20%</t>
        </r>
      </text>
    </comment>
    <comment ref="L22" authorId="0">
      <text>
        <r>
          <rPr>
            <b/>
            <sz val="10"/>
            <color indexed="81"/>
            <rFont val="Calibri"/>
          </rPr>
          <t>Tatiane Giovanini:</t>
        </r>
        <r>
          <rPr>
            <sz val="10"/>
            <color indexed="81"/>
            <rFont val="Calibri"/>
          </rPr>
          <t xml:space="preserve">
Desejável de 30% Lucro
Aceitável 20%</t>
        </r>
      </text>
    </comment>
    <comment ref="C32" authorId="0">
      <text>
        <r>
          <rPr>
            <b/>
            <sz val="10"/>
            <color indexed="81"/>
            <rFont val="Calibri"/>
          </rPr>
          <t>Tatiane Giovanini:</t>
        </r>
        <r>
          <rPr>
            <sz val="10"/>
            <color indexed="81"/>
            <rFont val="Calibri"/>
          </rPr>
          <t xml:space="preserve">
Desejável de 30% Lucro
Aceitável 20%</t>
        </r>
      </text>
    </comment>
    <comment ref="L32" authorId="0">
      <text>
        <r>
          <rPr>
            <b/>
            <sz val="10"/>
            <color indexed="81"/>
            <rFont val="Calibri"/>
          </rPr>
          <t>Tatiane Giovanini:</t>
        </r>
        <r>
          <rPr>
            <sz val="10"/>
            <color indexed="81"/>
            <rFont val="Calibri"/>
          </rPr>
          <t xml:space="preserve">
Desejável de 30% Lucro
Aceitável 20%</t>
        </r>
      </text>
    </comment>
  </commentList>
</comments>
</file>

<file path=xl/sharedStrings.xml><?xml version="1.0" encoding="utf-8"?>
<sst xmlns="http://schemas.openxmlformats.org/spreadsheetml/2006/main" count="54" uniqueCount="14">
  <si>
    <t>NF</t>
  </si>
  <si>
    <t>Imposto</t>
  </si>
  <si>
    <t>LUCRO</t>
  </si>
  <si>
    <t>CLIENTE</t>
  </si>
  <si>
    <t>Freela operacional</t>
  </si>
  <si>
    <t>Freela analista</t>
  </si>
  <si>
    <t>opção1 - 20%</t>
  </si>
  <si>
    <t>opção1 - 30%</t>
  </si>
  <si>
    <t xml:space="preserve">30% Lucro </t>
  </si>
  <si>
    <t xml:space="preserve">20% Lucro </t>
  </si>
  <si>
    <t>Você</t>
  </si>
  <si>
    <t>Lucro no caixa da Empresa:</t>
  </si>
  <si>
    <t>seu "salário"</t>
  </si>
  <si>
    <t>Seu Imposto: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</si>
</sst>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1"/>
      <name val="Calibri"/>
    </font>
    <font>
      <sz val="10"/>
      <color indexed="81"/>
      <name val="Calibri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4" xfId="0" applyNumberFormat="1" applyBorder="1"/>
    <xf numFmtId="9" fontId="0" fillId="0" borderId="0" xfId="0" applyNumberFormat="1" applyBorder="1" applyAlignment="1">
      <alignment horizontal="center"/>
    </xf>
    <xf numFmtId="43" fontId="0" fillId="0" borderId="0" xfId="0" applyNumberFormat="1" applyBorder="1"/>
    <xf numFmtId="43" fontId="0" fillId="0" borderId="5" xfId="0" applyNumberFormat="1" applyBorder="1"/>
    <xf numFmtId="10" fontId="0" fillId="0" borderId="0" xfId="1" applyNumberFormat="1" applyFont="1" applyBorder="1" applyAlignment="1">
      <alignment horizontal="center"/>
    </xf>
    <xf numFmtId="43" fontId="2" fillId="3" borderId="4" xfId="0" applyNumberFormat="1" applyFont="1" applyFill="1" applyBorder="1"/>
    <xf numFmtId="10" fontId="2" fillId="3" borderId="0" xfId="1" applyNumberFormat="1" applyFont="1" applyFill="1" applyBorder="1" applyAlignment="1">
      <alignment horizontal="center"/>
    </xf>
    <xf numFmtId="43" fontId="2" fillId="3" borderId="0" xfId="0" applyNumberFormat="1" applyFont="1" applyFill="1" applyBorder="1"/>
    <xf numFmtId="43" fontId="2" fillId="3" borderId="5" xfId="0" applyNumberFormat="1" applyFont="1" applyFill="1" applyBorder="1"/>
    <xf numFmtId="43" fontId="0" fillId="4" borderId="6" xfId="0" applyNumberFormat="1" applyFill="1" applyBorder="1"/>
    <xf numFmtId="10" fontId="0" fillId="4" borderId="7" xfId="1" applyNumberFormat="1" applyFont="1" applyFill="1" applyBorder="1" applyAlignment="1">
      <alignment horizontal="center"/>
    </xf>
    <xf numFmtId="43" fontId="2" fillId="4" borderId="7" xfId="0" applyNumberFormat="1" applyFont="1" applyFill="1" applyBorder="1"/>
    <xf numFmtId="43" fontId="0" fillId="4" borderId="7" xfId="0" applyNumberFormat="1" applyFill="1" applyBorder="1"/>
    <xf numFmtId="43" fontId="0" fillId="4" borderId="8" xfId="0" applyNumberFormat="1" applyFill="1" applyBorder="1"/>
    <xf numFmtId="43" fontId="0" fillId="0" borderId="0" xfId="0" applyNumberFormat="1"/>
    <xf numFmtId="10" fontId="0" fillId="0" borderId="0" xfId="1" applyNumberFormat="1" applyFont="1"/>
    <xf numFmtId="0" fontId="0" fillId="0" borderId="4" xfId="0" applyBorder="1"/>
    <xf numFmtId="0" fontId="2" fillId="0" borderId="0" xfId="0" applyFont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43" fontId="2" fillId="2" borderId="2" xfId="0" applyNumberFormat="1" applyFont="1" applyFill="1" applyBorder="1" applyAlignment="1">
      <alignment horizontal="center"/>
    </xf>
    <xf numFmtId="43" fontId="2" fillId="2" borderId="3" xfId="0" applyNumberFormat="1" applyFont="1" applyFill="1" applyBorder="1" applyAlignment="1">
      <alignment horizontal="center"/>
    </xf>
    <xf numFmtId="0" fontId="5" fillId="5" borderId="0" xfId="0" applyFont="1" applyFill="1"/>
    <xf numFmtId="9" fontId="5" fillId="5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showGridLines="0" tabSelected="1" zoomScale="90" zoomScaleNormal="90" zoomScalePageLayoutView="90" workbookViewId="0">
      <selection activeCell="G37" sqref="G37"/>
    </sheetView>
  </sheetViews>
  <sheetFormatPr baseColWidth="10" defaultRowHeight="16" x14ac:dyDescent="0.2"/>
  <cols>
    <col min="1" max="1" width="23.6640625" customWidth="1"/>
    <col min="7" max="7" width="11" bestFit="1" customWidth="1"/>
    <col min="9" max="9" width="3.33203125" customWidth="1"/>
    <col min="10" max="10" width="17.1640625" customWidth="1"/>
  </cols>
  <sheetData>
    <row r="1" spans="1:17" ht="21" x14ac:dyDescent="0.25">
      <c r="A1" s="22" t="s">
        <v>13</v>
      </c>
      <c r="B1" s="23">
        <v>0.06</v>
      </c>
    </row>
    <row r="2" spans="1:17" ht="7" customHeight="1" x14ac:dyDescent="0.2"/>
    <row r="4" spans="1:17" ht="17" thickBot="1" x14ac:dyDescent="0.25">
      <c r="C4" t="s">
        <v>6</v>
      </c>
      <c r="G4" t="s">
        <v>7</v>
      </c>
      <c r="L4" t="s">
        <v>6</v>
      </c>
      <c r="P4" t="s">
        <v>7</v>
      </c>
    </row>
    <row r="5" spans="1:17" x14ac:dyDescent="0.2">
      <c r="A5" s="19" t="s">
        <v>3</v>
      </c>
      <c r="B5" s="20"/>
      <c r="C5" s="20"/>
      <c r="D5" s="20"/>
      <c r="E5" s="20"/>
      <c r="F5" s="20"/>
      <c r="G5" s="20"/>
      <c r="H5" s="21"/>
      <c r="J5" s="19" t="s">
        <v>3</v>
      </c>
      <c r="K5" s="20"/>
      <c r="L5" s="20"/>
      <c r="M5" s="20"/>
      <c r="N5" s="20"/>
      <c r="O5" s="20"/>
      <c r="P5" s="20"/>
      <c r="Q5" s="21"/>
    </row>
    <row r="6" spans="1:17" x14ac:dyDescent="0.2">
      <c r="A6" s="1" t="s">
        <v>0</v>
      </c>
      <c r="B6" s="2">
        <v>1</v>
      </c>
      <c r="C6" s="3">
        <v>7000</v>
      </c>
      <c r="D6" s="3"/>
      <c r="E6" s="3"/>
      <c r="F6" s="2">
        <v>1</v>
      </c>
      <c r="G6" s="3">
        <v>7000</v>
      </c>
      <c r="H6" s="4"/>
      <c r="J6" s="1" t="s">
        <v>0</v>
      </c>
      <c r="K6" s="2">
        <v>1</v>
      </c>
      <c r="L6" s="3">
        <v>2000</v>
      </c>
      <c r="M6" s="3"/>
      <c r="N6" s="3"/>
      <c r="O6" s="2">
        <v>1</v>
      </c>
      <c r="P6" s="3">
        <v>2000</v>
      </c>
      <c r="Q6" s="4"/>
    </row>
    <row r="7" spans="1:17" x14ac:dyDescent="0.2">
      <c r="A7" s="1" t="s">
        <v>1</v>
      </c>
      <c r="B7" s="5">
        <f>$B$1</f>
        <v>0.06</v>
      </c>
      <c r="C7" s="3">
        <f>-(C6*B7)</f>
        <v>-420</v>
      </c>
      <c r="D7" s="3"/>
      <c r="E7" s="3"/>
      <c r="F7" s="5">
        <f>B1</f>
        <v>0.06</v>
      </c>
      <c r="G7" s="3">
        <f>-(G6*F7)</f>
        <v>-420</v>
      </c>
      <c r="H7" s="4"/>
      <c r="J7" s="1" t="s">
        <v>1</v>
      </c>
      <c r="K7" s="5">
        <f>$B$1</f>
        <v>0.06</v>
      </c>
      <c r="L7" s="3">
        <f>-(L6*K7)</f>
        <v>-120</v>
      </c>
      <c r="M7" s="3"/>
      <c r="N7" s="3"/>
      <c r="O7" s="5">
        <f>$B$1</f>
        <v>0.06</v>
      </c>
      <c r="P7" s="3">
        <f>-(P6*O7)</f>
        <v>-120</v>
      </c>
      <c r="Q7" s="4"/>
    </row>
    <row r="8" spans="1:17" x14ac:dyDescent="0.2">
      <c r="A8" s="6"/>
      <c r="B8" s="7"/>
      <c r="C8" s="8">
        <f>SUM(C6:C7)</f>
        <v>6580</v>
      </c>
      <c r="D8" s="8"/>
      <c r="E8" s="8"/>
      <c r="F8" s="7"/>
      <c r="G8" s="8">
        <f>SUM(G6:G7)</f>
        <v>6580</v>
      </c>
      <c r="H8" s="9"/>
      <c r="J8" s="6"/>
      <c r="K8" s="7"/>
      <c r="L8" s="8">
        <f>SUM(L6:L7)</f>
        <v>1880</v>
      </c>
      <c r="M8" s="8"/>
      <c r="N8" s="8"/>
      <c r="O8" s="7"/>
      <c r="P8" s="8">
        <f>SUM(P6:P7)</f>
        <v>1880</v>
      </c>
      <c r="Q8" s="9"/>
    </row>
    <row r="9" spans="1:17" x14ac:dyDescent="0.2">
      <c r="A9" s="17" t="s">
        <v>4</v>
      </c>
      <c r="B9" s="5">
        <f>-(C9/C8)</f>
        <v>0.12158054711246201</v>
      </c>
      <c r="C9" s="3">
        <v>-800</v>
      </c>
      <c r="D9" s="3"/>
      <c r="E9" s="3"/>
      <c r="F9" s="5">
        <f>-(G9/G8)</f>
        <v>0.12158054711246201</v>
      </c>
      <c r="G9" s="3">
        <v>-800</v>
      </c>
      <c r="H9" s="4"/>
      <c r="J9" s="17" t="s">
        <v>4</v>
      </c>
      <c r="K9" s="5">
        <f>-(L9/L8)</f>
        <v>0</v>
      </c>
      <c r="L9" s="3">
        <v>0</v>
      </c>
      <c r="M9" s="3"/>
      <c r="N9" s="3"/>
      <c r="O9" s="5">
        <f>-(P9/P8)</f>
        <v>0</v>
      </c>
      <c r="P9" s="3">
        <v>0</v>
      </c>
      <c r="Q9" s="4"/>
    </row>
    <row r="10" spans="1:17" x14ac:dyDescent="0.2">
      <c r="A10" s="17" t="s">
        <v>5</v>
      </c>
      <c r="B10" s="5">
        <f>-(C10/C8)</f>
        <v>0</v>
      </c>
      <c r="C10" s="3">
        <v>0</v>
      </c>
      <c r="D10" s="3"/>
      <c r="E10" s="3"/>
      <c r="F10" s="5">
        <f>-(G10/G8)</f>
        <v>0</v>
      </c>
      <c r="G10" s="3">
        <v>0</v>
      </c>
      <c r="H10" s="4"/>
      <c r="J10" s="17" t="s">
        <v>5</v>
      </c>
      <c r="K10" s="5">
        <f>-(L10/L8)</f>
        <v>0</v>
      </c>
      <c r="L10" s="3">
        <v>0</v>
      </c>
      <c r="M10" s="3"/>
      <c r="N10" s="3"/>
      <c r="O10" s="5">
        <f>-(P10/P8)</f>
        <v>0</v>
      </c>
      <c r="P10" s="3">
        <v>0</v>
      </c>
      <c r="Q10" s="4"/>
    </row>
    <row r="11" spans="1:17" x14ac:dyDescent="0.2">
      <c r="A11" s="1" t="s">
        <v>10</v>
      </c>
      <c r="B11" s="5">
        <f>-(C11/C8)</f>
        <v>0.60790273556231</v>
      </c>
      <c r="C11" s="3">
        <v>-4000</v>
      </c>
      <c r="D11" s="3"/>
      <c r="E11" s="3"/>
      <c r="F11" s="5">
        <f>-(G11/G8)</f>
        <v>0.51671732522796354</v>
      </c>
      <c r="G11" s="3">
        <v>-3400</v>
      </c>
      <c r="H11" s="4"/>
      <c r="J11" s="1" t="s">
        <v>10</v>
      </c>
      <c r="K11" s="5">
        <f>-(L11/L8)</f>
        <v>0.74468085106382975</v>
      </c>
      <c r="L11" s="3">
        <v>-1400</v>
      </c>
      <c r="M11" s="3"/>
      <c r="N11" s="3"/>
      <c r="O11" s="5">
        <f>-(P11/P8)</f>
        <v>0.63829787234042556</v>
      </c>
      <c r="P11" s="3">
        <v>-1200</v>
      </c>
      <c r="Q11" s="4"/>
    </row>
    <row r="12" spans="1:17" ht="17" thickBot="1" x14ac:dyDescent="0.25">
      <c r="A12" s="10" t="s">
        <v>2</v>
      </c>
      <c r="B12" s="11">
        <f>(C12/C6)</f>
        <v>0.25428571428571428</v>
      </c>
      <c r="C12" s="12">
        <f>SUM(C8:C11)</f>
        <v>1780</v>
      </c>
      <c r="D12" s="13">
        <f>C6*20%</f>
        <v>1400</v>
      </c>
      <c r="E12" s="13"/>
      <c r="F12" s="11">
        <f>(G12/G6)</f>
        <v>0.34</v>
      </c>
      <c r="G12" s="12">
        <f>SUM(G8:G11)</f>
        <v>2380</v>
      </c>
      <c r="H12" s="14">
        <f>G6*30%</f>
        <v>2100</v>
      </c>
      <c r="J12" s="10" t="s">
        <v>2</v>
      </c>
      <c r="K12" s="11">
        <f>(L12/L6)</f>
        <v>0.24</v>
      </c>
      <c r="L12" s="12">
        <f>SUM(L8:L11)</f>
        <v>480</v>
      </c>
      <c r="M12" s="13">
        <f>L6*20%</f>
        <v>400</v>
      </c>
      <c r="N12" s="13"/>
      <c r="O12" s="11">
        <f>(P12/P6)</f>
        <v>0.34</v>
      </c>
      <c r="P12" s="12">
        <f>SUM(P8:P11)</f>
        <v>680</v>
      </c>
      <c r="Q12" s="14">
        <f>P6*30%</f>
        <v>600</v>
      </c>
    </row>
    <row r="14" spans="1:17" ht="17" thickBot="1" x14ac:dyDescent="0.25"/>
    <row r="15" spans="1:17" x14ac:dyDescent="0.2">
      <c r="A15" s="19" t="s">
        <v>3</v>
      </c>
      <c r="B15" s="20"/>
      <c r="C15" s="20"/>
      <c r="D15" s="20"/>
      <c r="E15" s="20"/>
      <c r="F15" s="20"/>
      <c r="G15" s="20"/>
      <c r="H15" s="21"/>
      <c r="J15" s="19" t="s">
        <v>3</v>
      </c>
      <c r="K15" s="20"/>
      <c r="L15" s="20"/>
      <c r="M15" s="20"/>
      <c r="N15" s="20"/>
      <c r="O15" s="20"/>
      <c r="P15" s="20"/>
      <c r="Q15" s="21"/>
    </row>
    <row r="16" spans="1:17" x14ac:dyDescent="0.2">
      <c r="A16" s="1" t="s">
        <v>0</v>
      </c>
      <c r="B16" s="2">
        <v>1</v>
      </c>
      <c r="C16" s="3">
        <v>2500</v>
      </c>
      <c r="D16" s="3"/>
      <c r="E16" s="3"/>
      <c r="F16" s="2">
        <v>1</v>
      </c>
      <c r="G16" s="3">
        <v>3000</v>
      </c>
      <c r="H16" s="4"/>
      <c r="J16" s="1" t="s">
        <v>0</v>
      </c>
      <c r="K16" s="2">
        <v>1</v>
      </c>
      <c r="L16" s="3">
        <v>5600</v>
      </c>
      <c r="M16" s="3"/>
      <c r="N16" s="3"/>
      <c r="O16" s="2">
        <v>1</v>
      </c>
      <c r="P16" s="3">
        <v>5600</v>
      </c>
      <c r="Q16" s="4"/>
    </row>
    <row r="17" spans="1:17" x14ac:dyDescent="0.2">
      <c r="A17" s="1" t="s">
        <v>1</v>
      </c>
      <c r="B17" s="5">
        <f>$B$1</f>
        <v>0.06</v>
      </c>
      <c r="C17" s="3">
        <f>-(C16*B17)</f>
        <v>-150</v>
      </c>
      <c r="D17" s="3"/>
      <c r="E17" s="3"/>
      <c r="F17" s="5">
        <f>$B$1</f>
        <v>0.06</v>
      </c>
      <c r="G17" s="3">
        <f>-(G16*F17)</f>
        <v>-180</v>
      </c>
      <c r="H17" s="4"/>
      <c r="J17" s="1" t="s">
        <v>1</v>
      </c>
      <c r="K17" s="5">
        <f>$B$1</f>
        <v>0.06</v>
      </c>
      <c r="L17" s="3">
        <f>-(L16*K17)</f>
        <v>-336</v>
      </c>
      <c r="M17" s="3"/>
      <c r="N17" s="3"/>
      <c r="O17" s="5">
        <f>$B$1</f>
        <v>0.06</v>
      </c>
      <c r="P17" s="3">
        <f>-(P16*O17)</f>
        <v>-336</v>
      </c>
      <c r="Q17" s="4"/>
    </row>
    <row r="18" spans="1:17" x14ac:dyDescent="0.2">
      <c r="A18" s="6"/>
      <c r="B18" s="7"/>
      <c r="C18" s="8">
        <f>SUM(C16:C17)</f>
        <v>2350</v>
      </c>
      <c r="D18" s="8"/>
      <c r="E18" s="8"/>
      <c r="F18" s="7"/>
      <c r="G18" s="8">
        <f>SUM(G16:G17)</f>
        <v>2820</v>
      </c>
      <c r="H18" s="9"/>
      <c r="J18" s="6"/>
      <c r="K18" s="7"/>
      <c r="L18" s="8">
        <f>SUM(L16:L17)</f>
        <v>5264</v>
      </c>
      <c r="M18" s="8"/>
      <c r="N18" s="8"/>
      <c r="O18" s="7"/>
      <c r="P18" s="8">
        <f>SUM(P16:P17)</f>
        <v>5264</v>
      </c>
      <c r="Q18" s="9"/>
    </row>
    <row r="19" spans="1:17" x14ac:dyDescent="0.2">
      <c r="A19" s="17" t="s">
        <v>4</v>
      </c>
      <c r="B19" s="5">
        <f>-(C19/C18)</f>
        <v>0.21276595744680851</v>
      </c>
      <c r="C19" s="3">
        <v>-500</v>
      </c>
      <c r="D19" s="3"/>
      <c r="E19" s="3"/>
      <c r="F19" s="5">
        <f>-(G19/G18)</f>
        <v>0.1773049645390071</v>
      </c>
      <c r="G19" s="3">
        <v>-500</v>
      </c>
      <c r="H19" s="4"/>
      <c r="J19" s="17" t="s">
        <v>4</v>
      </c>
      <c r="K19" s="5">
        <f>-(L19/L18)</f>
        <v>0</v>
      </c>
      <c r="L19" s="3">
        <v>0</v>
      </c>
      <c r="M19" s="3"/>
      <c r="N19" s="3"/>
      <c r="O19" s="5">
        <f>-(P19/P18)</f>
        <v>0</v>
      </c>
      <c r="P19" s="3">
        <v>0</v>
      </c>
      <c r="Q19" s="4"/>
    </row>
    <row r="20" spans="1:17" x14ac:dyDescent="0.2">
      <c r="A20" s="17" t="s">
        <v>5</v>
      </c>
      <c r="B20" s="5">
        <f>-(C20/C18)</f>
        <v>0</v>
      </c>
      <c r="C20" s="3">
        <v>0</v>
      </c>
      <c r="D20" s="3"/>
      <c r="E20" s="3"/>
      <c r="F20" s="5">
        <f>-(G20/G18)</f>
        <v>0</v>
      </c>
      <c r="G20" s="3">
        <v>0</v>
      </c>
      <c r="H20" s="4"/>
      <c r="J20" s="17" t="s">
        <v>5</v>
      </c>
      <c r="K20" s="5">
        <f>-(L20/L18)</f>
        <v>0</v>
      </c>
      <c r="L20" s="3">
        <v>0</v>
      </c>
      <c r="M20" s="3"/>
      <c r="N20" s="3"/>
      <c r="O20" s="5">
        <f>-(P20/P18)</f>
        <v>0</v>
      </c>
      <c r="P20" s="3">
        <v>0</v>
      </c>
      <c r="Q20" s="4"/>
    </row>
    <row r="21" spans="1:17" x14ac:dyDescent="0.2">
      <c r="A21" s="1" t="s">
        <v>10</v>
      </c>
      <c r="B21" s="5">
        <f>-(C21/C18)</f>
        <v>0.68085106382978722</v>
      </c>
      <c r="C21" s="3">
        <v>-1600</v>
      </c>
      <c r="D21" s="3"/>
      <c r="E21" s="3"/>
      <c r="F21" s="5">
        <f>-(G21/G18)</f>
        <v>0.46099290780141844</v>
      </c>
      <c r="G21" s="3">
        <v>-1300</v>
      </c>
      <c r="H21" s="4"/>
      <c r="J21" s="1" t="s">
        <v>10</v>
      </c>
      <c r="K21" s="5">
        <f>-(L21/L18)</f>
        <v>0.74088145896656532</v>
      </c>
      <c r="L21" s="3">
        <v>-3900</v>
      </c>
      <c r="M21" s="3"/>
      <c r="N21" s="3"/>
      <c r="O21" s="5">
        <f>-(P21/P18)</f>
        <v>0.62689969604863227</v>
      </c>
      <c r="P21" s="3">
        <v>-3300</v>
      </c>
      <c r="Q21" s="4"/>
    </row>
    <row r="22" spans="1:17" ht="17" thickBot="1" x14ac:dyDescent="0.25">
      <c r="A22" s="10" t="s">
        <v>2</v>
      </c>
      <c r="B22" s="11">
        <f>(C22/C16)</f>
        <v>0.1</v>
      </c>
      <c r="C22" s="12">
        <f>SUM(C18:C21)</f>
        <v>250</v>
      </c>
      <c r="D22" s="13">
        <f>C16*20%</f>
        <v>500</v>
      </c>
      <c r="E22" s="13"/>
      <c r="F22" s="11">
        <f>(G22/G16)</f>
        <v>0.34</v>
      </c>
      <c r="G22" s="12">
        <f>SUM(G18:G21)</f>
        <v>1020</v>
      </c>
      <c r="H22" s="14">
        <f>G16*30%</f>
        <v>900</v>
      </c>
      <c r="J22" s="10" t="s">
        <v>2</v>
      </c>
      <c r="K22" s="11">
        <f>(L22/L16)</f>
        <v>0.24357142857142858</v>
      </c>
      <c r="L22" s="12">
        <f>SUM(L18:L21)</f>
        <v>1364</v>
      </c>
      <c r="M22" s="13">
        <f>L16*20%</f>
        <v>1120</v>
      </c>
      <c r="N22" s="13"/>
      <c r="O22" s="11">
        <f>(P22/P16)</f>
        <v>0.3507142857142857</v>
      </c>
      <c r="P22" s="12">
        <f>SUM(P18:P21)</f>
        <v>1964</v>
      </c>
      <c r="Q22" s="14">
        <f>P16*30%</f>
        <v>1680</v>
      </c>
    </row>
    <row r="24" spans="1:17" ht="17" thickBot="1" x14ac:dyDescent="0.25"/>
    <row r="25" spans="1:17" x14ac:dyDescent="0.2">
      <c r="A25" s="19" t="s">
        <v>3</v>
      </c>
      <c r="B25" s="20"/>
      <c r="C25" s="20"/>
      <c r="D25" s="20"/>
      <c r="E25" s="20"/>
      <c r="F25" s="20"/>
      <c r="G25" s="20"/>
      <c r="H25" s="21"/>
      <c r="J25" s="19" t="s">
        <v>3</v>
      </c>
      <c r="K25" s="20"/>
      <c r="L25" s="20"/>
      <c r="M25" s="20"/>
      <c r="N25" s="20"/>
      <c r="O25" s="20"/>
      <c r="P25" s="20"/>
      <c r="Q25" s="21"/>
    </row>
    <row r="26" spans="1:17" x14ac:dyDescent="0.2">
      <c r="A26" s="1" t="s">
        <v>0</v>
      </c>
      <c r="B26" s="2">
        <v>1</v>
      </c>
      <c r="C26" s="3">
        <v>1200</v>
      </c>
      <c r="D26" s="3"/>
      <c r="E26" s="3"/>
      <c r="F26" s="2">
        <v>1</v>
      </c>
      <c r="G26" s="3">
        <v>1200</v>
      </c>
      <c r="H26" s="4"/>
      <c r="J26" s="1" t="s">
        <v>0</v>
      </c>
      <c r="K26" s="2">
        <v>1</v>
      </c>
      <c r="L26" s="3">
        <v>3600</v>
      </c>
      <c r="M26" s="3"/>
      <c r="N26" s="3"/>
      <c r="O26" s="2">
        <v>1</v>
      </c>
      <c r="P26" s="3">
        <v>2600</v>
      </c>
      <c r="Q26" s="4"/>
    </row>
    <row r="27" spans="1:17" x14ac:dyDescent="0.2">
      <c r="A27" s="1" t="s">
        <v>1</v>
      </c>
      <c r="B27" s="5">
        <f>$B$1</f>
        <v>0.06</v>
      </c>
      <c r="C27" s="3">
        <f>-(C26*B27)</f>
        <v>-72</v>
      </c>
      <c r="D27" s="3"/>
      <c r="E27" s="3"/>
      <c r="F27" s="5">
        <f>$B$1</f>
        <v>0.06</v>
      </c>
      <c r="G27" s="3">
        <f>-(G26*F27)</f>
        <v>-72</v>
      </c>
      <c r="H27" s="4"/>
      <c r="J27" s="1" t="s">
        <v>1</v>
      </c>
      <c r="K27" s="5">
        <v>0.06</v>
      </c>
      <c r="L27" s="3">
        <f>-(L26*K27)</f>
        <v>-216</v>
      </c>
      <c r="M27" s="3"/>
      <c r="N27" s="3"/>
      <c r="O27" s="5">
        <f>$B$1</f>
        <v>0.06</v>
      </c>
      <c r="P27" s="24">
        <f>-(P26*O27)</f>
        <v>-156</v>
      </c>
      <c r="Q27" s="4"/>
    </row>
    <row r="28" spans="1:17" x14ac:dyDescent="0.2">
      <c r="A28" s="6"/>
      <c r="B28" s="7"/>
      <c r="C28" s="8">
        <f>SUM(C26:C27)</f>
        <v>1128</v>
      </c>
      <c r="D28" s="8"/>
      <c r="E28" s="8"/>
      <c r="F28" s="7"/>
      <c r="G28" s="8">
        <f>SUM(G26:G27)</f>
        <v>1128</v>
      </c>
      <c r="H28" s="9"/>
      <c r="J28" s="6"/>
      <c r="K28" s="7"/>
      <c r="L28" s="8">
        <f>SUM(L26:L27)</f>
        <v>3384</v>
      </c>
      <c r="M28" s="8"/>
      <c r="N28" s="8"/>
      <c r="O28" s="7"/>
      <c r="P28" s="8">
        <f>SUM(P26:P27)</f>
        <v>2444</v>
      </c>
      <c r="Q28" s="9"/>
    </row>
    <row r="29" spans="1:17" x14ac:dyDescent="0.2">
      <c r="A29" s="17" t="s">
        <v>4</v>
      </c>
      <c r="B29" s="5">
        <f>-(C29/C28)</f>
        <v>0</v>
      </c>
      <c r="C29" s="3">
        <v>0</v>
      </c>
      <c r="D29" s="3"/>
      <c r="E29" s="3"/>
      <c r="F29" s="5">
        <f>-(G29/G28)</f>
        <v>0</v>
      </c>
      <c r="G29" s="3">
        <v>0</v>
      </c>
      <c r="H29" s="4"/>
      <c r="J29" s="17" t="s">
        <v>4</v>
      </c>
      <c r="K29" s="5">
        <f>-(L29/L28)</f>
        <v>8.8652482269503549E-2</v>
      </c>
      <c r="L29" s="3">
        <v>-300</v>
      </c>
      <c r="M29" s="3"/>
      <c r="N29" s="3"/>
      <c r="O29" s="5">
        <f>-(P29/P28)</f>
        <v>0.12274959083469722</v>
      </c>
      <c r="P29" s="3">
        <v>-300</v>
      </c>
      <c r="Q29" s="4"/>
    </row>
    <row r="30" spans="1:17" x14ac:dyDescent="0.2">
      <c r="A30" s="17" t="s">
        <v>5</v>
      </c>
      <c r="B30" s="5">
        <f>-(C30/C28)</f>
        <v>0</v>
      </c>
      <c r="C30" s="3">
        <v>0</v>
      </c>
      <c r="D30" s="3"/>
      <c r="E30" s="3"/>
      <c r="F30" s="5">
        <f>-(G30/G28)</f>
        <v>0</v>
      </c>
      <c r="G30" s="3">
        <v>0</v>
      </c>
      <c r="H30" s="4"/>
      <c r="J30" s="17" t="s">
        <v>5</v>
      </c>
      <c r="K30" s="5">
        <f>-(L30/L28)</f>
        <v>0</v>
      </c>
      <c r="L30" s="3">
        <v>0</v>
      </c>
      <c r="M30" s="3"/>
      <c r="N30" s="3"/>
      <c r="O30" s="5">
        <f>-(P30/P28)</f>
        <v>0</v>
      </c>
      <c r="P30" s="3">
        <v>0</v>
      </c>
      <c r="Q30" s="4"/>
    </row>
    <row r="31" spans="1:17" x14ac:dyDescent="0.2">
      <c r="A31" s="1" t="s">
        <v>10</v>
      </c>
      <c r="B31" s="5">
        <f>-(C31/C28)</f>
        <v>0.70921985815602839</v>
      </c>
      <c r="C31" s="3">
        <v>-800</v>
      </c>
      <c r="D31" s="3"/>
      <c r="E31" s="3"/>
      <c r="F31" s="5">
        <f>-(G31/G28)</f>
        <v>0.62056737588652477</v>
      </c>
      <c r="G31" s="3">
        <v>-700</v>
      </c>
      <c r="H31" s="4"/>
      <c r="J31" s="1" t="s">
        <v>10</v>
      </c>
      <c r="K31" s="5">
        <f>-(L31/L28)</f>
        <v>0.4432624113475177</v>
      </c>
      <c r="L31" s="3">
        <v>-1500</v>
      </c>
      <c r="M31" s="3"/>
      <c r="N31" s="3"/>
      <c r="O31" s="5">
        <f>-(P31/P28)</f>
        <v>0.49099836333878888</v>
      </c>
      <c r="P31" s="3">
        <v>-1200</v>
      </c>
      <c r="Q31" s="4"/>
    </row>
    <row r="32" spans="1:17" ht="17" thickBot="1" x14ac:dyDescent="0.25">
      <c r="A32" s="10" t="s">
        <v>2</v>
      </c>
      <c r="B32" s="11">
        <f>(C32/C26)</f>
        <v>0.27333333333333332</v>
      </c>
      <c r="C32" s="12">
        <f>SUM(C28:C31)</f>
        <v>328</v>
      </c>
      <c r="D32" s="13">
        <f>C26*20%</f>
        <v>240</v>
      </c>
      <c r="E32" s="13"/>
      <c r="F32" s="11">
        <f>(G32/G26)</f>
        <v>0.35666666666666669</v>
      </c>
      <c r="G32" s="12">
        <f>SUM(G28:G31)</f>
        <v>428</v>
      </c>
      <c r="H32" s="14">
        <f>G26*30%</f>
        <v>360</v>
      </c>
      <c r="J32" s="10" t="s">
        <v>2</v>
      </c>
      <c r="K32" s="11">
        <f>(L32/L26)</f>
        <v>0.44</v>
      </c>
      <c r="L32" s="12">
        <f>SUM(L28:L31)</f>
        <v>1584</v>
      </c>
      <c r="M32" s="13">
        <f>L26*20%</f>
        <v>720</v>
      </c>
      <c r="N32" s="13"/>
      <c r="O32" s="11">
        <f>(P32/P26)</f>
        <v>0.36307692307692307</v>
      </c>
      <c r="P32" s="12">
        <f>SUM(P28:P31)</f>
        <v>944</v>
      </c>
      <c r="Q32" s="14">
        <f>P26*30%</f>
        <v>780</v>
      </c>
    </row>
    <row r="35" spans="1:14" x14ac:dyDescent="0.2">
      <c r="B35" s="18" t="s">
        <v>9</v>
      </c>
      <c r="C35" s="18" t="s">
        <v>8</v>
      </c>
    </row>
    <row r="36" spans="1:14" ht="9" customHeight="1" x14ac:dyDescent="0.2"/>
    <row r="37" spans="1:14" x14ac:dyDescent="0.2">
      <c r="A37" t="s">
        <v>4</v>
      </c>
      <c r="B37" s="15">
        <f>-(C9+L9+C19+L19+C29+L29)</f>
        <v>1600</v>
      </c>
      <c r="C37" s="15">
        <f>-(G9+P9+G19+P19+G29+P29)</f>
        <v>1600</v>
      </c>
      <c r="N37" s="16"/>
    </row>
    <row r="38" spans="1:14" x14ac:dyDescent="0.2">
      <c r="A38" t="s">
        <v>5</v>
      </c>
      <c r="B38" s="15">
        <f>-(C10+L10+C20+L20+C30+L30)</f>
        <v>0</v>
      </c>
      <c r="C38" s="15">
        <f>-(G10+P10+G20+P20+G30+P30)</f>
        <v>0</v>
      </c>
      <c r="N38" s="16"/>
    </row>
    <row r="39" spans="1:14" x14ac:dyDescent="0.2">
      <c r="A39" t="s">
        <v>10</v>
      </c>
      <c r="B39" s="15">
        <f>-(C11+L11+C21+L21+C31+L31)</f>
        <v>13200</v>
      </c>
      <c r="C39" s="15">
        <f>-(G11+P11+G21+P21+G31+P31)</f>
        <v>11100</v>
      </c>
      <c r="D39" t="s">
        <v>12</v>
      </c>
    </row>
    <row r="40" spans="1:14" x14ac:dyDescent="0.2">
      <c r="A40" t="s">
        <v>11</v>
      </c>
      <c r="B40" s="15">
        <f>C12+L12+C22+L22+C32+L32</f>
        <v>5786</v>
      </c>
      <c r="C40" s="15">
        <f>G12+P12+G22+P22+G32+P32</f>
        <v>7416</v>
      </c>
      <c r="N40" s="16"/>
    </row>
    <row r="41" spans="1:14" x14ac:dyDescent="0.2">
      <c r="B41" s="15"/>
    </row>
  </sheetData>
  <mergeCells count="6">
    <mergeCell ref="A5:H5"/>
    <mergeCell ref="J5:Q5"/>
    <mergeCell ref="A15:H15"/>
    <mergeCell ref="J15:Q15"/>
    <mergeCell ref="A25:H25"/>
    <mergeCell ref="J25:Q2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Tatiane Giovanini</dc:creator>
  <cp:lastModifiedBy>Tatiane Giovanini</cp:lastModifiedBy>
  <dcterms:created xsi:type="dcterms:W3CDTF">2020-07-02T21:11:30Z</dcterms:created>
  <dcterms:modified xsi:type="dcterms:W3CDTF">2020-10-15T03:02:17Z</dcterms:modified>
</cp:coreProperties>
</file>