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lan1" sheetId="1" r:id="rId4"/>
  </sheets>
</workbook>
</file>

<file path=xl/sharedStrings.xml><?xml version="1.0" encoding="utf-8"?>
<sst xmlns="http://schemas.openxmlformats.org/spreadsheetml/2006/main" uniqueCount="69">
  <si>
    <t>Modelo Produzido por Dra. Kélen Gonçalves de Abreu</t>
  </si>
  <si>
    <t>Preecha os campos da coluna C de acordo com a informação da coluna B. Não altere fórmulas, principalmente as que estão em verde. Sucesso!</t>
  </si>
  <si>
    <t>Diagnóstico-Foto</t>
  </si>
  <si>
    <t>VALOR</t>
  </si>
  <si>
    <t>%</t>
  </si>
  <si>
    <t>RECEITA BRUTA</t>
  </si>
  <si>
    <t>Produto</t>
  </si>
  <si>
    <t>Serviços</t>
  </si>
  <si>
    <t>Outras Receitas</t>
  </si>
  <si>
    <t>Devoluções ( - )</t>
  </si>
  <si>
    <t>Subtotal 1</t>
  </si>
  <si>
    <t>REC. TRIBUTÁVEL</t>
  </si>
  <si>
    <t>Impostos Diretos</t>
  </si>
  <si>
    <t>ISS</t>
  </si>
  <si>
    <t>SIMPLES</t>
  </si>
  <si>
    <t>PIS</t>
  </si>
  <si>
    <t>COFINS</t>
  </si>
  <si>
    <t>ICMS</t>
  </si>
  <si>
    <t>Subtotal 2</t>
  </si>
  <si>
    <t>Inadimplência</t>
  </si>
  <si>
    <t>RECEITA LÍQUIDA</t>
  </si>
  <si>
    <t>Pró-Labores c/ encargos</t>
  </si>
  <si>
    <t>Salários</t>
  </si>
  <si>
    <t>Funcionários de Produção</t>
  </si>
  <si>
    <t>Funcionários Administrativos</t>
  </si>
  <si>
    <t>Funcionários Sem Registro</t>
  </si>
  <si>
    <t>Horas Extr./Adiant.</t>
  </si>
  <si>
    <t>Subtotal 3</t>
  </si>
  <si>
    <t>Encargos</t>
  </si>
  <si>
    <t>Benefícios</t>
  </si>
  <si>
    <t>Subtotal 4</t>
  </si>
  <si>
    <t>Serviços Prestados por Terceiros</t>
  </si>
  <si>
    <t>Aluguéis</t>
  </si>
  <si>
    <t>Matéria-Prima</t>
  </si>
  <si>
    <t>IPTU</t>
  </si>
  <si>
    <t>Cartório</t>
  </si>
  <si>
    <t>Correios</t>
  </si>
  <si>
    <t>Cartão de crédito</t>
  </si>
  <si>
    <t>Material de Escritório / Impressos</t>
  </si>
  <si>
    <t>Material de Limpeza / Copa</t>
  </si>
  <si>
    <t>Manutenção / Conservação</t>
  </si>
  <si>
    <t>Informática</t>
  </si>
  <si>
    <t>Seguros</t>
  </si>
  <si>
    <t>Transporte</t>
  </si>
  <si>
    <t>Contribuições e Associações Patronais</t>
  </si>
  <si>
    <t>Assinaturas/Livros</t>
  </si>
  <si>
    <t>Publicidade</t>
  </si>
  <si>
    <t>Motoboy</t>
  </si>
  <si>
    <t>Treinamentos / Cursos</t>
  </si>
  <si>
    <t>Água / Luz / Telefone/Internet</t>
  </si>
  <si>
    <t>Outros Impostos / Taxas</t>
  </si>
  <si>
    <t>Impostos Atrasados</t>
  </si>
  <si>
    <t>Despesas Gerais</t>
  </si>
  <si>
    <t>Subtotal 5</t>
  </si>
  <si>
    <t>Despesas Financeiras</t>
  </si>
  <si>
    <t>Juros</t>
  </si>
  <si>
    <t>Subtotal 6</t>
  </si>
  <si>
    <t>TOTAL DE DESPESAS e CUSTOS</t>
  </si>
  <si>
    <t>RESULTADO OPERACIONAL</t>
  </si>
  <si>
    <t>Contribuição Social</t>
  </si>
  <si>
    <t>Imposto de Renda</t>
  </si>
  <si>
    <t>Subtotal 7</t>
  </si>
  <si>
    <t>RESULTADO OPERACIONAL LÍQUIDO</t>
  </si>
  <si>
    <t>Pagamento de Empréstimos</t>
  </si>
  <si>
    <t>Investimentos</t>
  </si>
  <si>
    <t>Adiantamento de Lucro</t>
  </si>
  <si>
    <t>Prestações/Leasing</t>
  </si>
  <si>
    <t>Subtotal 8</t>
  </si>
  <si>
    <t>RESULTADO NÃO OPERACIONAL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</si>
</sst>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 &quot;* #,##0.00&quot; &quot;;&quot;-&quot;* #,##0.00&quot; &quot;;&quot; &quot;* &quot;-&quot;??&quot; &quot;"/>
    <numFmt numFmtId="60" formatCode="0.0%"/>
    <numFmt numFmtId="61" formatCode="#,##0.00&quot; &quot;;(#,##0.00)"/>
  </numFmts>
  <fonts count="7">
    <font>
      <sz val="11"/>
      <color indexed="8"/>
      <name val="Calibri"/>
    </font>
    <font>
      <sz val="12"/>
      <color indexed="8"/>
      <name val="Helvetica"/>
    </font>
    <font>
      <sz val="14"/>
      <color indexed="8"/>
      <name val="Calibri"/>
    </font>
    <font>
      <sz val="11"/>
      <color indexed="11"/>
      <name val="Calibri"/>
    </font>
    <font>
      <b val="1"/>
      <sz val="10"/>
      <color indexed="8"/>
      <name val="Arial"/>
    </font>
    <font>
      <sz val="10"/>
      <color indexed="8"/>
      <name val="Arial"/>
    </font>
    <font>
      <sz val="10"/>
      <color indexed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4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hair">
        <color indexed="8"/>
      </bottom>
      <diagonal/>
    </border>
    <border>
      <left style="medium">
        <color indexed="8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10"/>
      </right>
      <top style="hair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hair">
        <color indexed="8"/>
      </top>
      <bottom/>
      <diagonal/>
    </border>
    <border>
      <left style="thin">
        <color indexed="10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/>
      <bottom style="hair">
        <color indexed="8"/>
      </bottom>
      <diagonal/>
    </border>
    <border>
      <left style="thin">
        <color indexed="10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hair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8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2" applyNumberFormat="1" applyFont="1" applyFill="1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49" fontId="4" fillId="2" borderId="3" applyNumberFormat="1" applyFont="1" applyFill="1" applyBorder="1" applyAlignment="1" applyProtection="0">
      <alignment horizontal="center" vertical="bottom"/>
    </xf>
    <xf numFmtId="49" fontId="4" fillId="2" borderId="4" applyNumberFormat="1" applyFont="1" applyFill="1" applyBorder="1" applyAlignment="1" applyProtection="0">
      <alignment horizontal="center" vertical="bottom"/>
    </xf>
    <xf numFmtId="49" fontId="4" fillId="2" borderId="5" applyNumberFormat="1" applyFont="1" applyFill="1" applyBorder="1" applyAlignment="1" applyProtection="0">
      <alignment horizontal="center" vertical="bottom"/>
    </xf>
    <xf numFmtId="0" fontId="0" borderId="6" applyNumberFormat="0" applyFont="1" applyFill="0" applyBorder="1" applyAlignment="1" applyProtection="0">
      <alignment vertical="bottom"/>
    </xf>
    <xf numFmtId="0" fontId="4" fillId="2" borderId="7" applyNumberFormat="1" applyFont="1" applyFill="1" applyBorder="1" applyAlignment="1" applyProtection="0">
      <alignment horizontal="center" vertical="bottom"/>
    </xf>
    <xf numFmtId="0" fontId="4" fillId="2" borderId="8" applyNumberFormat="1" applyFont="1" applyFill="1" applyBorder="1" applyAlignment="1" applyProtection="0">
      <alignment horizontal="center" vertical="bottom"/>
    </xf>
    <xf numFmtId="49" fontId="4" fillId="2" borderId="9" applyNumberFormat="1" applyFont="1" applyFill="1" applyBorder="1" applyAlignment="1" applyProtection="0">
      <alignment horizontal="center" vertical="bottom"/>
    </xf>
    <xf numFmtId="49" fontId="4" fillId="2" borderId="10" applyNumberFormat="1" applyFont="1" applyFill="1" applyBorder="1" applyAlignment="1" applyProtection="0">
      <alignment horizontal="center" vertical="bottom"/>
    </xf>
    <xf numFmtId="49" fontId="4" fillId="2" borderId="11" applyNumberFormat="1" applyFont="1" applyFill="1" applyBorder="1" applyAlignment="1" applyProtection="0">
      <alignment vertical="bottom"/>
    </xf>
    <xf numFmtId="49" fontId="0" fillId="2" borderId="12" applyNumberFormat="1" applyFont="1" applyFill="1" applyBorder="1" applyAlignment="1" applyProtection="0">
      <alignment vertical="bottom"/>
    </xf>
    <xf numFmtId="59" fontId="0" fillId="2" borderId="13" applyNumberFormat="1" applyFont="1" applyFill="1" applyBorder="1" applyAlignment="1" applyProtection="0">
      <alignment vertical="bottom"/>
    </xf>
    <xf numFmtId="60" fontId="5" fillId="2" borderId="14" applyNumberFormat="1" applyFont="1" applyFill="1" applyBorder="1" applyAlignment="1" applyProtection="0">
      <alignment vertical="bottom"/>
    </xf>
    <xf numFmtId="0" fontId="5" fillId="2" borderId="15" applyNumberFormat="1" applyFont="1" applyFill="1" applyBorder="1" applyAlignment="1" applyProtection="0">
      <alignment vertical="bottom"/>
    </xf>
    <xf numFmtId="49" fontId="0" fillId="2" borderId="16" applyNumberFormat="1" applyFont="1" applyFill="1" applyBorder="1" applyAlignment="1" applyProtection="0">
      <alignment vertical="bottom"/>
    </xf>
    <xf numFmtId="59" fontId="0" fillId="2" borderId="17" applyNumberFormat="1" applyFont="1" applyFill="1" applyBorder="1" applyAlignment="1" applyProtection="0">
      <alignment horizontal="left" vertical="bottom"/>
    </xf>
    <xf numFmtId="60" fontId="5" fillId="2" borderId="17" applyNumberFormat="1" applyFont="1" applyFill="1" applyBorder="1" applyAlignment="1" applyProtection="0">
      <alignment vertical="bottom"/>
    </xf>
    <xf numFmtId="49" fontId="5" fillId="2" borderId="16" applyNumberFormat="1" applyFont="1" applyFill="1" applyBorder="1" applyAlignment="1" applyProtection="0">
      <alignment vertical="bottom"/>
    </xf>
    <xf numFmtId="49" fontId="4" fillId="2" borderId="18" applyNumberFormat="1" applyFont="1" applyFill="1" applyBorder="1" applyAlignment="1" applyProtection="0">
      <alignment vertical="bottom"/>
    </xf>
    <xf numFmtId="49" fontId="5" fillId="2" borderId="19" applyNumberFormat="1" applyFont="1" applyFill="1" applyBorder="1" applyAlignment="1" applyProtection="0">
      <alignment vertical="bottom"/>
    </xf>
    <xf numFmtId="59" fontId="5" fillId="2" borderId="20" applyNumberFormat="1" applyFont="1" applyFill="1" applyBorder="1" applyAlignment="1" applyProtection="0">
      <alignment vertical="bottom"/>
    </xf>
    <xf numFmtId="60" fontId="5" fillId="2" borderId="20" applyNumberFormat="1" applyFont="1" applyFill="1" applyBorder="1" applyAlignment="1" applyProtection="0">
      <alignment vertical="bottom"/>
    </xf>
    <xf numFmtId="49" fontId="4" fillId="2" borderId="7" applyNumberFormat="1" applyFont="1" applyFill="1" applyBorder="1" applyAlignment="1" applyProtection="0">
      <alignment vertical="bottom"/>
    </xf>
    <xf numFmtId="4" fontId="4" fillId="2" borderId="8" applyNumberFormat="1" applyFont="1" applyFill="1" applyBorder="1" applyAlignment="1" applyProtection="0">
      <alignment vertical="bottom"/>
    </xf>
    <xf numFmtId="59" fontId="4" fillId="2" borderId="9" applyNumberFormat="1" applyFont="1" applyFill="1" applyBorder="1" applyAlignment="1" applyProtection="0">
      <alignment vertical="bottom"/>
    </xf>
    <xf numFmtId="60" fontId="4" fillId="2" borderId="9" applyNumberFormat="1" applyFont="1" applyFill="1" applyBorder="1" applyAlignment="1" applyProtection="0">
      <alignment vertical="bottom"/>
    </xf>
    <xf numFmtId="49" fontId="5" fillId="2" borderId="11" applyNumberFormat="1" applyFont="1" applyFill="1" applyBorder="1" applyAlignment="1" applyProtection="0">
      <alignment vertical="bottom"/>
    </xf>
    <xf numFmtId="49" fontId="5" fillId="2" borderId="12" applyNumberFormat="1" applyFont="1" applyFill="1" applyBorder="1" applyAlignment="1" applyProtection="0">
      <alignment vertical="bottom"/>
    </xf>
    <xf numFmtId="59" fontId="6" fillId="2" borderId="13" applyNumberFormat="1" applyFont="1" applyFill="1" applyBorder="1" applyAlignment="1" applyProtection="0">
      <alignment vertical="bottom"/>
    </xf>
    <xf numFmtId="60" fontId="5" fillId="2" borderId="13" applyNumberFormat="1" applyFont="1" applyFill="1" applyBorder="1" applyAlignment="1" applyProtection="0">
      <alignment vertical="bottom"/>
    </xf>
    <xf numFmtId="59" fontId="6" fillId="2" borderId="17" applyNumberFormat="1" applyFont="1" applyFill="1" applyBorder="1" applyAlignment="1" applyProtection="0">
      <alignment vertical="bottom"/>
    </xf>
    <xf numFmtId="0" fontId="5" fillId="2" borderId="21" applyNumberFormat="1" applyFont="1" applyFill="1" applyBorder="1" applyAlignment="1" applyProtection="0">
      <alignment vertical="bottom"/>
    </xf>
    <xf numFmtId="49" fontId="5" fillId="2" borderId="22" applyNumberFormat="1" applyFont="1" applyFill="1" applyBorder="1" applyAlignment="1" applyProtection="0">
      <alignment vertical="bottom"/>
    </xf>
    <xf numFmtId="59" fontId="5" fillId="3" borderId="23" applyNumberFormat="1" applyFont="1" applyFill="1" applyBorder="1" applyAlignment="1" applyProtection="0">
      <alignment vertical="bottom"/>
    </xf>
    <xf numFmtId="60" fontId="5" fillId="2" borderId="23" applyNumberFormat="1" applyFont="1" applyFill="1" applyBorder="1" applyAlignment="1" applyProtection="0">
      <alignment vertical="bottom"/>
    </xf>
    <xf numFmtId="0" fontId="5" fillId="4" borderId="24" applyNumberFormat="1" applyFont="1" applyFill="1" applyBorder="1" applyAlignment="1" applyProtection="0">
      <alignment vertical="bottom"/>
    </xf>
    <xf numFmtId="0" fontId="5" fillId="4" borderId="25" applyNumberFormat="1" applyFont="1" applyFill="1" applyBorder="1" applyAlignment="1" applyProtection="0">
      <alignment vertical="bottom"/>
    </xf>
    <xf numFmtId="61" fontId="5" fillId="4" borderId="26" applyNumberFormat="1" applyFont="1" applyFill="1" applyBorder="1" applyAlignment="1" applyProtection="0">
      <alignment vertical="bottom"/>
    </xf>
    <xf numFmtId="60" fontId="5" fillId="4" borderId="26" applyNumberFormat="1" applyFont="1" applyFill="1" applyBorder="1" applyAlignment="1" applyProtection="0">
      <alignment vertical="bottom"/>
    </xf>
    <xf numFmtId="49" fontId="5" fillId="2" borderId="27" applyNumberFormat="1" applyFont="1" applyFill="1" applyBorder="1" applyAlignment="1" applyProtection="0">
      <alignment vertical="bottom"/>
    </xf>
    <xf numFmtId="0" fontId="5" fillId="2" borderId="28" applyNumberFormat="1" applyFont="1" applyFill="1" applyBorder="1" applyAlignment="1" applyProtection="0">
      <alignment vertical="bottom"/>
    </xf>
    <xf numFmtId="61" fontId="6" fillId="2" borderId="26" applyNumberFormat="1" applyFont="1" applyFill="1" applyBorder="1" applyAlignment="1" applyProtection="0">
      <alignment vertical="bottom"/>
    </xf>
    <xf numFmtId="60" fontId="5" fillId="2" borderId="26" applyNumberFormat="1" applyFont="1" applyFill="1" applyBorder="1" applyAlignment="1" applyProtection="0">
      <alignment vertical="bottom"/>
    </xf>
    <xf numFmtId="61" fontId="6" fillId="4" borderId="26" applyNumberFormat="1" applyFont="1" applyFill="1" applyBorder="1" applyAlignment="1" applyProtection="0">
      <alignment vertical="bottom"/>
    </xf>
    <xf numFmtId="49" fontId="4" fillId="2" borderId="29" applyNumberFormat="1" applyFont="1" applyFill="1" applyBorder="1" applyAlignment="1" applyProtection="0">
      <alignment vertical="bottom"/>
    </xf>
    <xf numFmtId="0" fontId="5" fillId="2" borderId="30" applyNumberFormat="1" applyFont="1" applyFill="1" applyBorder="1" applyAlignment="1" applyProtection="0">
      <alignment vertical="bottom"/>
    </xf>
    <xf numFmtId="61" fontId="5" fillId="3" borderId="31" applyNumberFormat="1" applyFont="1" applyFill="1" applyBorder="1" applyAlignment="1" applyProtection="0">
      <alignment vertical="bottom"/>
    </xf>
    <xf numFmtId="60" fontId="5" fillId="2" borderId="31" applyNumberFormat="1" applyFont="1" applyFill="1" applyBorder="1" applyAlignment="1" applyProtection="0">
      <alignment vertical="bottom"/>
    </xf>
    <xf numFmtId="0" fontId="5" fillId="4" borderId="32" applyNumberFormat="1" applyFont="1" applyFill="1" applyBorder="1" applyAlignment="1" applyProtection="0">
      <alignment vertical="bottom"/>
    </xf>
    <xf numFmtId="0" fontId="5" fillId="4" borderId="33" applyNumberFormat="1" applyFont="1" applyFill="1" applyBorder="1" applyAlignment="1" applyProtection="0">
      <alignment vertical="bottom"/>
    </xf>
    <xf numFmtId="61" fontId="5" fillId="4" borderId="34" applyNumberFormat="1" applyFont="1" applyFill="1" applyBorder="1" applyAlignment="1" applyProtection="0">
      <alignment vertical="bottom"/>
    </xf>
    <xf numFmtId="60" fontId="5" fillId="4" borderId="34" applyNumberFormat="1" applyFont="1" applyFill="1" applyBorder="1" applyAlignment="1" applyProtection="0">
      <alignment vertical="bottom"/>
    </xf>
    <xf numFmtId="49" fontId="5" fillId="2" borderId="35" applyNumberFormat="1" applyFont="1" applyFill="1" applyBorder="1" applyAlignment="1" applyProtection="0">
      <alignment vertical="bottom"/>
    </xf>
    <xf numFmtId="49" fontId="5" fillId="2" borderId="36" applyNumberFormat="1" applyFont="1" applyFill="1" applyBorder="1" applyAlignment="1" applyProtection="0">
      <alignment vertical="bottom"/>
    </xf>
    <xf numFmtId="61" fontId="6" fillId="2" borderId="37" applyNumberFormat="1" applyFont="1" applyFill="1" applyBorder="1" applyAlignment="1" applyProtection="0">
      <alignment vertical="bottom"/>
    </xf>
    <xf numFmtId="60" fontId="5" fillId="2" borderId="37" applyNumberFormat="1" applyFont="1" applyFill="1" applyBorder="1" applyAlignment="1" applyProtection="0">
      <alignment vertical="bottom"/>
    </xf>
    <xf numFmtId="61" fontId="6" fillId="2" borderId="17" applyNumberFormat="1" applyFont="1" applyFill="1" applyBorder="1" applyAlignment="1" applyProtection="0">
      <alignment vertical="bottom"/>
    </xf>
    <xf numFmtId="0" fontId="5" fillId="2" borderId="16" applyNumberFormat="1" applyFont="1" applyFill="1" applyBorder="1" applyAlignment="1" applyProtection="0">
      <alignment vertical="bottom"/>
    </xf>
    <xf numFmtId="61" fontId="5" fillId="3" borderId="17" applyNumberFormat="1" applyFont="1" applyFill="1" applyBorder="1" applyAlignment="1" applyProtection="0">
      <alignment vertical="bottom"/>
    </xf>
    <xf numFmtId="49" fontId="5" fillId="2" borderId="15" applyNumberFormat="1" applyFont="1" applyFill="1" applyBorder="1" applyAlignment="1" applyProtection="0">
      <alignment vertical="bottom"/>
    </xf>
    <xf numFmtId="61" fontId="5" fillId="3" borderId="23" applyNumberFormat="1" applyFont="1" applyFill="1" applyBorder="1" applyAlignment="1" applyProtection="0">
      <alignment vertical="bottom"/>
    </xf>
    <xf numFmtId="0" fontId="5" fillId="2" borderId="36" applyNumberFormat="1" applyFont="1" applyFill="1" applyBorder="1" applyAlignment="1" applyProtection="0">
      <alignment vertical="bottom"/>
    </xf>
    <xf numFmtId="0" fontId="0" borderId="38" applyNumberFormat="0" applyFont="1" applyFill="0" applyBorder="1" applyAlignment="1" applyProtection="0">
      <alignment vertical="bottom"/>
    </xf>
    <xf numFmtId="49" fontId="5" fillId="2" borderId="39" applyNumberFormat="1" applyFont="1" applyFill="1" applyBorder="1" applyAlignment="1" applyProtection="0">
      <alignment vertical="bottom"/>
    </xf>
    <xf numFmtId="49" fontId="5" fillId="2" borderId="21" applyNumberFormat="1" applyFont="1" applyFill="1" applyBorder="1" applyAlignment="1" applyProtection="0">
      <alignment vertical="bottom"/>
    </xf>
    <xf numFmtId="61" fontId="5" fillId="2" borderId="31" applyNumberFormat="1" applyFont="1" applyFill="1" applyBorder="1" applyAlignment="1" applyProtection="0">
      <alignment vertical="bottom"/>
    </xf>
    <xf numFmtId="49" fontId="4" fillId="2" borderId="27" applyNumberFormat="1" applyFont="1" applyFill="1" applyBorder="1" applyAlignment="1" applyProtection="0">
      <alignment vertical="bottom"/>
    </xf>
    <xf numFmtId="61" fontId="5" fillId="3" borderId="26" applyNumberFormat="1" applyFont="1" applyFill="1" applyBorder="1" applyAlignment="1" applyProtection="0">
      <alignment vertical="bottom"/>
    </xf>
    <xf numFmtId="60" fontId="5" fillId="4" borderId="24" applyNumberFormat="1" applyFont="1" applyFill="1" applyBorder="1" applyAlignment="1" applyProtection="0">
      <alignment vertical="bottom"/>
    </xf>
    <xf numFmtId="60" fontId="5" fillId="4" borderId="25" applyNumberFormat="1" applyFont="1" applyFill="1" applyBorder="1" applyAlignment="1" applyProtection="0">
      <alignment vertical="bottom"/>
    </xf>
    <xf numFmtId="61" fontId="4" fillId="3" borderId="26" applyNumberFormat="1" applyFont="1" applyFill="1" applyBorder="1" applyAlignment="1" applyProtection="0">
      <alignment vertical="bottom"/>
    </xf>
    <xf numFmtId="60" fontId="4" fillId="2" borderId="26" applyNumberFormat="1" applyFont="1" applyFill="1" applyBorder="1" applyAlignment="1" applyProtection="0">
      <alignment vertical="bottom"/>
    </xf>
    <xf numFmtId="0" fontId="4" fillId="4" borderId="24" applyNumberFormat="1" applyFont="1" applyFill="1" applyBorder="1" applyAlignment="1" applyProtection="0">
      <alignment vertical="bottom"/>
    </xf>
    <xf numFmtId="60" fontId="6" fillId="2" borderId="37" applyNumberFormat="1" applyFont="1" applyFill="1" applyBorder="1" applyAlignment="1" applyProtection="0">
      <alignment vertical="bottom"/>
    </xf>
    <xf numFmtId="60" fontId="6" fillId="2" borderId="17" applyNumberFormat="1" applyFont="1" applyFill="1" applyBorder="1" applyAlignment="1" applyProtection="0">
      <alignment vertical="bottom"/>
    </xf>
    <xf numFmtId="0" fontId="4" fillId="2" borderId="30" applyNumberFormat="1" applyFont="1" applyFill="1" applyBorder="1" applyAlignment="1" applyProtection="0">
      <alignment vertical="bottom"/>
    </xf>
    <xf numFmtId="61" fontId="4" fillId="3" borderId="31" applyNumberFormat="1" applyFont="1" applyFill="1" applyBorder="1" applyAlignment="1" applyProtection="0">
      <alignment vertical="bottom"/>
    </xf>
    <xf numFmtId="60" fontId="4" fillId="2" borderId="31" applyNumberFormat="1" applyFont="1" applyFill="1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000090"/>
      <rgbColor rgb="ffa9cd90"/>
      <rgbColor rgb="ffc0c0c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Tema do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o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Tema do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81"/>
  <sheetViews>
    <sheetView workbookViewId="0" showGridLines="0" defaultGridColor="1"/>
  </sheetViews>
  <sheetFormatPr defaultColWidth="8.83333" defaultRowHeight="15" customHeight="1" outlineLevelRow="0" outlineLevelCol="0"/>
  <cols>
    <col min="1" max="1" width="36.6719" style="1" customWidth="1"/>
    <col min="2" max="2" width="24.6719" style="1" customWidth="1"/>
    <col min="3" max="3" width="14" style="1" customWidth="1"/>
    <col min="4" max="4" width="8.85156" style="1" customWidth="1"/>
    <col min="5" max="5" width="8.85156" style="1" customWidth="1"/>
    <col min="6" max="256" width="8.85156" style="1" customWidth="1"/>
  </cols>
  <sheetData>
    <row r="1" ht="15" customHeight="1">
      <c r="A1" t="s" s="2">
        <v>0</v>
      </c>
      <c r="B1" s="3"/>
      <c r="C1" s="3"/>
      <c r="D1" s="3"/>
      <c r="E1" s="3"/>
    </row>
    <row r="2" ht="15.75" customHeight="1">
      <c r="A2" t="s" s="4">
        <v>1</v>
      </c>
      <c r="B2" s="5"/>
      <c r="C2" s="5"/>
      <c r="D2" s="5"/>
      <c r="E2" s="3"/>
    </row>
    <row r="3" ht="15.5" customHeight="1">
      <c r="A3" s="6"/>
      <c r="B3" s="7"/>
      <c r="C3" t="s" s="8">
        <v>2</v>
      </c>
      <c r="D3" s="7"/>
      <c r="E3" s="9"/>
    </row>
    <row r="4" ht="15" customHeight="1">
      <c r="A4" s="10"/>
      <c r="B4" s="11"/>
      <c r="C4" t="s" s="12">
        <v>3</v>
      </c>
      <c r="D4" t="s" s="13">
        <v>4</v>
      </c>
      <c r="E4" s="9"/>
    </row>
    <row r="5" ht="15" customHeight="1">
      <c r="A5" t="s" s="14">
        <v>5</v>
      </c>
      <c r="B5" t="s" s="15">
        <v>6</v>
      </c>
      <c r="C5" s="16">
        <v>40000</v>
      </c>
      <c r="D5" s="17">
        <f>C5/C9</f>
        <v>0.3883495145631068</v>
      </c>
      <c r="E5" s="9"/>
    </row>
    <row r="6" ht="15" customHeight="1">
      <c r="A6" s="18"/>
      <c r="B6" t="s" s="19">
        <v>7</v>
      </c>
      <c r="C6" s="20">
        <v>60000</v>
      </c>
      <c r="D6" s="21">
        <f>C6/C9</f>
        <v>0.5825242718446602</v>
      </c>
      <c r="E6" s="9"/>
    </row>
    <row r="7" ht="15" customHeight="1">
      <c r="A7" s="18"/>
      <c r="B7" t="s" s="19">
        <v>8</v>
      </c>
      <c r="C7" s="20">
        <v>2000</v>
      </c>
      <c r="D7" s="21">
        <f>C7/C9</f>
        <v>0.01941747572815534</v>
      </c>
      <c r="E7" s="9"/>
    </row>
    <row r="8" ht="15" customHeight="1">
      <c r="A8" s="18"/>
      <c r="B8" t="s" s="22">
        <v>9</v>
      </c>
      <c r="C8" s="20">
        <v>1000</v>
      </c>
      <c r="D8" s="21">
        <f>C8/C9</f>
        <v>0.009708737864077669</v>
      </c>
      <c r="E8" s="9"/>
    </row>
    <row r="9" ht="15" customHeight="1">
      <c r="A9" t="s" s="23">
        <v>5</v>
      </c>
      <c r="B9" t="s" s="24">
        <v>10</v>
      </c>
      <c r="C9" s="25">
        <f>SUM(C5:C8)</f>
        <v>103000</v>
      </c>
      <c r="D9" s="26">
        <f>SUM(D5:D8)</f>
        <v>1</v>
      </c>
      <c r="E9" s="9"/>
    </row>
    <row r="10" ht="15" customHeight="1">
      <c r="A10" t="s" s="27">
        <v>11</v>
      </c>
      <c r="B10" s="28"/>
      <c r="C10" s="29"/>
      <c r="D10" s="30">
        <f>C10/C9</f>
        <v>0</v>
      </c>
      <c r="E10" s="9"/>
    </row>
    <row r="11" ht="15" customHeight="1">
      <c r="A11" t="s" s="31">
        <v>12</v>
      </c>
      <c r="B11" t="s" s="32">
        <v>13</v>
      </c>
      <c r="C11" s="33"/>
      <c r="D11" s="34">
        <v>0.02</v>
      </c>
      <c r="E11" s="9"/>
    </row>
    <row r="12" ht="15" customHeight="1">
      <c r="A12" s="18"/>
      <c r="B12" t="s" s="22">
        <v>14</v>
      </c>
      <c r="C12" s="35">
        <f>D12*C9</f>
        <v>6180</v>
      </c>
      <c r="D12" s="21">
        <v>0.06</v>
      </c>
      <c r="E12" s="9"/>
    </row>
    <row r="13" ht="15" customHeight="1">
      <c r="A13" s="18"/>
      <c r="B13" t="s" s="22">
        <v>15</v>
      </c>
      <c r="C13" s="35"/>
      <c r="D13" s="21">
        <v>0.016</v>
      </c>
      <c r="E13" s="9"/>
    </row>
    <row r="14" ht="15" customHeight="1">
      <c r="A14" s="18"/>
      <c r="B14" t="s" s="22">
        <v>16</v>
      </c>
      <c r="C14" s="35"/>
      <c r="D14" s="21">
        <v>0.076</v>
      </c>
      <c r="E14" s="9"/>
    </row>
    <row r="15" ht="15" customHeight="1">
      <c r="A15" s="18"/>
      <c r="B15" t="s" s="22">
        <v>17</v>
      </c>
      <c r="C15" s="35"/>
      <c r="D15" s="21">
        <v>0.12</v>
      </c>
      <c r="E15" s="9"/>
    </row>
    <row r="16" ht="15" customHeight="1">
      <c r="A16" s="36"/>
      <c r="B16" t="s" s="37">
        <v>18</v>
      </c>
      <c r="C16" s="38">
        <f>SUM(C11:C15)</f>
        <v>6180</v>
      </c>
      <c r="D16" s="39">
        <f>C16/C9</f>
        <v>0.06</v>
      </c>
      <c r="E16" s="9"/>
    </row>
    <row r="17" ht="15" customHeight="1">
      <c r="A17" s="40"/>
      <c r="B17" s="41"/>
      <c r="C17" s="42"/>
      <c r="D17" s="43"/>
      <c r="E17" s="9"/>
    </row>
    <row r="18" ht="15" customHeight="1">
      <c r="A18" t="s" s="44">
        <v>19</v>
      </c>
      <c r="B18" s="45"/>
      <c r="C18" s="46">
        <v>7000</v>
      </c>
      <c r="D18" s="47">
        <f>C18/C9</f>
        <v>0.06796116504854369</v>
      </c>
      <c r="E18" s="9"/>
    </row>
    <row r="19" ht="15" customHeight="1">
      <c r="A19" s="40"/>
      <c r="B19" s="41"/>
      <c r="C19" s="48"/>
      <c r="D19" s="43"/>
      <c r="E19" s="9"/>
    </row>
    <row r="20" ht="15.75" customHeight="1">
      <c r="A20" t="s" s="49">
        <v>20</v>
      </c>
      <c r="B20" s="50"/>
      <c r="C20" s="51">
        <f>C9-(C16+C18)</f>
        <v>89820</v>
      </c>
      <c r="D20" s="52">
        <f>C20/C9</f>
        <v>0.8720388349514563</v>
      </c>
      <c r="E20" s="9"/>
    </row>
    <row r="21" ht="15.5" customHeight="1">
      <c r="A21" s="53"/>
      <c r="B21" s="54"/>
      <c r="C21" s="55"/>
      <c r="D21" s="56"/>
      <c r="E21" s="9"/>
    </row>
    <row r="22" ht="15" customHeight="1">
      <c r="A22" t="s" s="44">
        <v>21</v>
      </c>
      <c r="B22" s="45"/>
      <c r="C22" s="46">
        <v>937</v>
      </c>
      <c r="D22" s="47">
        <f>C22/C20</f>
        <v>0.01043197506123358</v>
      </c>
      <c r="E22" s="9"/>
    </row>
    <row r="23" ht="15" customHeight="1">
      <c r="A23" s="40"/>
      <c r="B23" s="41"/>
      <c r="C23" s="42"/>
      <c r="D23" s="43"/>
      <c r="E23" s="9"/>
    </row>
    <row r="24" ht="15" customHeight="1">
      <c r="A24" t="s" s="57">
        <v>22</v>
      </c>
      <c r="B24" t="s" s="58">
        <v>23</v>
      </c>
      <c r="C24" s="59">
        <v>10000</v>
      </c>
      <c r="D24" s="60"/>
      <c r="E24" s="9"/>
    </row>
    <row r="25" ht="15" customHeight="1">
      <c r="A25" s="18"/>
      <c r="B25" t="s" s="22">
        <v>24</v>
      </c>
      <c r="C25" s="61">
        <v>20000</v>
      </c>
      <c r="D25" s="21"/>
      <c r="E25" s="9"/>
    </row>
    <row r="26" ht="15" customHeight="1">
      <c r="A26" s="18"/>
      <c r="B26" t="s" s="22">
        <v>25</v>
      </c>
      <c r="C26" s="61">
        <v>12000</v>
      </c>
      <c r="D26" s="21"/>
      <c r="E26" s="9"/>
    </row>
    <row r="27" ht="15" customHeight="1">
      <c r="A27" s="18"/>
      <c r="B27" s="62"/>
      <c r="C27" s="61"/>
      <c r="D27" s="21"/>
      <c r="E27" s="9"/>
    </row>
    <row r="28" ht="15" customHeight="1">
      <c r="A28" s="18"/>
      <c r="B28" t="s" s="22">
        <v>26</v>
      </c>
      <c r="C28" s="61">
        <v>3000</v>
      </c>
      <c r="D28" s="21"/>
      <c r="E28" s="9"/>
    </row>
    <row r="29" ht="15" customHeight="1">
      <c r="A29" s="18"/>
      <c r="B29" t="s" s="22">
        <v>27</v>
      </c>
      <c r="C29" s="63">
        <f>SUM(C24:C28)</f>
        <v>45000</v>
      </c>
      <c r="D29" s="21">
        <f>C29/C20</f>
        <v>0.501002004008016</v>
      </c>
      <c r="E29" s="9"/>
    </row>
    <row r="30" ht="15" customHeight="1">
      <c r="A30" t="s" s="64">
        <v>28</v>
      </c>
      <c r="B30" s="62"/>
      <c r="C30" s="61">
        <v>4000</v>
      </c>
      <c r="D30" s="21">
        <f>C30/C29</f>
        <v>0.08888888888888889</v>
      </c>
      <c r="E30" s="9"/>
    </row>
    <row r="31" ht="15" customHeight="1">
      <c r="A31" t="s" s="64">
        <v>29</v>
      </c>
      <c r="B31" s="62"/>
      <c r="C31" s="61">
        <v>2000</v>
      </c>
      <c r="D31" s="21">
        <f>C31/C29</f>
        <v>0.04444444444444445</v>
      </c>
      <c r="E31" s="9"/>
    </row>
    <row r="32" ht="15" customHeight="1">
      <c r="A32" s="36"/>
      <c r="B32" t="s" s="37">
        <v>30</v>
      </c>
      <c r="C32" s="65">
        <f>C29+C30+C31</f>
        <v>51000</v>
      </c>
      <c r="D32" s="39">
        <f>C32/C20</f>
        <v>0.5678022712090849</v>
      </c>
      <c r="E32" s="9"/>
    </row>
    <row r="33" ht="15" customHeight="1">
      <c r="A33" s="40"/>
      <c r="B33" s="41"/>
      <c r="C33" s="42"/>
      <c r="D33" s="43"/>
      <c r="E33" s="9"/>
    </row>
    <row r="34" ht="15" customHeight="1">
      <c r="A34" t="s" s="44">
        <v>31</v>
      </c>
      <c r="B34" s="45"/>
      <c r="C34" s="46">
        <v>2000</v>
      </c>
      <c r="D34" s="47">
        <f>C34/C20</f>
        <v>0.0222667557336896</v>
      </c>
      <c r="E34" s="9"/>
    </row>
    <row r="35" ht="15" customHeight="1">
      <c r="A35" s="40"/>
      <c r="B35" s="41"/>
      <c r="C35" s="42"/>
      <c r="D35" s="43"/>
      <c r="E35" s="9"/>
    </row>
    <row r="36" ht="15" customHeight="1">
      <c r="A36" t="s" s="44">
        <v>32</v>
      </c>
      <c r="B36" s="45"/>
      <c r="C36" s="46">
        <v>2000</v>
      </c>
      <c r="D36" s="47">
        <f>C36/C20</f>
        <v>0.0222667557336896</v>
      </c>
      <c r="E36" s="9"/>
    </row>
    <row r="37" ht="15" customHeight="1">
      <c r="A37" s="40"/>
      <c r="B37" s="41"/>
      <c r="C37" s="42"/>
      <c r="D37" s="43"/>
      <c r="E37" s="9"/>
    </row>
    <row r="38" ht="15" customHeight="1">
      <c r="A38" t="s" s="57">
        <v>33</v>
      </c>
      <c r="B38" s="66"/>
      <c r="C38" s="59">
        <v>15000</v>
      </c>
      <c r="D38" s="60"/>
      <c r="E38" s="9"/>
    </row>
    <row r="39" ht="15" customHeight="1">
      <c r="A39" t="s" s="64">
        <v>34</v>
      </c>
      <c r="B39" s="62"/>
      <c r="C39" s="61">
        <v>1000</v>
      </c>
      <c r="D39" s="21"/>
      <c r="E39" s="9"/>
    </row>
    <row r="40" ht="15" customHeight="1">
      <c r="A40" t="s" s="64">
        <v>35</v>
      </c>
      <c r="B40" s="62"/>
      <c r="C40" s="61">
        <v>200</v>
      </c>
      <c r="D40" s="21"/>
      <c r="E40" s="9"/>
    </row>
    <row r="41" ht="15" customHeight="1">
      <c r="A41" t="s" s="64">
        <v>36</v>
      </c>
      <c r="B41" s="62"/>
      <c r="C41" s="61">
        <v>300</v>
      </c>
      <c r="D41" s="21"/>
      <c r="E41" s="9"/>
    </row>
    <row r="42" ht="15" customHeight="1">
      <c r="A42" t="s" s="64">
        <v>37</v>
      </c>
      <c r="B42" s="62"/>
      <c r="C42" s="61"/>
      <c r="D42" s="21"/>
      <c r="E42" s="9"/>
    </row>
    <row r="43" ht="15" customHeight="1">
      <c r="A43" t="s" s="64">
        <v>38</v>
      </c>
      <c r="B43" s="62"/>
      <c r="C43" s="61">
        <v>500</v>
      </c>
      <c r="D43" s="21"/>
      <c r="E43" s="9"/>
    </row>
    <row r="44" ht="15" customHeight="1">
      <c r="A44" t="s" s="64">
        <v>39</v>
      </c>
      <c r="B44" s="62"/>
      <c r="C44" s="61">
        <v>500</v>
      </c>
      <c r="D44" s="21"/>
      <c r="E44" s="9"/>
    </row>
    <row r="45" ht="15" customHeight="1">
      <c r="A45" t="s" s="64">
        <v>40</v>
      </c>
      <c r="B45" s="62"/>
      <c r="C45" s="61">
        <v>500</v>
      </c>
      <c r="D45" s="21"/>
      <c r="E45" s="9"/>
    </row>
    <row r="46" ht="15" customHeight="1">
      <c r="A46" t="s" s="64">
        <v>41</v>
      </c>
      <c r="B46" s="62"/>
      <c r="C46" s="61">
        <v>400</v>
      </c>
      <c r="D46" s="21"/>
      <c r="E46" s="9"/>
    </row>
    <row r="47" ht="15" customHeight="1">
      <c r="A47" t="s" s="64">
        <v>42</v>
      </c>
      <c r="B47" s="62"/>
      <c r="C47" s="61">
        <v>500</v>
      </c>
      <c r="D47" s="21"/>
      <c r="E47" s="9"/>
    </row>
    <row r="48" ht="15" customHeight="1">
      <c r="A48" t="s" s="64">
        <v>43</v>
      </c>
      <c r="B48" s="62"/>
      <c r="C48" s="61">
        <v>500</v>
      </c>
      <c r="D48" s="21"/>
      <c r="E48" s="9"/>
    </row>
    <row r="49" ht="15" customHeight="1">
      <c r="A49" t="s" s="64">
        <v>44</v>
      </c>
      <c r="B49" s="62"/>
      <c r="C49" s="61">
        <v>200</v>
      </c>
      <c r="D49" s="21"/>
      <c r="E49" s="9"/>
    </row>
    <row r="50" ht="15" customHeight="1">
      <c r="A50" t="s" s="64">
        <v>45</v>
      </c>
      <c r="B50" s="62"/>
      <c r="C50" s="61"/>
      <c r="D50" s="21"/>
      <c r="E50" s="9"/>
    </row>
    <row r="51" ht="15" customHeight="1">
      <c r="A51" t="s" s="64">
        <v>46</v>
      </c>
      <c r="B51" s="62"/>
      <c r="C51" s="61">
        <v>1000</v>
      </c>
      <c r="D51" s="21"/>
      <c r="E51" s="9"/>
    </row>
    <row r="52" ht="15" customHeight="1">
      <c r="A52" t="s" s="64">
        <v>47</v>
      </c>
      <c r="B52" s="62"/>
      <c r="C52" s="61">
        <v>200</v>
      </c>
      <c r="D52" s="21"/>
      <c r="E52" s="9"/>
    </row>
    <row r="53" ht="15" customHeight="1">
      <c r="A53" t="s" s="64">
        <v>48</v>
      </c>
      <c r="B53" s="62"/>
      <c r="C53" s="61"/>
      <c r="D53" s="21"/>
      <c r="E53" s="9"/>
    </row>
    <row r="54" ht="15" customHeight="1">
      <c r="A54" t="s" s="64">
        <v>49</v>
      </c>
      <c r="B54" s="62"/>
      <c r="C54" s="61">
        <v>1500</v>
      </c>
      <c r="D54" s="21"/>
      <c r="E54" s="9"/>
    </row>
    <row r="55" ht="15" customHeight="1">
      <c r="A55" s="67"/>
      <c r="B55" s="62"/>
      <c r="C55" s="61"/>
      <c r="D55" s="21"/>
      <c r="E55" s="9"/>
    </row>
    <row r="56" ht="15" customHeight="1">
      <c r="A56" t="s" s="68">
        <v>50</v>
      </c>
      <c r="B56" s="62"/>
      <c r="C56" s="61"/>
      <c r="D56" s="21"/>
      <c r="E56" s="9"/>
    </row>
    <row r="57" ht="15" customHeight="1">
      <c r="A57" s="18"/>
      <c r="B57" s="62"/>
      <c r="C57" s="61"/>
      <c r="D57" s="21"/>
      <c r="E57" s="9"/>
    </row>
    <row r="58" ht="15" customHeight="1">
      <c r="A58" t="s" s="64">
        <v>51</v>
      </c>
      <c r="B58" s="62"/>
      <c r="C58" s="61"/>
      <c r="D58" s="21"/>
      <c r="E58" s="9"/>
    </row>
    <row r="59" ht="15" customHeight="1">
      <c r="A59" t="s" s="69">
        <v>52</v>
      </c>
      <c r="B59" t="s" s="37">
        <v>53</v>
      </c>
      <c r="C59" s="65">
        <f>SUM(C38:C58)</f>
        <v>22300</v>
      </c>
      <c r="D59" s="39">
        <f>C59/C20</f>
        <v>0.2482743264306391</v>
      </c>
      <c r="E59" s="9"/>
    </row>
    <row r="60" ht="15" customHeight="1">
      <c r="A60" s="40"/>
      <c r="B60" s="41"/>
      <c r="C60" s="42"/>
      <c r="D60" s="43"/>
      <c r="E60" s="9"/>
    </row>
    <row r="61" ht="15" customHeight="1">
      <c r="A61" t="s" s="57">
        <v>54</v>
      </c>
      <c r="B61" s="66"/>
      <c r="C61" s="59">
        <v>400</v>
      </c>
      <c r="D61" s="60"/>
      <c r="E61" s="9"/>
    </row>
    <row r="62" ht="15" customHeight="1">
      <c r="A62" t="s" s="64">
        <v>55</v>
      </c>
      <c r="B62" s="62"/>
      <c r="C62" s="61"/>
      <c r="D62" s="21"/>
      <c r="E62" s="9"/>
    </row>
    <row r="63" ht="15" customHeight="1">
      <c r="A63" t="s" s="69">
        <v>54</v>
      </c>
      <c r="B63" t="s" s="37">
        <v>56</v>
      </c>
      <c r="C63" s="65">
        <f>SUM(C61:C62)</f>
        <v>400</v>
      </c>
      <c r="D63" s="39">
        <f>C63/C20</f>
        <v>0.00445335114673792</v>
      </c>
      <c r="E63" s="9"/>
    </row>
    <row r="64" ht="15" customHeight="1">
      <c r="A64" s="40"/>
      <c r="B64" s="41"/>
      <c r="C64" s="42"/>
      <c r="D64" s="43"/>
      <c r="E64" s="9"/>
    </row>
    <row r="65" ht="15.75" customHeight="1">
      <c r="A65" t="s" s="49">
        <v>57</v>
      </c>
      <c r="B65" s="50"/>
      <c r="C65" s="70">
        <f>C22+C32+C34+C36+C59+C63</f>
        <v>78637</v>
      </c>
      <c r="D65" s="52">
        <f>C65/C20</f>
        <v>0.8754954353150746</v>
      </c>
      <c r="E65" s="9"/>
    </row>
    <row r="66" ht="15.5" customHeight="1">
      <c r="A66" s="53"/>
      <c r="B66" s="54"/>
      <c r="C66" s="55"/>
      <c r="D66" s="56"/>
      <c r="E66" s="9"/>
    </row>
    <row r="67" ht="15" customHeight="1">
      <c r="A67" t="s" s="71">
        <v>58</v>
      </c>
      <c r="B67" s="45"/>
      <c r="C67" s="72">
        <f>C20-C65</f>
        <v>11183</v>
      </c>
      <c r="D67" s="47">
        <f>C67/C9</f>
        <v>0.1085728155339806</v>
      </c>
      <c r="E67" s="9"/>
    </row>
    <row r="68" ht="15" customHeight="1">
      <c r="A68" s="73"/>
      <c r="B68" s="74"/>
      <c r="C68" s="43"/>
      <c r="D68" s="43"/>
      <c r="E68" s="9"/>
    </row>
    <row r="69" ht="15" customHeight="1">
      <c r="A69" t="s" s="57">
        <v>59</v>
      </c>
      <c r="B69" s="66"/>
      <c r="C69" s="59"/>
      <c r="D69" s="60">
        <f>C69/C10</f>
      </c>
      <c r="E69" s="9"/>
    </row>
    <row r="70" ht="15" customHeight="1">
      <c r="A70" t="s" s="64">
        <v>60</v>
      </c>
      <c r="B70" s="62"/>
      <c r="C70" s="61"/>
      <c r="D70" s="21">
        <f>C70/C10</f>
      </c>
      <c r="E70" s="9"/>
    </row>
    <row r="71" ht="15" customHeight="1">
      <c r="A71" s="36"/>
      <c r="B71" t="s" s="37">
        <v>61</v>
      </c>
      <c r="C71" s="65">
        <f>SUM(C69:C70)</f>
        <v>0</v>
      </c>
      <c r="D71" s="39"/>
      <c r="E71" s="9"/>
    </row>
    <row r="72" ht="15" customHeight="1">
      <c r="A72" s="40"/>
      <c r="B72" s="41"/>
      <c r="C72" s="42"/>
      <c r="D72" s="43"/>
      <c r="E72" s="9"/>
    </row>
    <row r="73" ht="15" customHeight="1">
      <c r="A73" t="s" s="71">
        <v>62</v>
      </c>
      <c r="B73" s="45"/>
      <c r="C73" s="75">
        <f>C67-(C69+C70)</f>
        <v>11183</v>
      </c>
      <c r="D73" s="76">
        <f>C73/C9</f>
        <v>0.1085728155339806</v>
      </c>
      <c r="E73" s="9"/>
    </row>
    <row r="74" ht="15" customHeight="1">
      <c r="A74" s="77"/>
      <c r="B74" s="41"/>
      <c r="C74" s="42"/>
      <c r="D74" s="43"/>
      <c r="E74" s="9"/>
    </row>
    <row r="75" ht="15" customHeight="1">
      <c r="A75" t="s" s="57">
        <v>63</v>
      </c>
      <c r="B75" s="66"/>
      <c r="C75" s="59">
        <v>2000</v>
      </c>
      <c r="D75" s="78"/>
      <c r="E75" s="9"/>
    </row>
    <row r="76" ht="15" customHeight="1">
      <c r="A76" t="s" s="64">
        <v>64</v>
      </c>
      <c r="B76" s="62"/>
      <c r="C76" s="61">
        <v>2000</v>
      </c>
      <c r="D76" s="79"/>
      <c r="E76" s="9"/>
    </row>
    <row r="77" ht="15" customHeight="1">
      <c r="A77" t="s" s="64">
        <v>65</v>
      </c>
      <c r="B77" s="62"/>
      <c r="C77" s="61">
        <v>7000</v>
      </c>
      <c r="D77" s="79"/>
      <c r="E77" s="9"/>
    </row>
    <row r="78" ht="15" customHeight="1">
      <c r="A78" t="s" s="64">
        <v>66</v>
      </c>
      <c r="B78" s="62"/>
      <c r="C78" s="61"/>
      <c r="D78" s="79"/>
      <c r="E78" s="9"/>
    </row>
    <row r="79" ht="15" customHeight="1">
      <c r="A79" s="36"/>
      <c r="B79" t="s" s="37">
        <v>67</v>
      </c>
      <c r="C79" s="65">
        <f>SUM(C75:C78)</f>
        <v>11000</v>
      </c>
      <c r="D79" s="39"/>
      <c r="E79" s="9"/>
    </row>
    <row r="80" ht="15" customHeight="1">
      <c r="A80" s="40"/>
      <c r="B80" s="41"/>
      <c r="C80" s="42"/>
      <c r="D80" s="43"/>
      <c r="E80" s="9"/>
    </row>
    <row r="81" ht="15.75" customHeight="1">
      <c r="A81" t="s" s="49">
        <v>68</v>
      </c>
      <c r="B81" s="80"/>
      <c r="C81" s="81">
        <f>C73-C79</f>
        <v>183</v>
      </c>
      <c r="D81" s="82">
        <f>C81/C9</f>
        <v>0.001776699029126214</v>
      </c>
      <c r="E81" s="9"/>
    </row>
  </sheetData>
  <mergeCells count="1">
    <mergeCell ref="C3:D3"/>
  </mergeCells>
  <conditionalFormatting sqref="C4 C17:C67 C69:C81">
    <cfRule type="cellIs" dxfId="0" priority="1" operator="lessThan" stopIfTrue="1">
      <formula>0</formula>
    </cfRule>
  </conditionalFormatting>
  <pageMargins left="0.511811" right="0.511811" top="0.787402" bottom="0.787402" header="0.314961" footer="0.314961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